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xmc\Documents\year 2\alternate propulsion\"/>
    </mc:Choice>
  </mc:AlternateContent>
  <xr:revisionPtr revIDLastSave="0" documentId="13_ncr:1_{34BC94D4-9029-4102-B14D-D86A52812C24}" xr6:coauthVersionLast="47" xr6:coauthVersionMax="47" xr10:uidLastSave="{00000000-0000-0000-0000-000000000000}"/>
  <bookViews>
    <workbookView xWindow="-108" yWindow="-108" windowWidth="23256" windowHeight="12456" firstSheet="2" activeTab="6" xr2:uid="{00000000-000D-0000-FFFF-FFFF00000000}"/>
  </bookViews>
  <sheets>
    <sheet name="motorcycle data" sheetId="25" r:id="rId1"/>
    <sheet name="WLTC_class_3" sheetId="1" r:id="rId2"/>
    <sheet name="tractive forces" sheetId="28" r:id="rId3"/>
    <sheet name="tractive power" sheetId="27" r:id="rId4"/>
    <sheet name="velocity vs time" sheetId="26" r:id="rId5"/>
    <sheet name="cumulative power" sheetId="29" r:id="rId6"/>
    <sheet name="power available for acceleratio" sheetId="30" r:id="rId7"/>
  </sheets>
  <calcPr calcId="191028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Q8" i="1" l="1"/>
  <c r="AP8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2" i="1"/>
  <c r="V153" i="1"/>
  <c r="V154" i="1"/>
  <c r="V155" i="1"/>
  <c r="V156" i="1"/>
  <c r="V157" i="1"/>
  <c r="V158" i="1"/>
  <c r="V159" i="1"/>
  <c r="V160" i="1"/>
  <c r="V161" i="1"/>
  <c r="V162" i="1"/>
  <c r="V163" i="1"/>
  <c r="V164" i="1"/>
  <c r="V165" i="1"/>
  <c r="V166" i="1"/>
  <c r="V167" i="1"/>
  <c r="V168" i="1"/>
  <c r="V169" i="1"/>
  <c r="V170" i="1"/>
  <c r="V171" i="1"/>
  <c r="V172" i="1"/>
  <c r="V173" i="1"/>
  <c r="V174" i="1"/>
  <c r="V175" i="1"/>
  <c r="V176" i="1"/>
  <c r="V177" i="1"/>
  <c r="V178" i="1"/>
  <c r="V179" i="1"/>
  <c r="V180" i="1"/>
  <c r="V181" i="1"/>
  <c r="V182" i="1"/>
  <c r="V183" i="1"/>
  <c r="V184" i="1"/>
  <c r="V185" i="1"/>
  <c r="V186" i="1"/>
  <c r="V187" i="1"/>
  <c r="V188" i="1"/>
  <c r="V189" i="1"/>
  <c r="V190" i="1"/>
  <c r="V191" i="1"/>
  <c r="V192" i="1"/>
  <c r="V193" i="1"/>
  <c r="V194" i="1"/>
  <c r="V195" i="1"/>
  <c r="V196" i="1"/>
  <c r="V197" i="1"/>
  <c r="V198" i="1"/>
  <c r="V199" i="1"/>
  <c r="V200" i="1"/>
  <c r="V201" i="1"/>
  <c r="V202" i="1"/>
  <c r="V203" i="1"/>
  <c r="V204" i="1"/>
  <c r="V205" i="1"/>
  <c r="V206" i="1"/>
  <c r="V207" i="1"/>
  <c r="V208" i="1"/>
  <c r="V209" i="1"/>
  <c r="V210" i="1"/>
  <c r="V211" i="1"/>
  <c r="V212" i="1"/>
  <c r="V213" i="1"/>
  <c r="V214" i="1"/>
  <c r="V215" i="1"/>
  <c r="V216" i="1"/>
  <c r="V217" i="1"/>
  <c r="V218" i="1"/>
  <c r="V219" i="1"/>
  <c r="V220" i="1"/>
  <c r="V221" i="1"/>
  <c r="V222" i="1"/>
  <c r="V223" i="1"/>
  <c r="V224" i="1"/>
  <c r="V225" i="1"/>
  <c r="V226" i="1"/>
  <c r="V227" i="1"/>
  <c r="V228" i="1"/>
  <c r="V229" i="1"/>
  <c r="V230" i="1"/>
  <c r="V231" i="1"/>
  <c r="V232" i="1"/>
  <c r="V233" i="1"/>
  <c r="V234" i="1"/>
  <c r="V235" i="1"/>
  <c r="V236" i="1"/>
  <c r="V237" i="1"/>
  <c r="V238" i="1"/>
  <c r="V239" i="1"/>
  <c r="V240" i="1"/>
  <c r="V241" i="1"/>
  <c r="V242" i="1"/>
  <c r="V243" i="1"/>
  <c r="V244" i="1"/>
  <c r="V245" i="1"/>
  <c r="V246" i="1"/>
  <c r="V247" i="1"/>
  <c r="V248" i="1"/>
  <c r="V249" i="1"/>
  <c r="V250" i="1"/>
  <c r="V251" i="1"/>
  <c r="V252" i="1"/>
  <c r="V253" i="1"/>
  <c r="V254" i="1"/>
  <c r="V255" i="1"/>
  <c r="V256" i="1"/>
  <c r="V257" i="1"/>
  <c r="V258" i="1"/>
  <c r="V259" i="1"/>
  <c r="V260" i="1"/>
  <c r="V261" i="1"/>
  <c r="V262" i="1"/>
  <c r="V263" i="1"/>
  <c r="V264" i="1"/>
  <c r="V265" i="1"/>
  <c r="V266" i="1"/>
  <c r="V267" i="1"/>
  <c r="V268" i="1"/>
  <c r="V269" i="1"/>
  <c r="V270" i="1"/>
  <c r="V271" i="1"/>
  <c r="V272" i="1"/>
  <c r="V273" i="1"/>
  <c r="V274" i="1"/>
  <c r="V275" i="1"/>
  <c r="V276" i="1"/>
  <c r="V277" i="1"/>
  <c r="V278" i="1"/>
  <c r="V279" i="1"/>
  <c r="V280" i="1"/>
  <c r="V281" i="1"/>
  <c r="V282" i="1"/>
  <c r="V283" i="1"/>
  <c r="V284" i="1"/>
  <c r="V285" i="1"/>
  <c r="V286" i="1"/>
  <c r="V287" i="1"/>
  <c r="V288" i="1"/>
  <c r="V289" i="1"/>
  <c r="V290" i="1"/>
  <c r="V291" i="1"/>
  <c r="V292" i="1"/>
  <c r="V293" i="1"/>
  <c r="V294" i="1"/>
  <c r="V295" i="1"/>
  <c r="V296" i="1"/>
  <c r="V297" i="1"/>
  <c r="V298" i="1"/>
  <c r="V299" i="1"/>
  <c r="V300" i="1"/>
  <c r="V301" i="1"/>
  <c r="V302" i="1"/>
  <c r="V303" i="1"/>
  <c r="V304" i="1"/>
  <c r="V305" i="1"/>
  <c r="V306" i="1"/>
  <c r="V307" i="1"/>
  <c r="V308" i="1"/>
  <c r="V309" i="1"/>
  <c r="V310" i="1"/>
  <c r="V311" i="1"/>
  <c r="V312" i="1"/>
  <c r="V313" i="1"/>
  <c r="V314" i="1"/>
  <c r="V315" i="1"/>
  <c r="V316" i="1"/>
  <c r="V317" i="1"/>
  <c r="V318" i="1"/>
  <c r="V319" i="1"/>
  <c r="V320" i="1"/>
  <c r="V321" i="1"/>
  <c r="V322" i="1"/>
  <c r="V323" i="1"/>
  <c r="V324" i="1"/>
  <c r="V325" i="1"/>
  <c r="V326" i="1"/>
  <c r="V327" i="1"/>
  <c r="V328" i="1"/>
  <c r="V329" i="1"/>
  <c r="V330" i="1"/>
  <c r="V331" i="1"/>
  <c r="V332" i="1"/>
  <c r="V333" i="1"/>
  <c r="V334" i="1"/>
  <c r="V335" i="1"/>
  <c r="V336" i="1"/>
  <c r="V337" i="1"/>
  <c r="V338" i="1"/>
  <c r="V339" i="1"/>
  <c r="V340" i="1"/>
  <c r="V341" i="1"/>
  <c r="V342" i="1"/>
  <c r="V343" i="1"/>
  <c r="V344" i="1"/>
  <c r="V345" i="1"/>
  <c r="V346" i="1"/>
  <c r="V347" i="1"/>
  <c r="V348" i="1"/>
  <c r="V349" i="1"/>
  <c r="V350" i="1"/>
  <c r="V351" i="1"/>
  <c r="V352" i="1"/>
  <c r="V353" i="1"/>
  <c r="V354" i="1"/>
  <c r="V355" i="1"/>
  <c r="V356" i="1"/>
  <c r="V357" i="1"/>
  <c r="V358" i="1"/>
  <c r="V359" i="1"/>
  <c r="V360" i="1"/>
  <c r="V361" i="1"/>
  <c r="V362" i="1"/>
  <c r="V363" i="1"/>
  <c r="V364" i="1"/>
  <c r="V365" i="1"/>
  <c r="V366" i="1"/>
  <c r="V367" i="1"/>
  <c r="V368" i="1"/>
  <c r="V369" i="1"/>
  <c r="V370" i="1"/>
  <c r="V371" i="1"/>
  <c r="V372" i="1"/>
  <c r="V373" i="1"/>
  <c r="V374" i="1"/>
  <c r="V375" i="1"/>
  <c r="V376" i="1"/>
  <c r="V377" i="1"/>
  <c r="V378" i="1"/>
  <c r="V379" i="1"/>
  <c r="V380" i="1"/>
  <c r="V381" i="1"/>
  <c r="V382" i="1"/>
  <c r="V383" i="1"/>
  <c r="V384" i="1"/>
  <c r="V385" i="1"/>
  <c r="V386" i="1"/>
  <c r="V387" i="1"/>
  <c r="V388" i="1"/>
  <c r="V389" i="1"/>
  <c r="V390" i="1"/>
  <c r="V391" i="1"/>
  <c r="V392" i="1"/>
  <c r="V393" i="1"/>
  <c r="V394" i="1"/>
  <c r="V395" i="1"/>
  <c r="V396" i="1"/>
  <c r="V397" i="1"/>
  <c r="V398" i="1"/>
  <c r="V399" i="1"/>
  <c r="V400" i="1"/>
  <c r="V401" i="1"/>
  <c r="V402" i="1"/>
  <c r="V403" i="1"/>
  <c r="V404" i="1"/>
  <c r="V405" i="1"/>
  <c r="V406" i="1"/>
  <c r="V407" i="1"/>
  <c r="V408" i="1"/>
  <c r="V409" i="1"/>
  <c r="V410" i="1"/>
  <c r="V411" i="1"/>
  <c r="V412" i="1"/>
  <c r="V413" i="1"/>
  <c r="V414" i="1"/>
  <c r="V415" i="1"/>
  <c r="V416" i="1"/>
  <c r="V417" i="1"/>
  <c r="V418" i="1"/>
  <c r="V419" i="1"/>
  <c r="V420" i="1"/>
  <c r="V421" i="1"/>
  <c r="V422" i="1"/>
  <c r="V423" i="1"/>
  <c r="V424" i="1"/>
  <c r="V425" i="1"/>
  <c r="V426" i="1"/>
  <c r="V427" i="1"/>
  <c r="V428" i="1"/>
  <c r="V429" i="1"/>
  <c r="V430" i="1"/>
  <c r="V431" i="1"/>
  <c r="V432" i="1"/>
  <c r="V433" i="1"/>
  <c r="V434" i="1"/>
  <c r="V435" i="1"/>
  <c r="V436" i="1"/>
  <c r="V437" i="1"/>
  <c r="V438" i="1"/>
  <c r="V439" i="1"/>
  <c r="V440" i="1"/>
  <c r="V441" i="1"/>
  <c r="V442" i="1"/>
  <c r="V443" i="1"/>
  <c r="V444" i="1"/>
  <c r="V445" i="1"/>
  <c r="V446" i="1"/>
  <c r="V447" i="1"/>
  <c r="V448" i="1"/>
  <c r="V449" i="1"/>
  <c r="V450" i="1"/>
  <c r="V451" i="1"/>
  <c r="V452" i="1"/>
  <c r="V453" i="1"/>
  <c r="V454" i="1"/>
  <c r="V455" i="1"/>
  <c r="V456" i="1"/>
  <c r="V457" i="1"/>
  <c r="V458" i="1"/>
  <c r="V459" i="1"/>
  <c r="V460" i="1"/>
  <c r="V461" i="1"/>
  <c r="V462" i="1"/>
  <c r="V463" i="1"/>
  <c r="V464" i="1"/>
  <c r="V465" i="1"/>
  <c r="V466" i="1"/>
  <c r="V467" i="1"/>
  <c r="V468" i="1"/>
  <c r="V469" i="1"/>
  <c r="V470" i="1"/>
  <c r="V471" i="1"/>
  <c r="V472" i="1"/>
  <c r="V473" i="1"/>
  <c r="V474" i="1"/>
  <c r="V475" i="1"/>
  <c r="V476" i="1"/>
  <c r="V477" i="1"/>
  <c r="V478" i="1"/>
  <c r="V479" i="1"/>
  <c r="V480" i="1"/>
  <c r="V481" i="1"/>
  <c r="V482" i="1"/>
  <c r="V483" i="1"/>
  <c r="V484" i="1"/>
  <c r="V485" i="1"/>
  <c r="V486" i="1"/>
  <c r="V487" i="1"/>
  <c r="V488" i="1"/>
  <c r="V489" i="1"/>
  <c r="V490" i="1"/>
  <c r="V491" i="1"/>
  <c r="V492" i="1"/>
  <c r="V493" i="1"/>
  <c r="V494" i="1"/>
  <c r="V495" i="1"/>
  <c r="V496" i="1"/>
  <c r="V497" i="1"/>
  <c r="V498" i="1"/>
  <c r="V499" i="1"/>
  <c r="V500" i="1"/>
  <c r="V501" i="1"/>
  <c r="V502" i="1"/>
  <c r="V503" i="1"/>
  <c r="V504" i="1"/>
  <c r="V505" i="1"/>
  <c r="V506" i="1"/>
  <c r="V507" i="1"/>
  <c r="V508" i="1"/>
  <c r="V509" i="1"/>
  <c r="V510" i="1"/>
  <c r="V511" i="1"/>
  <c r="V512" i="1"/>
  <c r="V513" i="1"/>
  <c r="V514" i="1"/>
  <c r="V515" i="1"/>
  <c r="V516" i="1"/>
  <c r="V517" i="1"/>
  <c r="V518" i="1"/>
  <c r="V519" i="1"/>
  <c r="V520" i="1"/>
  <c r="V521" i="1"/>
  <c r="V522" i="1"/>
  <c r="V523" i="1"/>
  <c r="V524" i="1"/>
  <c r="V525" i="1"/>
  <c r="V526" i="1"/>
  <c r="V527" i="1"/>
  <c r="V528" i="1"/>
  <c r="V529" i="1"/>
  <c r="V530" i="1"/>
  <c r="V531" i="1"/>
  <c r="V532" i="1"/>
  <c r="V533" i="1"/>
  <c r="V534" i="1"/>
  <c r="V535" i="1"/>
  <c r="V536" i="1"/>
  <c r="V537" i="1"/>
  <c r="V538" i="1"/>
  <c r="V539" i="1"/>
  <c r="V540" i="1"/>
  <c r="V541" i="1"/>
  <c r="V542" i="1"/>
  <c r="V543" i="1"/>
  <c r="V544" i="1"/>
  <c r="V545" i="1"/>
  <c r="V546" i="1"/>
  <c r="V547" i="1"/>
  <c r="V548" i="1"/>
  <c r="V549" i="1"/>
  <c r="V550" i="1"/>
  <c r="V551" i="1"/>
  <c r="V552" i="1"/>
  <c r="V553" i="1"/>
  <c r="V554" i="1"/>
  <c r="V555" i="1"/>
  <c r="V556" i="1"/>
  <c r="V557" i="1"/>
  <c r="V558" i="1"/>
  <c r="V559" i="1"/>
  <c r="V560" i="1"/>
  <c r="V561" i="1"/>
  <c r="V562" i="1"/>
  <c r="V563" i="1"/>
  <c r="V564" i="1"/>
  <c r="V565" i="1"/>
  <c r="V566" i="1"/>
  <c r="V567" i="1"/>
  <c r="V568" i="1"/>
  <c r="V569" i="1"/>
  <c r="V570" i="1"/>
  <c r="V571" i="1"/>
  <c r="V572" i="1"/>
  <c r="V573" i="1"/>
  <c r="V574" i="1"/>
  <c r="V575" i="1"/>
  <c r="V576" i="1"/>
  <c r="V577" i="1"/>
  <c r="V578" i="1"/>
  <c r="V579" i="1"/>
  <c r="V580" i="1"/>
  <c r="V581" i="1"/>
  <c r="V582" i="1"/>
  <c r="V583" i="1"/>
  <c r="V584" i="1"/>
  <c r="V585" i="1"/>
  <c r="V586" i="1"/>
  <c r="V587" i="1"/>
  <c r="V588" i="1"/>
  <c r="V589" i="1"/>
  <c r="V590" i="1"/>
  <c r="V591" i="1"/>
  <c r="V592" i="1"/>
  <c r="V593" i="1"/>
  <c r="V594" i="1"/>
  <c r="V595" i="1"/>
  <c r="V596" i="1"/>
  <c r="V597" i="1"/>
  <c r="V598" i="1"/>
  <c r="V599" i="1"/>
  <c r="V600" i="1"/>
  <c r="V601" i="1"/>
  <c r="V602" i="1"/>
  <c r="V603" i="1"/>
  <c r="V604" i="1"/>
  <c r="V605" i="1"/>
  <c r="V606" i="1"/>
  <c r="V607" i="1"/>
  <c r="V608" i="1"/>
  <c r="V609" i="1"/>
  <c r="V610" i="1"/>
  <c r="V611" i="1"/>
  <c r="V612" i="1"/>
  <c r="V613" i="1"/>
  <c r="V614" i="1"/>
  <c r="V615" i="1"/>
  <c r="V616" i="1"/>
  <c r="V617" i="1"/>
  <c r="V618" i="1"/>
  <c r="V619" i="1"/>
  <c r="V620" i="1"/>
  <c r="V621" i="1"/>
  <c r="V622" i="1"/>
  <c r="V623" i="1"/>
  <c r="V624" i="1"/>
  <c r="V625" i="1"/>
  <c r="V626" i="1"/>
  <c r="V627" i="1"/>
  <c r="V628" i="1"/>
  <c r="V629" i="1"/>
  <c r="V630" i="1"/>
  <c r="V631" i="1"/>
  <c r="V632" i="1"/>
  <c r="V633" i="1"/>
  <c r="V634" i="1"/>
  <c r="V635" i="1"/>
  <c r="V636" i="1"/>
  <c r="V637" i="1"/>
  <c r="V638" i="1"/>
  <c r="V639" i="1"/>
  <c r="V640" i="1"/>
  <c r="V641" i="1"/>
  <c r="V642" i="1"/>
  <c r="V643" i="1"/>
  <c r="V644" i="1"/>
  <c r="V645" i="1"/>
  <c r="V646" i="1"/>
  <c r="V647" i="1"/>
  <c r="V648" i="1"/>
  <c r="V649" i="1"/>
  <c r="V650" i="1"/>
  <c r="V651" i="1"/>
  <c r="V652" i="1"/>
  <c r="V653" i="1"/>
  <c r="V654" i="1"/>
  <c r="V655" i="1"/>
  <c r="V656" i="1"/>
  <c r="V657" i="1"/>
  <c r="V658" i="1"/>
  <c r="V659" i="1"/>
  <c r="V660" i="1"/>
  <c r="V661" i="1"/>
  <c r="V662" i="1"/>
  <c r="V663" i="1"/>
  <c r="V664" i="1"/>
  <c r="V665" i="1"/>
  <c r="V666" i="1"/>
  <c r="V667" i="1"/>
  <c r="V668" i="1"/>
  <c r="V669" i="1"/>
  <c r="V670" i="1"/>
  <c r="V671" i="1"/>
  <c r="V672" i="1"/>
  <c r="V673" i="1"/>
  <c r="V674" i="1"/>
  <c r="V675" i="1"/>
  <c r="V676" i="1"/>
  <c r="V677" i="1"/>
  <c r="V678" i="1"/>
  <c r="V679" i="1"/>
  <c r="V680" i="1"/>
  <c r="V681" i="1"/>
  <c r="V682" i="1"/>
  <c r="V683" i="1"/>
  <c r="V684" i="1"/>
  <c r="V685" i="1"/>
  <c r="V686" i="1"/>
  <c r="V687" i="1"/>
  <c r="V688" i="1"/>
  <c r="V689" i="1"/>
  <c r="V690" i="1"/>
  <c r="V691" i="1"/>
  <c r="V692" i="1"/>
  <c r="V693" i="1"/>
  <c r="V694" i="1"/>
  <c r="V695" i="1"/>
  <c r="V696" i="1"/>
  <c r="V697" i="1"/>
  <c r="V698" i="1"/>
  <c r="V699" i="1"/>
  <c r="V700" i="1"/>
  <c r="V701" i="1"/>
  <c r="V702" i="1"/>
  <c r="V703" i="1"/>
  <c r="V704" i="1"/>
  <c r="V705" i="1"/>
  <c r="V706" i="1"/>
  <c r="V707" i="1"/>
  <c r="V708" i="1"/>
  <c r="V709" i="1"/>
  <c r="V710" i="1"/>
  <c r="V711" i="1"/>
  <c r="V712" i="1"/>
  <c r="V713" i="1"/>
  <c r="V714" i="1"/>
  <c r="V715" i="1"/>
  <c r="V716" i="1"/>
  <c r="V717" i="1"/>
  <c r="V718" i="1"/>
  <c r="V719" i="1"/>
  <c r="V720" i="1"/>
  <c r="V721" i="1"/>
  <c r="V722" i="1"/>
  <c r="V723" i="1"/>
  <c r="V724" i="1"/>
  <c r="V725" i="1"/>
  <c r="V726" i="1"/>
  <c r="V727" i="1"/>
  <c r="V728" i="1"/>
  <c r="V729" i="1"/>
  <c r="V730" i="1"/>
  <c r="V731" i="1"/>
  <c r="V732" i="1"/>
  <c r="V733" i="1"/>
  <c r="V734" i="1"/>
  <c r="V735" i="1"/>
  <c r="V736" i="1"/>
  <c r="V737" i="1"/>
  <c r="V738" i="1"/>
  <c r="V739" i="1"/>
  <c r="V740" i="1"/>
  <c r="V741" i="1"/>
  <c r="V742" i="1"/>
  <c r="V743" i="1"/>
  <c r="V744" i="1"/>
  <c r="V745" i="1"/>
  <c r="V746" i="1"/>
  <c r="V747" i="1"/>
  <c r="V748" i="1"/>
  <c r="V749" i="1"/>
  <c r="V750" i="1"/>
  <c r="V751" i="1"/>
  <c r="V752" i="1"/>
  <c r="V753" i="1"/>
  <c r="V754" i="1"/>
  <c r="V755" i="1"/>
  <c r="V756" i="1"/>
  <c r="V757" i="1"/>
  <c r="V758" i="1"/>
  <c r="V759" i="1"/>
  <c r="V760" i="1"/>
  <c r="V761" i="1"/>
  <c r="V762" i="1"/>
  <c r="V763" i="1"/>
  <c r="V764" i="1"/>
  <c r="V765" i="1"/>
  <c r="V766" i="1"/>
  <c r="V767" i="1"/>
  <c r="V768" i="1"/>
  <c r="V769" i="1"/>
  <c r="V770" i="1"/>
  <c r="V771" i="1"/>
  <c r="V772" i="1"/>
  <c r="V773" i="1"/>
  <c r="V774" i="1"/>
  <c r="V775" i="1"/>
  <c r="V776" i="1"/>
  <c r="V777" i="1"/>
  <c r="V778" i="1"/>
  <c r="V779" i="1"/>
  <c r="V780" i="1"/>
  <c r="V781" i="1"/>
  <c r="V782" i="1"/>
  <c r="V783" i="1"/>
  <c r="V784" i="1"/>
  <c r="V785" i="1"/>
  <c r="V786" i="1"/>
  <c r="V787" i="1"/>
  <c r="V788" i="1"/>
  <c r="V789" i="1"/>
  <c r="V790" i="1"/>
  <c r="V791" i="1"/>
  <c r="V792" i="1"/>
  <c r="V793" i="1"/>
  <c r="V794" i="1"/>
  <c r="V795" i="1"/>
  <c r="V796" i="1"/>
  <c r="V797" i="1"/>
  <c r="V798" i="1"/>
  <c r="V799" i="1"/>
  <c r="V800" i="1"/>
  <c r="V801" i="1"/>
  <c r="V802" i="1"/>
  <c r="V803" i="1"/>
  <c r="V804" i="1"/>
  <c r="V805" i="1"/>
  <c r="V806" i="1"/>
  <c r="V807" i="1"/>
  <c r="V808" i="1"/>
  <c r="V809" i="1"/>
  <c r="V810" i="1"/>
  <c r="V811" i="1"/>
  <c r="V812" i="1"/>
  <c r="V813" i="1"/>
  <c r="V814" i="1"/>
  <c r="V815" i="1"/>
  <c r="V816" i="1"/>
  <c r="V817" i="1"/>
  <c r="V818" i="1"/>
  <c r="V819" i="1"/>
  <c r="V820" i="1"/>
  <c r="V821" i="1"/>
  <c r="V822" i="1"/>
  <c r="V823" i="1"/>
  <c r="V824" i="1"/>
  <c r="V825" i="1"/>
  <c r="V826" i="1"/>
  <c r="V827" i="1"/>
  <c r="V828" i="1"/>
  <c r="V829" i="1"/>
  <c r="V830" i="1"/>
  <c r="V831" i="1"/>
  <c r="V832" i="1"/>
  <c r="V833" i="1"/>
  <c r="V834" i="1"/>
  <c r="V835" i="1"/>
  <c r="V836" i="1"/>
  <c r="V837" i="1"/>
  <c r="V838" i="1"/>
  <c r="V839" i="1"/>
  <c r="V840" i="1"/>
  <c r="V841" i="1"/>
  <c r="V842" i="1"/>
  <c r="V843" i="1"/>
  <c r="V844" i="1"/>
  <c r="V845" i="1"/>
  <c r="V846" i="1"/>
  <c r="V847" i="1"/>
  <c r="V848" i="1"/>
  <c r="V849" i="1"/>
  <c r="V850" i="1"/>
  <c r="V851" i="1"/>
  <c r="V852" i="1"/>
  <c r="V853" i="1"/>
  <c r="V854" i="1"/>
  <c r="V855" i="1"/>
  <c r="V856" i="1"/>
  <c r="V857" i="1"/>
  <c r="V858" i="1"/>
  <c r="V859" i="1"/>
  <c r="V860" i="1"/>
  <c r="V861" i="1"/>
  <c r="V862" i="1"/>
  <c r="V863" i="1"/>
  <c r="V864" i="1"/>
  <c r="V865" i="1"/>
  <c r="V866" i="1"/>
  <c r="V867" i="1"/>
  <c r="V868" i="1"/>
  <c r="V869" i="1"/>
  <c r="V870" i="1"/>
  <c r="V871" i="1"/>
  <c r="V872" i="1"/>
  <c r="V873" i="1"/>
  <c r="V874" i="1"/>
  <c r="V875" i="1"/>
  <c r="V876" i="1"/>
  <c r="V877" i="1"/>
  <c r="V878" i="1"/>
  <c r="V879" i="1"/>
  <c r="V880" i="1"/>
  <c r="V881" i="1"/>
  <c r="V882" i="1"/>
  <c r="V883" i="1"/>
  <c r="V884" i="1"/>
  <c r="V885" i="1"/>
  <c r="V886" i="1"/>
  <c r="V887" i="1"/>
  <c r="V888" i="1"/>
  <c r="V889" i="1"/>
  <c r="V890" i="1"/>
  <c r="V891" i="1"/>
  <c r="V892" i="1"/>
  <c r="V893" i="1"/>
  <c r="V894" i="1"/>
  <c r="V895" i="1"/>
  <c r="V896" i="1"/>
  <c r="V897" i="1"/>
  <c r="V898" i="1"/>
  <c r="V899" i="1"/>
  <c r="V900" i="1"/>
  <c r="V901" i="1"/>
  <c r="V902" i="1"/>
  <c r="V903" i="1"/>
  <c r="V904" i="1"/>
  <c r="V905" i="1"/>
  <c r="V906" i="1"/>
  <c r="V907" i="1"/>
  <c r="V908" i="1"/>
  <c r="V909" i="1"/>
  <c r="V910" i="1"/>
  <c r="V911" i="1"/>
  <c r="V912" i="1"/>
  <c r="V913" i="1"/>
  <c r="V914" i="1"/>
  <c r="V915" i="1"/>
  <c r="V916" i="1"/>
  <c r="V917" i="1"/>
  <c r="V918" i="1"/>
  <c r="V919" i="1"/>
  <c r="V920" i="1"/>
  <c r="V921" i="1"/>
  <c r="V922" i="1"/>
  <c r="V923" i="1"/>
  <c r="V924" i="1"/>
  <c r="V925" i="1"/>
  <c r="V926" i="1"/>
  <c r="V927" i="1"/>
  <c r="V928" i="1"/>
  <c r="V929" i="1"/>
  <c r="V930" i="1"/>
  <c r="V931" i="1"/>
  <c r="V932" i="1"/>
  <c r="V933" i="1"/>
  <c r="V934" i="1"/>
  <c r="V935" i="1"/>
  <c r="V936" i="1"/>
  <c r="V937" i="1"/>
  <c r="V938" i="1"/>
  <c r="V939" i="1"/>
  <c r="V940" i="1"/>
  <c r="V941" i="1"/>
  <c r="V942" i="1"/>
  <c r="V943" i="1"/>
  <c r="V944" i="1"/>
  <c r="V945" i="1"/>
  <c r="V946" i="1"/>
  <c r="V947" i="1"/>
  <c r="V948" i="1"/>
  <c r="V949" i="1"/>
  <c r="V950" i="1"/>
  <c r="V951" i="1"/>
  <c r="V952" i="1"/>
  <c r="V953" i="1"/>
  <c r="V954" i="1"/>
  <c r="V955" i="1"/>
  <c r="V956" i="1"/>
  <c r="V957" i="1"/>
  <c r="V958" i="1"/>
  <c r="V959" i="1"/>
  <c r="V960" i="1"/>
  <c r="V961" i="1"/>
  <c r="V962" i="1"/>
  <c r="V963" i="1"/>
  <c r="V964" i="1"/>
  <c r="V965" i="1"/>
  <c r="V966" i="1"/>
  <c r="V967" i="1"/>
  <c r="V968" i="1"/>
  <c r="V969" i="1"/>
  <c r="V970" i="1"/>
  <c r="V971" i="1"/>
  <c r="V972" i="1"/>
  <c r="V973" i="1"/>
  <c r="V974" i="1"/>
  <c r="V975" i="1"/>
  <c r="V976" i="1"/>
  <c r="V977" i="1"/>
  <c r="V978" i="1"/>
  <c r="V979" i="1"/>
  <c r="V980" i="1"/>
  <c r="V981" i="1"/>
  <c r="V982" i="1"/>
  <c r="V983" i="1"/>
  <c r="V984" i="1"/>
  <c r="V985" i="1"/>
  <c r="V986" i="1"/>
  <c r="V987" i="1"/>
  <c r="V988" i="1"/>
  <c r="V989" i="1"/>
  <c r="V990" i="1"/>
  <c r="V991" i="1"/>
  <c r="V992" i="1"/>
  <c r="V993" i="1"/>
  <c r="V994" i="1"/>
  <c r="V995" i="1"/>
  <c r="V996" i="1"/>
  <c r="V997" i="1"/>
  <c r="V998" i="1"/>
  <c r="V999" i="1"/>
  <c r="V1000" i="1"/>
  <c r="V1001" i="1"/>
  <c r="V1002" i="1"/>
  <c r="V1003" i="1"/>
  <c r="V1004" i="1"/>
  <c r="V1005" i="1"/>
  <c r="V1006" i="1"/>
  <c r="V1007" i="1"/>
  <c r="V1008" i="1"/>
  <c r="V1009" i="1"/>
  <c r="V1010" i="1"/>
  <c r="V1011" i="1"/>
  <c r="V1012" i="1"/>
  <c r="V1013" i="1"/>
  <c r="V1014" i="1"/>
  <c r="V1015" i="1"/>
  <c r="V1016" i="1"/>
  <c r="V1017" i="1"/>
  <c r="V1018" i="1"/>
  <c r="V1019" i="1"/>
  <c r="V1020" i="1"/>
  <c r="V1021" i="1"/>
  <c r="V1022" i="1"/>
  <c r="V1023" i="1"/>
  <c r="V1024" i="1"/>
  <c r="V1025" i="1"/>
  <c r="V1026" i="1"/>
  <c r="V1027" i="1"/>
  <c r="V1028" i="1"/>
  <c r="V1029" i="1"/>
  <c r="V1030" i="1"/>
  <c r="V1031" i="1"/>
  <c r="V1032" i="1"/>
  <c r="V1033" i="1"/>
  <c r="V1034" i="1"/>
  <c r="V1035" i="1"/>
  <c r="V1036" i="1"/>
  <c r="V1037" i="1"/>
  <c r="V1038" i="1"/>
  <c r="V1039" i="1"/>
  <c r="V1040" i="1"/>
  <c r="V1041" i="1"/>
  <c r="V1042" i="1"/>
  <c r="V1043" i="1"/>
  <c r="V1044" i="1"/>
  <c r="V1045" i="1"/>
  <c r="V1046" i="1"/>
  <c r="V1047" i="1"/>
  <c r="V1048" i="1"/>
  <c r="V1049" i="1"/>
  <c r="V1050" i="1"/>
  <c r="V1051" i="1"/>
  <c r="V1052" i="1"/>
  <c r="V1053" i="1"/>
  <c r="V1054" i="1"/>
  <c r="V1055" i="1"/>
  <c r="V1056" i="1"/>
  <c r="V1057" i="1"/>
  <c r="V1058" i="1"/>
  <c r="V1059" i="1"/>
  <c r="V1060" i="1"/>
  <c r="V1061" i="1"/>
  <c r="V1062" i="1"/>
  <c r="V1063" i="1"/>
  <c r="V1064" i="1"/>
  <c r="V1065" i="1"/>
  <c r="V1066" i="1"/>
  <c r="V1067" i="1"/>
  <c r="V1068" i="1"/>
  <c r="V1069" i="1"/>
  <c r="V1070" i="1"/>
  <c r="V1071" i="1"/>
  <c r="V1072" i="1"/>
  <c r="V1073" i="1"/>
  <c r="V1074" i="1"/>
  <c r="V1075" i="1"/>
  <c r="V1076" i="1"/>
  <c r="V1077" i="1"/>
  <c r="V1078" i="1"/>
  <c r="V1079" i="1"/>
  <c r="V1080" i="1"/>
  <c r="V1081" i="1"/>
  <c r="V1082" i="1"/>
  <c r="V1083" i="1"/>
  <c r="V1084" i="1"/>
  <c r="V1085" i="1"/>
  <c r="V1086" i="1"/>
  <c r="V1087" i="1"/>
  <c r="V1088" i="1"/>
  <c r="V1089" i="1"/>
  <c r="V1090" i="1"/>
  <c r="V1091" i="1"/>
  <c r="V1092" i="1"/>
  <c r="V1093" i="1"/>
  <c r="V1094" i="1"/>
  <c r="V1095" i="1"/>
  <c r="V1096" i="1"/>
  <c r="V1097" i="1"/>
  <c r="V1098" i="1"/>
  <c r="V1099" i="1"/>
  <c r="V1100" i="1"/>
  <c r="V1101" i="1"/>
  <c r="V1102" i="1"/>
  <c r="V1103" i="1"/>
  <c r="V1104" i="1"/>
  <c r="V1105" i="1"/>
  <c r="V1106" i="1"/>
  <c r="V1107" i="1"/>
  <c r="V1108" i="1"/>
  <c r="V1109" i="1"/>
  <c r="V1110" i="1"/>
  <c r="V1111" i="1"/>
  <c r="V1112" i="1"/>
  <c r="V1113" i="1"/>
  <c r="V1114" i="1"/>
  <c r="V1115" i="1"/>
  <c r="V1116" i="1"/>
  <c r="V1117" i="1"/>
  <c r="V1118" i="1"/>
  <c r="V1119" i="1"/>
  <c r="V1120" i="1"/>
  <c r="V1121" i="1"/>
  <c r="V1122" i="1"/>
  <c r="V1123" i="1"/>
  <c r="V1124" i="1"/>
  <c r="V1125" i="1"/>
  <c r="V1126" i="1"/>
  <c r="V1127" i="1"/>
  <c r="V1128" i="1"/>
  <c r="V1129" i="1"/>
  <c r="V1130" i="1"/>
  <c r="V1131" i="1"/>
  <c r="V1132" i="1"/>
  <c r="V1133" i="1"/>
  <c r="V1134" i="1"/>
  <c r="V1135" i="1"/>
  <c r="V1136" i="1"/>
  <c r="V1137" i="1"/>
  <c r="V1138" i="1"/>
  <c r="V1139" i="1"/>
  <c r="V1140" i="1"/>
  <c r="V1141" i="1"/>
  <c r="V1142" i="1"/>
  <c r="V1143" i="1"/>
  <c r="V1144" i="1"/>
  <c r="V1145" i="1"/>
  <c r="V1146" i="1"/>
  <c r="V1147" i="1"/>
  <c r="V1148" i="1"/>
  <c r="V1149" i="1"/>
  <c r="V1150" i="1"/>
  <c r="V1151" i="1"/>
  <c r="V1152" i="1"/>
  <c r="V1153" i="1"/>
  <c r="V1154" i="1"/>
  <c r="V1155" i="1"/>
  <c r="V1156" i="1"/>
  <c r="V1157" i="1"/>
  <c r="V1158" i="1"/>
  <c r="V1159" i="1"/>
  <c r="V1160" i="1"/>
  <c r="V1161" i="1"/>
  <c r="V1162" i="1"/>
  <c r="V1163" i="1"/>
  <c r="V1164" i="1"/>
  <c r="V1165" i="1"/>
  <c r="V1166" i="1"/>
  <c r="V1167" i="1"/>
  <c r="V1168" i="1"/>
  <c r="V1169" i="1"/>
  <c r="V1170" i="1"/>
  <c r="V1171" i="1"/>
  <c r="V1172" i="1"/>
  <c r="V1173" i="1"/>
  <c r="V1174" i="1"/>
  <c r="V1175" i="1"/>
  <c r="V1176" i="1"/>
  <c r="V1177" i="1"/>
  <c r="V1178" i="1"/>
  <c r="V1179" i="1"/>
  <c r="V1180" i="1"/>
  <c r="V1181" i="1"/>
  <c r="V1182" i="1"/>
  <c r="V1183" i="1"/>
  <c r="V1184" i="1"/>
  <c r="V1185" i="1"/>
  <c r="V1186" i="1"/>
  <c r="V1187" i="1"/>
  <c r="V1188" i="1"/>
  <c r="V1189" i="1"/>
  <c r="V1190" i="1"/>
  <c r="V1191" i="1"/>
  <c r="V1192" i="1"/>
  <c r="V1193" i="1"/>
  <c r="V1194" i="1"/>
  <c r="V1195" i="1"/>
  <c r="V1196" i="1"/>
  <c r="V1197" i="1"/>
  <c r="V1198" i="1"/>
  <c r="V1199" i="1"/>
  <c r="V1200" i="1"/>
  <c r="V1201" i="1"/>
  <c r="V1202" i="1"/>
  <c r="V1203" i="1"/>
  <c r="V1204" i="1"/>
  <c r="V1205" i="1"/>
  <c r="V1206" i="1"/>
  <c r="V1207" i="1"/>
  <c r="V1208" i="1"/>
  <c r="V1209" i="1"/>
  <c r="V1210" i="1"/>
  <c r="V1211" i="1"/>
  <c r="V1212" i="1"/>
  <c r="V1213" i="1"/>
  <c r="V1214" i="1"/>
  <c r="V1215" i="1"/>
  <c r="V1216" i="1"/>
  <c r="V1217" i="1"/>
  <c r="V1218" i="1"/>
  <c r="V1219" i="1"/>
  <c r="V1220" i="1"/>
  <c r="V1221" i="1"/>
  <c r="V1222" i="1"/>
  <c r="V1223" i="1"/>
  <c r="V1224" i="1"/>
  <c r="V1225" i="1"/>
  <c r="V1226" i="1"/>
  <c r="V1227" i="1"/>
  <c r="V1228" i="1"/>
  <c r="V1229" i="1"/>
  <c r="V1230" i="1"/>
  <c r="V1231" i="1"/>
  <c r="V1232" i="1"/>
  <c r="V1233" i="1"/>
  <c r="V1234" i="1"/>
  <c r="V1235" i="1"/>
  <c r="V1236" i="1"/>
  <c r="V1237" i="1"/>
  <c r="V1238" i="1"/>
  <c r="V1239" i="1"/>
  <c r="V1240" i="1"/>
  <c r="V1241" i="1"/>
  <c r="V1242" i="1"/>
  <c r="V1243" i="1"/>
  <c r="V1244" i="1"/>
  <c r="V1245" i="1"/>
  <c r="V1246" i="1"/>
  <c r="V1247" i="1"/>
  <c r="V1248" i="1"/>
  <c r="V1249" i="1"/>
  <c r="V1250" i="1"/>
  <c r="V1251" i="1"/>
  <c r="V1252" i="1"/>
  <c r="V1253" i="1"/>
  <c r="V1254" i="1"/>
  <c r="V1255" i="1"/>
  <c r="V1256" i="1"/>
  <c r="V1257" i="1"/>
  <c r="V1258" i="1"/>
  <c r="V1259" i="1"/>
  <c r="V1260" i="1"/>
  <c r="V1261" i="1"/>
  <c r="V1262" i="1"/>
  <c r="V1263" i="1"/>
  <c r="V1264" i="1"/>
  <c r="V1265" i="1"/>
  <c r="V1266" i="1"/>
  <c r="V1267" i="1"/>
  <c r="V1268" i="1"/>
  <c r="V1269" i="1"/>
  <c r="V1270" i="1"/>
  <c r="V1271" i="1"/>
  <c r="V1272" i="1"/>
  <c r="V1273" i="1"/>
  <c r="V1274" i="1"/>
  <c r="V1275" i="1"/>
  <c r="V1276" i="1"/>
  <c r="V1277" i="1"/>
  <c r="V1278" i="1"/>
  <c r="V1279" i="1"/>
  <c r="V1280" i="1"/>
  <c r="V1281" i="1"/>
  <c r="V1282" i="1"/>
  <c r="V1283" i="1"/>
  <c r="V1284" i="1"/>
  <c r="V1285" i="1"/>
  <c r="V1286" i="1"/>
  <c r="V1287" i="1"/>
  <c r="V1288" i="1"/>
  <c r="V1289" i="1"/>
  <c r="V1290" i="1"/>
  <c r="V1291" i="1"/>
  <c r="V1292" i="1"/>
  <c r="V1293" i="1"/>
  <c r="V1294" i="1"/>
  <c r="V1295" i="1"/>
  <c r="V1296" i="1"/>
  <c r="V1297" i="1"/>
  <c r="V1298" i="1"/>
  <c r="V1299" i="1"/>
  <c r="V1300" i="1"/>
  <c r="V1301" i="1"/>
  <c r="V1302" i="1"/>
  <c r="V1303" i="1"/>
  <c r="V1304" i="1"/>
  <c r="V1305" i="1"/>
  <c r="V1306" i="1"/>
  <c r="V1307" i="1"/>
  <c r="V1308" i="1"/>
  <c r="V1309" i="1"/>
  <c r="V1310" i="1"/>
  <c r="V1311" i="1"/>
  <c r="V1312" i="1"/>
  <c r="V1313" i="1"/>
  <c r="V1314" i="1"/>
  <c r="V1315" i="1"/>
  <c r="V1316" i="1"/>
  <c r="V1317" i="1"/>
  <c r="V1318" i="1"/>
  <c r="V1319" i="1"/>
  <c r="V1320" i="1"/>
  <c r="V1321" i="1"/>
  <c r="V1322" i="1"/>
  <c r="V1323" i="1"/>
  <c r="V1324" i="1"/>
  <c r="V1325" i="1"/>
  <c r="V1326" i="1"/>
  <c r="V1327" i="1"/>
  <c r="V1328" i="1"/>
  <c r="V1329" i="1"/>
  <c r="V1330" i="1"/>
  <c r="V1331" i="1"/>
  <c r="V1332" i="1"/>
  <c r="V1333" i="1"/>
  <c r="V1334" i="1"/>
  <c r="V1335" i="1"/>
  <c r="V1336" i="1"/>
  <c r="V1337" i="1"/>
  <c r="V1338" i="1"/>
  <c r="V1339" i="1"/>
  <c r="V1340" i="1"/>
  <c r="V1341" i="1"/>
  <c r="V1342" i="1"/>
  <c r="V1343" i="1"/>
  <c r="V1344" i="1"/>
  <c r="V1345" i="1"/>
  <c r="V1346" i="1"/>
  <c r="V1347" i="1"/>
  <c r="V1348" i="1"/>
  <c r="V1349" i="1"/>
  <c r="V1350" i="1"/>
  <c r="V1351" i="1"/>
  <c r="V1352" i="1"/>
  <c r="V1353" i="1"/>
  <c r="V1354" i="1"/>
  <c r="V1355" i="1"/>
  <c r="V1356" i="1"/>
  <c r="V1357" i="1"/>
  <c r="V1358" i="1"/>
  <c r="V1359" i="1"/>
  <c r="V1360" i="1"/>
  <c r="V1361" i="1"/>
  <c r="V1362" i="1"/>
  <c r="V1363" i="1"/>
  <c r="V1364" i="1"/>
  <c r="V1365" i="1"/>
  <c r="V1366" i="1"/>
  <c r="V1367" i="1"/>
  <c r="V1368" i="1"/>
  <c r="V1369" i="1"/>
  <c r="V1370" i="1"/>
  <c r="V1371" i="1"/>
  <c r="V1372" i="1"/>
  <c r="V1373" i="1"/>
  <c r="V1374" i="1"/>
  <c r="V1375" i="1"/>
  <c r="V1376" i="1"/>
  <c r="V1377" i="1"/>
  <c r="V1378" i="1"/>
  <c r="V1379" i="1"/>
  <c r="V1380" i="1"/>
  <c r="V1381" i="1"/>
  <c r="V1382" i="1"/>
  <c r="V1383" i="1"/>
  <c r="V1384" i="1"/>
  <c r="V1385" i="1"/>
  <c r="V1386" i="1"/>
  <c r="V1387" i="1"/>
  <c r="V1388" i="1"/>
  <c r="V1389" i="1"/>
  <c r="V1390" i="1"/>
  <c r="V1391" i="1"/>
  <c r="V1392" i="1"/>
  <c r="V1393" i="1"/>
  <c r="V1394" i="1"/>
  <c r="V1395" i="1"/>
  <c r="V1396" i="1"/>
  <c r="V1397" i="1"/>
  <c r="V1398" i="1"/>
  <c r="V1399" i="1"/>
  <c r="V1400" i="1"/>
  <c r="V1401" i="1"/>
  <c r="V1402" i="1"/>
  <c r="V1403" i="1"/>
  <c r="V1404" i="1"/>
  <c r="V1405" i="1"/>
  <c r="V1406" i="1"/>
  <c r="V1407" i="1"/>
  <c r="V1408" i="1"/>
  <c r="V1409" i="1"/>
  <c r="V1410" i="1"/>
  <c r="V1411" i="1"/>
  <c r="V1412" i="1"/>
  <c r="V1413" i="1"/>
  <c r="V1414" i="1"/>
  <c r="V1415" i="1"/>
  <c r="V1416" i="1"/>
  <c r="V1417" i="1"/>
  <c r="V1418" i="1"/>
  <c r="V1419" i="1"/>
  <c r="V1420" i="1"/>
  <c r="V1421" i="1"/>
  <c r="V1422" i="1"/>
  <c r="V1423" i="1"/>
  <c r="V1424" i="1"/>
  <c r="V1425" i="1"/>
  <c r="V1426" i="1"/>
  <c r="V1427" i="1"/>
  <c r="V1428" i="1"/>
  <c r="V1429" i="1"/>
  <c r="V1430" i="1"/>
  <c r="V1431" i="1"/>
  <c r="V1432" i="1"/>
  <c r="V1433" i="1"/>
  <c r="V1434" i="1"/>
  <c r="V1435" i="1"/>
  <c r="V1436" i="1"/>
  <c r="V1437" i="1"/>
  <c r="V1438" i="1"/>
  <c r="V1439" i="1"/>
  <c r="V1440" i="1"/>
  <c r="V1441" i="1"/>
  <c r="V1442" i="1"/>
  <c r="V1443" i="1"/>
  <c r="V1444" i="1"/>
  <c r="V1445" i="1"/>
  <c r="V1446" i="1"/>
  <c r="V1447" i="1"/>
  <c r="V1448" i="1"/>
  <c r="V1449" i="1"/>
  <c r="V1450" i="1"/>
  <c r="V1451" i="1"/>
  <c r="V1452" i="1"/>
  <c r="V1453" i="1"/>
  <c r="V1454" i="1"/>
  <c r="V1455" i="1"/>
  <c r="V1456" i="1"/>
  <c r="V1457" i="1"/>
  <c r="V1458" i="1"/>
  <c r="V1459" i="1"/>
  <c r="V1460" i="1"/>
  <c r="V1461" i="1"/>
  <c r="V1462" i="1"/>
  <c r="V1463" i="1"/>
  <c r="V1464" i="1"/>
  <c r="V1465" i="1"/>
  <c r="V1466" i="1"/>
  <c r="V1467" i="1"/>
  <c r="V1468" i="1"/>
  <c r="V1469" i="1"/>
  <c r="V1470" i="1"/>
  <c r="V1471" i="1"/>
  <c r="V1472" i="1"/>
  <c r="V1473" i="1"/>
  <c r="V1474" i="1"/>
  <c r="V1475" i="1"/>
  <c r="V1476" i="1"/>
  <c r="V1477" i="1"/>
  <c r="V1478" i="1"/>
  <c r="V1479" i="1"/>
  <c r="V1480" i="1"/>
  <c r="V1481" i="1"/>
  <c r="V1482" i="1"/>
  <c r="V1483" i="1"/>
  <c r="V1484" i="1"/>
  <c r="V1485" i="1"/>
  <c r="V1486" i="1"/>
  <c r="V1487" i="1"/>
  <c r="V1488" i="1"/>
  <c r="V1489" i="1"/>
  <c r="V1490" i="1"/>
  <c r="V1491" i="1"/>
  <c r="V1492" i="1"/>
  <c r="V1493" i="1"/>
  <c r="V1494" i="1"/>
  <c r="V1495" i="1"/>
  <c r="V1496" i="1"/>
  <c r="V1497" i="1"/>
  <c r="V1498" i="1"/>
  <c r="V1499" i="1"/>
  <c r="V1500" i="1"/>
  <c r="V1501" i="1"/>
  <c r="V1502" i="1"/>
  <c r="V1503" i="1"/>
  <c r="V1504" i="1"/>
  <c r="V1505" i="1"/>
  <c r="V1506" i="1"/>
  <c r="V1507" i="1"/>
  <c r="V1508" i="1"/>
  <c r="V1509" i="1"/>
  <c r="V1510" i="1"/>
  <c r="V1511" i="1"/>
  <c r="V1512" i="1"/>
  <c r="V1513" i="1"/>
  <c r="V1514" i="1"/>
  <c r="V1515" i="1"/>
  <c r="V1516" i="1"/>
  <c r="V1517" i="1"/>
  <c r="V1518" i="1"/>
  <c r="V1519" i="1"/>
  <c r="V1520" i="1"/>
  <c r="V1521" i="1"/>
  <c r="V1522" i="1"/>
  <c r="V1523" i="1"/>
  <c r="V1524" i="1"/>
  <c r="V1525" i="1"/>
  <c r="V1526" i="1"/>
  <c r="V1527" i="1"/>
  <c r="V1528" i="1"/>
  <c r="V1529" i="1"/>
  <c r="V1530" i="1"/>
  <c r="V1531" i="1"/>
  <c r="V1532" i="1"/>
  <c r="V1533" i="1"/>
  <c r="V1534" i="1"/>
  <c r="V1535" i="1"/>
  <c r="V1536" i="1"/>
  <c r="V1537" i="1"/>
  <c r="V1538" i="1"/>
  <c r="V1539" i="1"/>
  <c r="V1540" i="1"/>
  <c r="V1541" i="1"/>
  <c r="V1542" i="1"/>
  <c r="V1543" i="1"/>
  <c r="V1544" i="1"/>
  <c r="V1545" i="1"/>
  <c r="V1546" i="1"/>
  <c r="V1547" i="1"/>
  <c r="V1548" i="1"/>
  <c r="V1549" i="1"/>
  <c r="V1550" i="1"/>
  <c r="V1551" i="1"/>
  <c r="V1552" i="1"/>
  <c r="V1553" i="1"/>
  <c r="V1554" i="1"/>
  <c r="V1555" i="1"/>
  <c r="V1556" i="1"/>
  <c r="V1557" i="1"/>
  <c r="V1558" i="1"/>
  <c r="V1559" i="1"/>
  <c r="V1560" i="1"/>
  <c r="V1561" i="1"/>
  <c r="V1562" i="1"/>
  <c r="V1563" i="1"/>
  <c r="V1564" i="1"/>
  <c r="V1565" i="1"/>
  <c r="V1566" i="1"/>
  <c r="V1567" i="1"/>
  <c r="V1568" i="1"/>
  <c r="V1569" i="1"/>
  <c r="V1570" i="1"/>
  <c r="V1571" i="1"/>
  <c r="V1572" i="1"/>
  <c r="V1573" i="1"/>
  <c r="V1574" i="1"/>
  <c r="V1575" i="1"/>
  <c r="V1576" i="1"/>
  <c r="V1577" i="1"/>
  <c r="V1578" i="1"/>
  <c r="V1579" i="1"/>
  <c r="V1580" i="1"/>
  <c r="V1581" i="1"/>
  <c r="V1582" i="1"/>
  <c r="V1583" i="1"/>
  <c r="V1584" i="1"/>
  <c r="V1585" i="1"/>
  <c r="V1586" i="1"/>
  <c r="V1587" i="1"/>
  <c r="V1588" i="1"/>
  <c r="V1589" i="1"/>
  <c r="V1590" i="1"/>
  <c r="V1591" i="1"/>
  <c r="V1592" i="1"/>
  <c r="V1593" i="1"/>
  <c r="V1594" i="1"/>
  <c r="V1595" i="1"/>
  <c r="V1596" i="1"/>
  <c r="V1597" i="1"/>
  <c r="V1598" i="1"/>
  <c r="V1599" i="1"/>
  <c r="V1600" i="1"/>
  <c r="V1601" i="1"/>
  <c r="V1602" i="1"/>
  <c r="V1603" i="1"/>
  <c r="V1604" i="1"/>
  <c r="V1605" i="1"/>
  <c r="V1606" i="1"/>
  <c r="V1607" i="1"/>
  <c r="V1608" i="1"/>
  <c r="V1609" i="1"/>
  <c r="V1610" i="1"/>
  <c r="V1611" i="1"/>
  <c r="V1612" i="1"/>
  <c r="V1613" i="1"/>
  <c r="V1614" i="1"/>
  <c r="V1615" i="1"/>
  <c r="V1616" i="1"/>
  <c r="V1617" i="1"/>
  <c r="V1618" i="1"/>
  <c r="V1619" i="1"/>
  <c r="V1620" i="1"/>
  <c r="V1621" i="1"/>
  <c r="V1622" i="1"/>
  <c r="V1623" i="1"/>
  <c r="V1624" i="1"/>
  <c r="V1625" i="1"/>
  <c r="V1626" i="1"/>
  <c r="V1627" i="1"/>
  <c r="V1628" i="1"/>
  <c r="V1629" i="1"/>
  <c r="V1630" i="1"/>
  <c r="V1631" i="1"/>
  <c r="V1632" i="1"/>
  <c r="V1633" i="1"/>
  <c r="V1634" i="1"/>
  <c r="V1635" i="1"/>
  <c r="V1636" i="1"/>
  <c r="V1637" i="1"/>
  <c r="V1638" i="1"/>
  <c r="V1639" i="1"/>
  <c r="V1640" i="1"/>
  <c r="V1641" i="1"/>
  <c r="V1642" i="1"/>
  <c r="V1643" i="1"/>
  <c r="V1644" i="1"/>
  <c r="V1645" i="1"/>
  <c r="V1646" i="1"/>
  <c r="V1647" i="1"/>
  <c r="V1648" i="1"/>
  <c r="V1649" i="1"/>
  <c r="V1650" i="1"/>
  <c r="V1651" i="1"/>
  <c r="V1652" i="1"/>
  <c r="V1653" i="1"/>
  <c r="V1654" i="1"/>
  <c r="V1655" i="1"/>
  <c r="V1656" i="1"/>
  <c r="V1657" i="1"/>
  <c r="V1658" i="1"/>
  <c r="V1659" i="1"/>
  <c r="V1660" i="1"/>
  <c r="V1661" i="1"/>
  <c r="V1662" i="1"/>
  <c r="V1663" i="1"/>
  <c r="V1664" i="1"/>
  <c r="V1665" i="1"/>
  <c r="V1666" i="1"/>
  <c r="V1667" i="1"/>
  <c r="V1668" i="1"/>
  <c r="V1669" i="1"/>
  <c r="V1670" i="1"/>
  <c r="V1671" i="1"/>
  <c r="V1672" i="1"/>
  <c r="V1673" i="1"/>
  <c r="V1674" i="1"/>
  <c r="V1675" i="1"/>
  <c r="V1676" i="1"/>
  <c r="V1677" i="1"/>
  <c r="V1678" i="1"/>
  <c r="V1679" i="1"/>
  <c r="V1680" i="1"/>
  <c r="V1681" i="1"/>
  <c r="V1682" i="1"/>
  <c r="V1683" i="1"/>
  <c r="V1684" i="1"/>
  <c r="V1685" i="1"/>
  <c r="V1686" i="1"/>
  <c r="V1687" i="1"/>
  <c r="V1688" i="1"/>
  <c r="V1689" i="1"/>
  <c r="V1690" i="1"/>
  <c r="V1691" i="1"/>
  <c r="V1692" i="1"/>
  <c r="V1693" i="1"/>
  <c r="V1694" i="1"/>
  <c r="V1695" i="1"/>
  <c r="V1696" i="1"/>
  <c r="V1697" i="1"/>
  <c r="V1698" i="1"/>
  <c r="V1699" i="1"/>
  <c r="V1700" i="1"/>
  <c r="V1701" i="1"/>
  <c r="V1702" i="1"/>
  <c r="V1703" i="1"/>
  <c r="V1704" i="1"/>
  <c r="V1705" i="1"/>
  <c r="V1706" i="1"/>
  <c r="V1707" i="1"/>
  <c r="V1708" i="1"/>
  <c r="V1709" i="1"/>
  <c r="V1710" i="1"/>
  <c r="V1711" i="1"/>
  <c r="V1712" i="1"/>
  <c r="V1713" i="1"/>
  <c r="V1714" i="1"/>
  <c r="V1715" i="1"/>
  <c r="V1716" i="1"/>
  <c r="V1717" i="1"/>
  <c r="V1718" i="1"/>
  <c r="V1719" i="1"/>
  <c r="V1720" i="1"/>
  <c r="V1721" i="1"/>
  <c r="V1722" i="1"/>
  <c r="V1723" i="1"/>
  <c r="V1724" i="1"/>
  <c r="V1725" i="1"/>
  <c r="V1726" i="1"/>
  <c r="V1727" i="1"/>
  <c r="V1728" i="1"/>
  <c r="V1729" i="1"/>
  <c r="V1730" i="1"/>
  <c r="V1731" i="1"/>
  <c r="V1732" i="1"/>
  <c r="V1733" i="1"/>
  <c r="V1734" i="1"/>
  <c r="V1735" i="1"/>
  <c r="V1736" i="1"/>
  <c r="V1737" i="1"/>
  <c r="V1738" i="1"/>
  <c r="V1739" i="1"/>
  <c r="V1740" i="1"/>
  <c r="V1741" i="1"/>
  <c r="V1742" i="1"/>
  <c r="V1743" i="1"/>
  <c r="V1744" i="1"/>
  <c r="V1745" i="1"/>
  <c r="V1746" i="1"/>
  <c r="V1747" i="1"/>
  <c r="V1748" i="1"/>
  <c r="V1749" i="1"/>
  <c r="V1750" i="1"/>
  <c r="V1751" i="1"/>
  <c r="V1752" i="1"/>
  <c r="V1753" i="1"/>
  <c r="V1754" i="1"/>
  <c r="V1755" i="1"/>
  <c r="V1756" i="1"/>
  <c r="V1757" i="1"/>
  <c r="V1758" i="1"/>
  <c r="V1759" i="1"/>
  <c r="V1760" i="1"/>
  <c r="V1761" i="1"/>
  <c r="V1762" i="1"/>
  <c r="V1763" i="1"/>
  <c r="V1764" i="1"/>
  <c r="V1765" i="1"/>
  <c r="V1766" i="1"/>
  <c r="V1767" i="1"/>
  <c r="V1768" i="1"/>
  <c r="V1769" i="1"/>
  <c r="V1770" i="1"/>
  <c r="V1771" i="1"/>
  <c r="V1772" i="1"/>
  <c r="V1773" i="1"/>
  <c r="V1774" i="1"/>
  <c r="V1775" i="1"/>
  <c r="V1776" i="1"/>
  <c r="V1777" i="1"/>
  <c r="V1778" i="1"/>
  <c r="V1779" i="1"/>
  <c r="V1780" i="1"/>
  <c r="V1781" i="1"/>
  <c r="V1782" i="1"/>
  <c r="V1783" i="1"/>
  <c r="V1784" i="1"/>
  <c r="V1785" i="1"/>
  <c r="V1786" i="1"/>
  <c r="V1787" i="1"/>
  <c r="V1788" i="1"/>
  <c r="V1789" i="1"/>
  <c r="V1790" i="1"/>
  <c r="V1791" i="1"/>
  <c r="V1792" i="1"/>
  <c r="V1793" i="1"/>
  <c r="V1794" i="1"/>
  <c r="V1795" i="1"/>
  <c r="V1796" i="1"/>
  <c r="V1797" i="1"/>
  <c r="V1798" i="1"/>
  <c r="V1799" i="1"/>
  <c r="V1800" i="1"/>
  <c r="V1801" i="1"/>
  <c r="V1802" i="1"/>
  <c r="V1803" i="1"/>
  <c r="V1804" i="1"/>
  <c r="V1805" i="1"/>
  <c r="V1806" i="1"/>
  <c r="V1807" i="1"/>
  <c r="V1808" i="1"/>
  <c r="AE8" i="1"/>
  <c r="F9" i="1" l="1"/>
  <c r="F10" i="1"/>
  <c r="I10" i="1" s="1"/>
  <c r="F11" i="1"/>
  <c r="F12" i="1"/>
  <c r="I12" i="1" s="1"/>
  <c r="F13" i="1"/>
  <c r="J13" i="1" s="1"/>
  <c r="K13" i="1" s="1"/>
  <c r="F14" i="1"/>
  <c r="J14" i="1" s="1"/>
  <c r="F15" i="1"/>
  <c r="J15" i="1" s="1"/>
  <c r="M15" i="1" s="1"/>
  <c r="F16" i="1"/>
  <c r="F17" i="1"/>
  <c r="F18" i="1"/>
  <c r="I18" i="1" s="1"/>
  <c r="F19" i="1"/>
  <c r="F20" i="1"/>
  <c r="I20" i="1" s="1"/>
  <c r="F21" i="1"/>
  <c r="F22" i="1"/>
  <c r="I22" i="1" s="1"/>
  <c r="F23" i="1"/>
  <c r="F24" i="1"/>
  <c r="F25" i="1"/>
  <c r="F26" i="1"/>
  <c r="I26" i="1" s="1"/>
  <c r="F27" i="1"/>
  <c r="F28" i="1"/>
  <c r="I28" i="1" s="1"/>
  <c r="F29" i="1"/>
  <c r="F30" i="1"/>
  <c r="I30" i="1" s="1"/>
  <c r="F31" i="1"/>
  <c r="F32" i="1"/>
  <c r="F33" i="1"/>
  <c r="F34" i="1"/>
  <c r="I34" i="1" s="1"/>
  <c r="F35" i="1"/>
  <c r="F36" i="1"/>
  <c r="I36" i="1" s="1"/>
  <c r="F37" i="1"/>
  <c r="F38" i="1"/>
  <c r="I38" i="1" s="1"/>
  <c r="F39" i="1"/>
  <c r="I39" i="1" s="1"/>
  <c r="F40" i="1"/>
  <c r="F41" i="1"/>
  <c r="F42" i="1"/>
  <c r="F43" i="1"/>
  <c r="F44" i="1"/>
  <c r="I44" i="1" s="1"/>
  <c r="F45" i="1"/>
  <c r="F46" i="1"/>
  <c r="I46" i="1" s="1"/>
  <c r="F47" i="1"/>
  <c r="I47" i="1" s="1"/>
  <c r="F48" i="1"/>
  <c r="F49" i="1"/>
  <c r="F50" i="1"/>
  <c r="I50" i="1" s="1"/>
  <c r="F51" i="1"/>
  <c r="F52" i="1"/>
  <c r="I52" i="1" s="1"/>
  <c r="F53" i="1"/>
  <c r="F54" i="1"/>
  <c r="I54" i="1" s="1"/>
  <c r="F55" i="1"/>
  <c r="I55" i="1" s="1"/>
  <c r="F56" i="1"/>
  <c r="F57" i="1"/>
  <c r="F58" i="1"/>
  <c r="I58" i="1" s="1"/>
  <c r="F59" i="1"/>
  <c r="F60" i="1"/>
  <c r="I60" i="1" s="1"/>
  <c r="F61" i="1"/>
  <c r="F62" i="1"/>
  <c r="I62" i="1" s="1"/>
  <c r="F63" i="1"/>
  <c r="I63" i="1" s="1"/>
  <c r="F64" i="1"/>
  <c r="F65" i="1"/>
  <c r="F66" i="1"/>
  <c r="I66" i="1" s="1"/>
  <c r="F67" i="1"/>
  <c r="F68" i="1"/>
  <c r="I68" i="1" s="1"/>
  <c r="F69" i="1"/>
  <c r="F70" i="1"/>
  <c r="I70" i="1" s="1"/>
  <c r="F71" i="1"/>
  <c r="F72" i="1"/>
  <c r="F73" i="1"/>
  <c r="F74" i="1"/>
  <c r="I74" i="1" s="1"/>
  <c r="F75" i="1"/>
  <c r="F76" i="1"/>
  <c r="F77" i="1"/>
  <c r="F78" i="1"/>
  <c r="I78" i="1" s="1"/>
  <c r="F79" i="1"/>
  <c r="I79" i="1" s="1"/>
  <c r="F80" i="1"/>
  <c r="F81" i="1"/>
  <c r="F82" i="1"/>
  <c r="I82" i="1" s="1"/>
  <c r="F83" i="1"/>
  <c r="F84" i="1"/>
  <c r="I84" i="1" s="1"/>
  <c r="F85" i="1"/>
  <c r="F86" i="1"/>
  <c r="I86" i="1" s="1"/>
  <c r="F87" i="1"/>
  <c r="I87" i="1" s="1"/>
  <c r="F88" i="1"/>
  <c r="F89" i="1"/>
  <c r="F90" i="1"/>
  <c r="I90" i="1" s="1"/>
  <c r="F91" i="1"/>
  <c r="F92" i="1"/>
  <c r="I92" i="1" s="1"/>
  <c r="F93" i="1"/>
  <c r="F94" i="1"/>
  <c r="I94" i="1" s="1"/>
  <c r="F95" i="1"/>
  <c r="I95" i="1" s="1"/>
  <c r="F96" i="1"/>
  <c r="F97" i="1"/>
  <c r="F98" i="1"/>
  <c r="F99" i="1"/>
  <c r="F100" i="1"/>
  <c r="I100" i="1" s="1"/>
  <c r="F101" i="1"/>
  <c r="F102" i="1"/>
  <c r="I102" i="1" s="1"/>
  <c r="F103" i="1"/>
  <c r="F104" i="1"/>
  <c r="F105" i="1"/>
  <c r="F106" i="1"/>
  <c r="I106" i="1" s="1"/>
  <c r="F107" i="1"/>
  <c r="F108" i="1"/>
  <c r="J108" i="1" s="1"/>
  <c r="F109" i="1"/>
  <c r="F110" i="1"/>
  <c r="I110" i="1" s="1"/>
  <c r="F111" i="1"/>
  <c r="I111" i="1" s="1"/>
  <c r="F112" i="1"/>
  <c r="F113" i="1"/>
  <c r="F114" i="1"/>
  <c r="J114" i="1" s="1"/>
  <c r="M114" i="1" s="1"/>
  <c r="F115" i="1"/>
  <c r="F116" i="1"/>
  <c r="F117" i="1"/>
  <c r="F118" i="1"/>
  <c r="J118" i="1" s="1"/>
  <c r="F119" i="1"/>
  <c r="J119" i="1" s="1"/>
  <c r="M119" i="1" s="1"/>
  <c r="F120" i="1"/>
  <c r="F121" i="1"/>
  <c r="F122" i="1"/>
  <c r="J122" i="1" s="1"/>
  <c r="M122" i="1" s="1"/>
  <c r="F123" i="1"/>
  <c r="F124" i="1"/>
  <c r="I124" i="1" s="1"/>
  <c r="F125" i="1"/>
  <c r="F126" i="1"/>
  <c r="I126" i="1" s="1"/>
  <c r="F127" i="1"/>
  <c r="J127" i="1" s="1"/>
  <c r="M127" i="1" s="1"/>
  <c r="F128" i="1"/>
  <c r="F129" i="1"/>
  <c r="F130" i="1"/>
  <c r="J130" i="1" s="1"/>
  <c r="M130" i="1" s="1"/>
  <c r="F131" i="1"/>
  <c r="F132" i="1"/>
  <c r="I132" i="1" s="1"/>
  <c r="F133" i="1"/>
  <c r="F134" i="1"/>
  <c r="I134" i="1" s="1"/>
  <c r="F135" i="1"/>
  <c r="J135" i="1" s="1"/>
  <c r="M135" i="1" s="1"/>
  <c r="F136" i="1"/>
  <c r="F137" i="1"/>
  <c r="F138" i="1"/>
  <c r="I138" i="1" s="1"/>
  <c r="F139" i="1"/>
  <c r="F140" i="1"/>
  <c r="J140" i="1" s="1"/>
  <c r="F141" i="1"/>
  <c r="F142" i="1"/>
  <c r="J142" i="1" s="1"/>
  <c r="M142" i="1" s="1"/>
  <c r="O142" i="1" s="1"/>
  <c r="P142" i="1" s="1"/>
  <c r="F143" i="1"/>
  <c r="J143" i="1" s="1"/>
  <c r="M143" i="1" s="1"/>
  <c r="F144" i="1"/>
  <c r="F145" i="1"/>
  <c r="F146" i="1"/>
  <c r="I146" i="1" s="1"/>
  <c r="F147" i="1"/>
  <c r="F148" i="1"/>
  <c r="I148" i="1" s="1"/>
  <c r="F149" i="1"/>
  <c r="F150" i="1"/>
  <c r="I150" i="1" s="1"/>
  <c r="F151" i="1"/>
  <c r="I151" i="1" s="1"/>
  <c r="F152" i="1"/>
  <c r="F153" i="1"/>
  <c r="F154" i="1"/>
  <c r="I154" i="1" s="1"/>
  <c r="F155" i="1"/>
  <c r="F156" i="1"/>
  <c r="I156" i="1" s="1"/>
  <c r="F157" i="1"/>
  <c r="F158" i="1"/>
  <c r="I158" i="1" s="1"/>
  <c r="F159" i="1"/>
  <c r="F160" i="1"/>
  <c r="F161" i="1"/>
  <c r="F162" i="1"/>
  <c r="I162" i="1" s="1"/>
  <c r="F163" i="1"/>
  <c r="F164" i="1"/>
  <c r="I164" i="1" s="1"/>
  <c r="F165" i="1"/>
  <c r="F166" i="1"/>
  <c r="I166" i="1" s="1"/>
  <c r="F167" i="1"/>
  <c r="F168" i="1"/>
  <c r="F169" i="1"/>
  <c r="F170" i="1"/>
  <c r="I170" i="1" s="1"/>
  <c r="F171" i="1"/>
  <c r="F172" i="1"/>
  <c r="I172" i="1" s="1"/>
  <c r="F173" i="1"/>
  <c r="F174" i="1"/>
  <c r="I174" i="1" s="1"/>
  <c r="F175" i="1"/>
  <c r="I175" i="1" s="1"/>
  <c r="F176" i="1"/>
  <c r="F177" i="1"/>
  <c r="F178" i="1"/>
  <c r="I178" i="1" s="1"/>
  <c r="F179" i="1"/>
  <c r="F180" i="1"/>
  <c r="I180" i="1" s="1"/>
  <c r="F181" i="1"/>
  <c r="F182" i="1"/>
  <c r="I182" i="1" s="1"/>
  <c r="F183" i="1"/>
  <c r="F184" i="1"/>
  <c r="F185" i="1"/>
  <c r="F186" i="1"/>
  <c r="F187" i="1"/>
  <c r="F188" i="1"/>
  <c r="I188" i="1" s="1"/>
  <c r="F189" i="1"/>
  <c r="F190" i="1"/>
  <c r="I190" i="1" s="1"/>
  <c r="F191" i="1"/>
  <c r="F192" i="1"/>
  <c r="F193" i="1"/>
  <c r="F194" i="1"/>
  <c r="F195" i="1"/>
  <c r="F196" i="1"/>
  <c r="I196" i="1" s="1"/>
  <c r="F197" i="1"/>
  <c r="F198" i="1"/>
  <c r="I198" i="1" s="1"/>
  <c r="J198" i="1" s="1"/>
  <c r="F199" i="1"/>
  <c r="F200" i="1"/>
  <c r="F201" i="1"/>
  <c r="F202" i="1"/>
  <c r="F203" i="1"/>
  <c r="F204" i="1"/>
  <c r="I204" i="1" s="1"/>
  <c r="F205" i="1"/>
  <c r="F206" i="1"/>
  <c r="I206" i="1" s="1"/>
  <c r="F207" i="1"/>
  <c r="F208" i="1"/>
  <c r="F209" i="1"/>
  <c r="F210" i="1"/>
  <c r="F211" i="1"/>
  <c r="F212" i="1"/>
  <c r="I212" i="1" s="1"/>
  <c r="F213" i="1"/>
  <c r="F214" i="1"/>
  <c r="I214" i="1" s="1"/>
  <c r="F215" i="1"/>
  <c r="F216" i="1"/>
  <c r="F217" i="1"/>
  <c r="F218" i="1"/>
  <c r="F219" i="1"/>
  <c r="F220" i="1"/>
  <c r="F221" i="1"/>
  <c r="F222" i="1"/>
  <c r="I222" i="1" s="1"/>
  <c r="F223" i="1"/>
  <c r="F224" i="1"/>
  <c r="F225" i="1"/>
  <c r="F226" i="1"/>
  <c r="F227" i="1"/>
  <c r="F228" i="1"/>
  <c r="I228" i="1" s="1"/>
  <c r="F229" i="1"/>
  <c r="F230" i="1"/>
  <c r="I230" i="1" s="1"/>
  <c r="F231" i="1"/>
  <c r="F232" i="1"/>
  <c r="F233" i="1"/>
  <c r="F234" i="1"/>
  <c r="F235" i="1"/>
  <c r="F236" i="1"/>
  <c r="I236" i="1" s="1"/>
  <c r="F237" i="1"/>
  <c r="F238" i="1"/>
  <c r="I238" i="1" s="1"/>
  <c r="F239" i="1"/>
  <c r="I239" i="1" s="1"/>
  <c r="F240" i="1"/>
  <c r="F241" i="1"/>
  <c r="F242" i="1"/>
  <c r="F243" i="1"/>
  <c r="F244" i="1"/>
  <c r="I244" i="1" s="1"/>
  <c r="F245" i="1"/>
  <c r="F246" i="1"/>
  <c r="I246" i="1" s="1"/>
  <c r="F247" i="1"/>
  <c r="F248" i="1"/>
  <c r="F249" i="1"/>
  <c r="F250" i="1"/>
  <c r="F251" i="1"/>
  <c r="F252" i="1"/>
  <c r="F253" i="1"/>
  <c r="F254" i="1"/>
  <c r="I254" i="1" s="1"/>
  <c r="F255" i="1"/>
  <c r="F256" i="1"/>
  <c r="F257" i="1"/>
  <c r="F258" i="1"/>
  <c r="F259" i="1"/>
  <c r="F260" i="1"/>
  <c r="I260" i="1" s="1"/>
  <c r="F261" i="1"/>
  <c r="F262" i="1"/>
  <c r="I262" i="1" s="1"/>
  <c r="F263" i="1"/>
  <c r="I263" i="1" s="1"/>
  <c r="F264" i="1"/>
  <c r="F265" i="1"/>
  <c r="F266" i="1"/>
  <c r="F267" i="1"/>
  <c r="F268" i="1"/>
  <c r="F269" i="1"/>
  <c r="F270" i="1"/>
  <c r="I270" i="1" s="1"/>
  <c r="F271" i="1"/>
  <c r="F272" i="1"/>
  <c r="F273" i="1"/>
  <c r="F274" i="1"/>
  <c r="F275" i="1"/>
  <c r="F276" i="1"/>
  <c r="I276" i="1" s="1"/>
  <c r="F277" i="1"/>
  <c r="F278" i="1"/>
  <c r="I278" i="1" s="1"/>
  <c r="F279" i="1"/>
  <c r="F280" i="1"/>
  <c r="F281" i="1"/>
  <c r="F282" i="1"/>
  <c r="F283" i="1"/>
  <c r="F284" i="1"/>
  <c r="I284" i="1" s="1"/>
  <c r="F285" i="1"/>
  <c r="F286" i="1"/>
  <c r="I286" i="1" s="1"/>
  <c r="F287" i="1"/>
  <c r="F288" i="1"/>
  <c r="F289" i="1"/>
  <c r="F290" i="1"/>
  <c r="F291" i="1"/>
  <c r="F292" i="1"/>
  <c r="I292" i="1" s="1"/>
  <c r="F293" i="1"/>
  <c r="F294" i="1"/>
  <c r="I294" i="1" s="1"/>
  <c r="F295" i="1"/>
  <c r="F296" i="1"/>
  <c r="F297" i="1"/>
  <c r="F298" i="1"/>
  <c r="F299" i="1"/>
  <c r="F300" i="1"/>
  <c r="I300" i="1" s="1"/>
  <c r="F301" i="1"/>
  <c r="F302" i="1"/>
  <c r="I302" i="1" s="1"/>
  <c r="F303" i="1"/>
  <c r="F304" i="1"/>
  <c r="F305" i="1"/>
  <c r="F306" i="1"/>
  <c r="F307" i="1"/>
  <c r="F308" i="1"/>
  <c r="I308" i="1" s="1"/>
  <c r="F309" i="1"/>
  <c r="F310" i="1"/>
  <c r="I310" i="1" s="1"/>
  <c r="F311" i="1"/>
  <c r="F312" i="1"/>
  <c r="F313" i="1"/>
  <c r="F314" i="1"/>
  <c r="F315" i="1"/>
  <c r="F316" i="1"/>
  <c r="I316" i="1" s="1"/>
  <c r="F317" i="1"/>
  <c r="F318" i="1"/>
  <c r="I318" i="1" s="1"/>
  <c r="F319" i="1"/>
  <c r="F320" i="1"/>
  <c r="F321" i="1"/>
  <c r="F322" i="1"/>
  <c r="F323" i="1"/>
  <c r="F324" i="1"/>
  <c r="I324" i="1" s="1"/>
  <c r="F325" i="1"/>
  <c r="F326" i="1"/>
  <c r="I326" i="1" s="1"/>
  <c r="F327" i="1"/>
  <c r="I327" i="1" s="1"/>
  <c r="F328" i="1"/>
  <c r="F329" i="1"/>
  <c r="F330" i="1"/>
  <c r="F331" i="1"/>
  <c r="F332" i="1"/>
  <c r="I332" i="1" s="1"/>
  <c r="F333" i="1"/>
  <c r="F334" i="1"/>
  <c r="I334" i="1" s="1"/>
  <c r="F335" i="1"/>
  <c r="F336" i="1"/>
  <c r="F337" i="1"/>
  <c r="F338" i="1"/>
  <c r="F339" i="1"/>
  <c r="F340" i="1"/>
  <c r="I340" i="1" s="1"/>
  <c r="F341" i="1"/>
  <c r="F342" i="1"/>
  <c r="I342" i="1" s="1"/>
  <c r="F343" i="1"/>
  <c r="F344" i="1"/>
  <c r="F345" i="1"/>
  <c r="F346" i="1"/>
  <c r="F347" i="1"/>
  <c r="F348" i="1"/>
  <c r="I348" i="1" s="1"/>
  <c r="F349" i="1"/>
  <c r="F350" i="1"/>
  <c r="I350" i="1" s="1"/>
  <c r="F351" i="1"/>
  <c r="F352" i="1"/>
  <c r="F353" i="1"/>
  <c r="F354" i="1"/>
  <c r="F355" i="1"/>
  <c r="F356" i="1"/>
  <c r="I356" i="1" s="1"/>
  <c r="F357" i="1"/>
  <c r="F358" i="1"/>
  <c r="I358" i="1" s="1"/>
  <c r="F359" i="1"/>
  <c r="F360" i="1"/>
  <c r="F361" i="1"/>
  <c r="F362" i="1"/>
  <c r="F363" i="1"/>
  <c r="F364" i="1"/>
  <c r="I364" i="1" s="1"/>
  <c r="F365" i="1"/>
  <c r="F366" i="1"/>
  <c r="I366" i="1" s="1"/>
  <c r="F367" i="1"/>
  <c r="F368" i="1"/>
  <c r="F369" i="1"/>
  <c r="F370" i="1"/>
  <c r="F371" i="1"/>
  <c r="F372" i="1"/>
  <c r="F373" i="1"/>
  <c r="I373" i="1" s="1"/>
  <c r="F374" i="1"/>
  <c r="I374" i="1" s="1"/>
  <c r="F375" i="1"/>
  <c r="I375" i="1" s="1"/>
  <c r="F376" i="1"/>
  <c r="F377" i="1"/>
  <c r="F378" i="1"/>
  <c r="F379" i="1"/>
  <c r="F380" i="1"/>
  <c r="I380" i="1" s="1"/>
  <c r="F381" i="1"/>
  <c r="F382" i="1"/>
  <c r="I382" i="1" s="1"/>
  <c r="F383" i="1"/>
  <c r="F384" i="1"/>
  <c r="F385" i="1"/>
  <c r="F386" i="1"/>
  <c r="I386" i="1" s="1"/>
  <c r="F387" i="1"/>
  <c r="F388" i="1"/>
  <c r="I388" i="1" s="1"/>
  <c r="F389" i="1"/>
  <c r="F390" i="1"/>
  <c r="I390" i="1" s="1"/>
  <c r="F391" i="1"/>
  <c r="I391" i="1" s="1"/>
  <c r="F392" i="1"/>
  <c r="F393" i="1"/>
  <c r="F394" i="1"/>
  <c r="I394" i="1" s="1"/>
  <c r="F395" i="1"/>
  <c r="F396" i="1"/>
  <c r="I396" i="1" s="1"/>
  <c r="F397" i="1"/>
  <c r="F398" i="1"/>
  <c r="J398" i="1" s="1"/>
  <c r="F399" i="1"/>
  <c r="J399" i="1" s="1"/>
  <c r="M399" i="1" s="1"/>
  <c r="N399" i="1" s="1"/>
  <c r="F400" i="1"/>
  <c r="F401" i="1"/>
  <c r="F402" i="1"/>
  <c r="I402" i="1" s="1"/>
  <c r="F403" i="1"/>
  <c r="F404" i="1"/>
  <c r="I404" i="1" s="1"/>
  <c r="F405" i="1"/>
  <c r="F406" i="1"/>
  <c r="I406" i="1" s="1"/>
  <c r="F407" i="1"/>
  <c r="I407" i="1" s="1"/>
  <c r="F408" i="1"/>
  <c r="F409" i="1"/>
  <c r="F410" i="1"/>
  <c r="F411" i="1"/>
  <c r="F412" i="1"/>
  <c r="I412" i="1" s="1"/>
  <c r="F413" i="1"/>
  <c r="F414" i="1"/>
  <c r="I414" i="1" s="1"/>
  <c r="F415" i="1"/>
  <c r="I415" i="1" s="1"/>
  <c r="F416" i="1"/>
  <c r="F417" i="1"/>
  <c r="F418" i="1"/>
  <c r="I418" i="1" s="1"/>
  <c r="F419" i="1"/>
  <c r="F420" i="1"/>
  <c r="I420" i="1" s="1"/>
  <c r="F421" i="1"/>
  <c r="F422" i="1"/>
  <c r="I422" i="1" s="1"/>
  <c r="F423" i="1"/>
  <c r="I423" i="1" s="1"/>
  <c r="F424" i="1"/>
  <c r="F425" i="1"/>
  <c r="F426" i="1"/>
  <c r="F427" i="1"/>
  <c r="F428" i="1"/>
  <c r="I428" i="1" s="1"/>
  <c r="F429" i="1"/>
  <c r="F430" i="1"/>
  <c r="I430" i="1" s="1"/>
  <c r="F431" i="1"/>
  <c r="F432" i="1"/>
  <c r="F433" i="1"/>
  <c r="F434" i="1"/>
  <c r="I434" i="1" s="1"/>
  <c r="F435" i="1"/>
  <c r="F436" i="1"/>
  <c r="I436" i="1" s="1"/>
  <c r="F437" i="1"/>
  <c r="F438" i="1"/>
  <c r="I438" i="1" s="1"/>
  <c r="F439" i="1"/>
  <c r="I439" i="1" s="1"/>
  <c r="F440" i="1"/>
  <c r="F441" i="1"/>
  <c r="F442" i="1"/>
  <c r="F443" i="1"/>
  <c r="F444" i="1"/>
  <c r="I444" i="1" s="1"/>
  <c r="F445" i="1"/>
  <c r="F446" i="1"/>
  <c r="I446" i="1" s="1"/>
  <c r="F447" i="1"/>
  <c r="I447" i="1" s="1"/>
  <c r="F448" i="1"/>
  <c r="F449" i="1"/>
  <c r="F450" i="1"/>
  <c r="F451" i="1"/>
  <c r="F452" i="1"/>
  <c r="I452" i="1" s="1"/>
  <c r="F453" i="1"/>
  <c r="F454" i="1"/>
  <c r="I454" i="1" s="1"/>
  <c r="F455" i="1"/>
  <c r="F456" i="1"/>
  <c r="F457" i="1"/>
  <c r="F458" i="1"/>
  <c r="J458" i="1" s="1"/>
  <c r="L458" i="1" s="1"/>
  <c r="F459" i="1"/>
  <c r="F460" i="1"/>
  <c r="I460" i="1" s="1"/>
  <c r="F461" i="1"/>
  <c r="F462" i="1"/>
  <c r="F463" i="1"/>
  <c r="F464" i="1"/>
  <c r="F465" i="1"/>
  <c r="F466" i="1"/>
  <c r="J466" i="1" s="1"/>
  <c r="K466" i="1" s="1"/>
  <c r="F467" i="1"/>
  <c r="F468" i="1"/>
  <c r="F469" i="1"/>
  <c r="F470" i="1"/>
  <c r="F471" i="1"/>
  <c r="I471" i="1" s="1"/>
  <c r="F472" i="1"/>
  <c r="F473" i="1"/>
  <c r="F474" i="1"/>
  <c r="J474" i="1" s="1"/>
  <c r="F475" i="1"/>
  <c r="F476" i="1"/>
  <c r="I476" i="1" s="1"/>
  <c r="F477" i="1"/>
  <c r="F478" i="1"/>
  <c r="F479" i="1"/>
  <c r="F480" i="1"/>
  <c r="F481" i="1"/>
  <c r="F482" i="1"/>
  <c r="I482" i="1" s="1"/>
  <c r="F483" i="1"/>
  <c r="F484" i="1"/>
  <c r="F485" i="1"/>
  <c r="F486" i="1"/>
  <c r="F487" i="1"/>
  <c r="I487" i="1" s="1"/>
  <c r="F488" i="1"/>
  <c r="F489" i="1"/>
  <c r="F490" i="1"/>
  <c r="I490" i="1" s="1"/>
  <c r="F491" i="1"/>
  <c r="F492" i="1"/>
  <c r="F493" i="1"/>
  <c r="F494" i="1"/>
  <c r="F495" i="1"/>
  <c r="J495" i="1" s="1"/>
  <c r="F496" i="1"/>
  <c r="F497" i="1"/>
  <c r="F498" i="1"/>
  <c r="J498" i="1" s="1"/>
  <c r="M498" i="1" s="1"/>
  <c r="F499" i="1"/>
  <c r="F500" i="1"/>
  <c r="F501" i="1"/>
  <c r="F502" i="1"/>
  <c r="J502" i="1" s="1"/>
  <c r="F503" i="1"/>
  <c r="F504" i="1"/>
  <c r="F505" i="1"/>
  <c r="F506" i="1"/>
  <c r="J506" i="1" s="1"/>
  <c r="K506" i="1" s="1"/>
  <c r="F507" i="1"/>
  <c r="F508" i="1"/>
  <c r="J508" i="1" s="1"/>
  <c r="K508" i="1" s="1"/>
  <c r="F509" i="1"/>
  <c r="F510" i="1"/>
  <c r="J510" i="1" s="1"/>
  <c r="F511" i="1"/>
  <c r="J511" i="1" s="1"/>
  <c r="K511" i="1" s="1"/>
  <c r="F512" i="1"/>
  <c r="F513" i="1"/>
  <c r="F514" i="1"/>
  <c r="I514" i="1" s="1"/>
  <c r="F515" i="1"/>
  <c r="F516" i="1"/>
  <c r="I516" i="1" s="1"/>
  <c r="F517" i="1"/>
  <c r="J517" i="1" s="1"/>
  <c r="F518" i="1"/>
  <c r="F519" i="1"/>
  <c r="J519" i="1" s="1"/>
  <c r="K519" i="1" s="1"/>
  <c r="F520" i="1"/>
  <c r="F521" i="1"/>
  <c r="F522" i="1"/>
  <c r="F523" i="1"/>
  <c r="F524" i="1"/>
  <c r="I524" i="1" s="1"/>
  <c r="F525" i="1"/>
  <c r="F526" i="1"/>
  <c r="F527" i="1"/>
  <c r="I527" i="1" s="1"/>
  <c r="F528" i="1"/>
  <c r="F529" i="1"/>
  <c r="F530" i="1"/>
  <c r="F531" i="1"/>
  <c r="F532" i="1"/>
  <c r="I532" i="1" s="1"/>
  <c r="F533" i="1"/>
  <c r="F534" i="1"/>
  <c r="F535" i="1"/>
  <c r="I535" i="1" s="1"/>
  <c r="F536" i="1"/>
  <c r="F537" i="1"/>
  <c r="F538" i="1"/>
  <c r="J538" i="1" s="1"/>
  <c r="F539" i="1"/>
  <c r="F540" i="1"/>
  <c r="J540" i="1" s="1"/>
  <c r="F541" i="1"/>
  <c r="F542" i="1"/>
  <c r="F543" i="1"/>
  <c r="I543" i="1" s="1"/>
  <c r="F544" i="1"/>
  <c r="F545" i="1"/>
  <c r="F546" i="1"/>
  <c r="F547" i="1"/>
  <c r="F548" i="1"/>
  <c r="I548" i="1" s="1"/>
  <c r="F549" i="1"/>
  <c r="F550" i="1"/>
  <c r="F551" i="1"/>
  <c r="I551" i="1" s="1"/>
  <c r="F552" i="1"/>
  <c r="F553" i="1"/>
  <c r="F554" i="1"/>
  <c r="I554" i="1" s="1"/>
  <c r="F555" i="1"/>
  <c r="F556" i="1"/>
  <c r="I556" i="1" s="1"/>
  <c r="F557" i="1"/>
  <c r="F558" i="1"/>
  <c r="F559" i="1"/>
  <c r="I559" i="1" s="1"/>
  <c r="F560" i="1"/>
  <c r="F561" i="1"/>
  <c r="F562" i="1"/>
  <c r="I562" i="1" s="1"/>
  <c r="F563" i="1"/>
  <c r="F564" i="1"/>
  <c r="I564" i="1" s="1"/>
  <c r="F565" i="1"/>
  <c r="F566" i="1"/>
  <c r="F567" i="1"/>
  <c r="F568" i="1"/>
  <c r="F569" i="1"/>
  <c r="F570" i="1"/>
  <c r="I570" i="1" s="1"/>
  <c r="F571" i="1"/>
  <c r="F572" i="1"/>
  <c r="F573" i="1"/>
  <c r="I573" i="1" s="1"/>
  <c r="F574" i="1"/>
  <c r="F575" i="1"/>
  <c r="F576" i="1"/>
  <c r="F577" i="1"/>
  <c r="F578" i="1"/>
  <c r="I578" i="1" s="1"/>
  <c r="F579" i="1"/>
  <c r="F580" i="1"/>
  <c r="F581" i="1"/>
  <c r="J581" i="1" s="1"/>
  <c r="F582" i="1"/>
  <c r="F583" i="1"/>
  <c r="F584" i="1"/>
  <c r="F585" i="1"/>
  <c r="F586" i="1"/>
  <c r="J586" i="1" s="1"/>
  <c r="K586" i="1" s="1"/>
  <c r="F587" i="1"/>
  <c r="F588" i="1"/>
  <c r="F589" i="1"/>
  <c r="J589" i="1" s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J602" i="1" s="1"/>
  <c r="F603" i="1"/>
  <c r="F604" i="1"/>
  <c r="F605" i="1"/>
  <c r="J605" i="1" s="1"/>
  <c r="F606" i="1"/>
  <c r="F607" i="1"/>
  <c r="F608" i="1"/>
  <c r="F609" i="1"/>
  <c r="F610" i="1"/>
  <c r="I610" i="1" s="1"/>
  <c r="F611" i="1"/>
  <c r="F612" i="1"/>
  <c r="I612" i="1" s="1"/>
  <c r="F613" i="1"/>
  <c r="F614" i="1"/>
  <c r="F615" i="1"/>
  <c r="I615" i="1" s="1"/>
  <c r="F616" i="1"/>
  <c r="F617" i="1"/>
  <c r="F618" i="1"/>
  <c r="F619" i="1"/>
  <c r="F620" i="1"/>
  <c r="I620" i="1" s="1"/>
  <c r="F621" i="1"/>
  <c r="F622" i="1"/>
  <c r="F623" i="1"/>
  <c r="F624" i="1"/>
  <c r="F625" i="1"/>
  <c r="F626" i="1"/>
  <c r="F627" i="1"/>
  <c r="I627" i="1" s="1"/>
  <c r="F628" i="1"/>
  <c r="I628" i="1" s="1"/>
  <c r="F629" i="1"/>
  <c r="F630" i="1"/>
  <c r="F631" i="1"/>
  <c r="F632" i="1"/>
  <c r="F633" i="1"/>
  <c r="F634" i="1"/>
  <c r="F635" i="1"/>
  <c r="F636" i="1"/>
  <c r="I636" i="1" s="1"/>
  <c r="F637" i="1"/>
  <c r="F638" i="1"/>
  <c r="F639" i="1"/>
  <c r="F640" i="1"/>
  <c r="F641" i="1"/>
  <c r="F642" i="1"/>
  <c r="F643" i="1"/>
  <c r="F644" i="1"/>
  <c r="I644" i="1" s="1"/>
  <c r="F645" i="1"/>
  <c r="F646" i="1"/>
  <c r="F647" i="1"/>
  <c r="F648" i="1"/>
  <c r="F649" i="1"/>
  <c r="F650" i="1"/>
  <c r="I650" i="1" s="1"/>
  <c r="F651" i="1"/>
  <c r="F652" i="1"/>
  <c r="I652" i="1" s="1"/>
  <c r="F653" i="1"/>
  <c r="F654" i="1"/>
  <c r="F655" i="1"/>
  <c r="F656" i="1"/>
  <c r="F657" i="1"/>
  <c r="F658" i="1"/>
  <c r="F659" i="1"/>
  <c r="F660" i="1"/>
  <c r="I660" i="1" s="1"/>
  <c r="F661" i="1"/>
  <c r="F662" i="1"/>
  <c r="F663" i="1"/>
  <c r="F664" i="1"/>
  <c r="F665" i="1"/>
  <c r="F666" i="1"/>
  <c r="I666" i="1" s="1"/>
  <c r="F667" i="1"/>
  <c r="F668" i="1"/>
  <c r="I668" i="1" s="1"/>
  <c r="F669" i="1"/>
  <c r="F670" i="1"/>
  <c r="I670" i="1" s="1"/>
  <c r="F671" i="1"/>
  <c r="F672" i="1"/>
  <c r="F673" i="1"/>
  <c r="F674" i="1"/>
  <c r="I674" i="1" s="1"/>
  <c r="F675" i="1"/>
  <c r="F676" i="1"/>
  <c r="I676" i="1" s="1"/>
  <c r="F677" i="1"/>
  <c r="F678" i="1"/>
  <c r="I678" i="1" s="1"/>
  <c r="F679" i="1"/>
  <c r="F680" i="1"/>
  <c r="F681" i="1"/>
  <c r="F682" i="1"/>
  <c r="I682" i="1" s="1"/>
  <c r="F683" i="1"/>
  <c r="F684" i="1"/>
  <c r="I684" i="1" s="1"/>
  <c r="F685" i="1"/>
  <c r="F686" i="1"/>
  <c r="I686" i="1" s="1"/>
  <c r="F687" i="1"/>
  <c r="F688" i="1"/>
  <c r="F689" i="1"/>
  <c r="F690" i="1"/>
  <c r="I690" i="1" s="1"/>
  <c r="F691" i="1"/>
  <c r="F692" i="1"/>
  <c r="I692" i="1" s="1"/>
  <c r="F693" i="1"/>
  <c r="F694" i="1"/>
  <c r="I694" i="1" s="1"/>
  <c r="F695" i="1"/>
  <c r="I695" i="1" s="1"/>
  <c r="F696" i="1"/>
  <c r="F697" i="1"/>
  <c r="F698" i="1"/>
  <c r="I698" i="1" s="1"/>
  <c r="F699" i="1"/>
  <c r="F700" i="1"/>
  <c r="I700" i="1" s="1"/>
  <c r="F701" i="1"/>
  <c r="F702" i="1"/>
  <c r="I702" i="1" s="1"/>
  <c r="F703" i="1"/>
  <c r="F704" i="1"/>
  <c r="F705" i="1"/>
  <c r="F706" i="1"/>
  <c r="I706" i="1" s="1"/>
  <c r="F707" i="1"/>
  <c r="F708" i="1"/>
  <c r="I708" i="1" s="1"/>
  <c r="F709" i="1"/>
  <c r="F710" i="1"/>
  <c r="I710" i="1" s="1"/>
  <c r="F711" i="1"/>
  <c r="F712" i="1"/>
  <c r="F713" i="1"/>
  <c r="F714" i="1"/>
  <c r="I714" i="1" s="1"/>
  <c r="F715" i="1"/>
  <c r="F716" i="1"/>
  <c r="I716" i="1" s="1"/>
  <c r="F717" i="1"/>
  <c r="F718" i="1"/>
  <c r="I718" i="1" s="1"/>
  <c r="F719" i="1"/>
  <c r="F720" i="1"/>
  <c r="F721" i="1"/>
  <c r="F722" i="1"/>
  <c r="I722" i="1" s="1"/>
  <c r="F723" i="1"/>
  <c r="F724" i="1"/>
  <c r="I724" i="1" s="1"/>
  <c r="F725" i="1"/>
  <c r="F726" i="1"/>
  <c r="I726" i="1" s="1"/>
  <c r="F727" i="1"/>
  <c r="F728" i="1"/>
  <c r="F729" i="1"/>
  <c r="F730" i="1"/>
  <c r="I730" i="1" s="1"/>
  <c r="F731" i="1"/>
  <c r="F732" i="1"/>
  <c r="I732" i="1" s="1"/>
  <c r="F733" i="1"/>
  <c r="F734" i="1"/>
  <c r="I734" i="1" s="1"/>
  <c r="F735" i="1"/>
  <c r="F736" i="1"/>
  <c r="F737" i="1"/>
  <c r="F738" i="1"/>
  <c r="I738" i="1" s="1"/>
  <c r="F739" i="1"/>
  <c r="F740" i="1"/>
  <c r="I740" i="1" s="1"/>
  <c r="F741" i="1"/>
  <c r="F742" i="1"/>
  <c r="I742" i="1" s="1"/>
  <c r="F743" i="1"/>
  <c r="F744" i="1"/>
  <c r="F745" i="1"/>
  <c r="F746" i="1"/>
  <c r="I746" i="1" s="1"/>
  <c r="F747" i="1"/>
  <c r="F748" i="1"/>
  <c r="I748" i="1" s="1"/>
  <c r="F749" i="1"/>
  <c r="F750" i="1"/>
  <c r="I750" i="1" s="1"/>
  <c r="F751" i="1"/>
  <c r="I751" i="1" s="1"/>
  <c r="F752" i="1"/>
  <c r="F753" i="1"/>
  <c r="F754" i="1"/>
  <c r="I754" i="1" s="1"/>
  <c r="F755" i="1"/>
  <c r="F756" i="1"/>
  <c r="I756" i="1" s="1"/>
  <c r="F757" i="1"/>
  <c r="F758" i="1"/>
  <c r="I758" i="1" s="1"/>
  <c r="F759" i="1"/>
  <c r="F760" i="1"/>
  <c r="F761" i="1"/>
  <c r="F762" i="1"/>
  <c r="I762" i="1" s="1"/>
  <c r="F763" i="1"/>
  <c r="F764" i="1"/>
  <c r="I764" i="1" s="1"/>
  <c r="F765" i="1"/>
  <c r="F766" i="1"/>
  <c r="I766" i="1" s="1"/>
  <c r="F767" i="1"/>
  <c r="F768" i="1"/>
  <c r="F769" i="1"/>
  <c r="F770" i="1"/>
  <c r="I770" i="1" s="1"/>
  <c r="F771" i="1"/>
  <c r="F772" i="1"/>
  <c r="I772" i="1" s="1"/>
  <c r="F773" i="1"/>
  <c r="F774" i="1"/>
  <c r="F775" i="1"/>
  <c r="F776" i="1"/>
  <c r="F777" i="1"/>
  <c r="F778" i="1"/>
  <c r="I778" i="1" s="1"/>
  <c r="F779" i="1"/>
  <c r="F780" i="1"/>
  <c r="I780" i="1" s="1"/>
  <c r="F781" i="1"/>
  <c r="F782" i="1"/>
  <c r="I782" i="1" s="1"/>
  <c r="F783" i="1"/>
  <c r="F784" i="1"/>
  <c r="F785" i="1"/>
  <c r="F786" i="1"/>
  <c r="I786" i="1" s="1"/>
  <c r="F787" i="1"/>
  <c r="F788" i="1"/>
  <c r="I788" i="1" s="1"/>
  <c r="F789" i="1"/>
  <c r="F790" i="1"/>
  <c r="I790" i="1" s="1"/>
  <c r="F791" i="1"/>
  <c r="F792" i="1"/>
  <c r="F793" i="1"/>
  <c r="F794" i="1"/>
  <c r="I794" i="1" s="1"/>
  <c r="F795" i="1"/>
  <c r="F796" i="1"/>
  <c r="I796" i="1" s="1"/>
  <c r="F797" i="1"/>
  <c r="F798" i="1"/>
  <c r="I798" i="1" s="1"/>
  <c r="F799" i="1"/>
  <c r="F800" i="1"/>
  <c r="F801" i="1"/>
  <c r="F802" i="1"/>
  <c r="F803" i="1"/>
  <c r="I803" i="1" s="1"/>
  <c r="F804" i="1"/>
  <c r="F805" i="1"/>
  <c r="I805" i="1" s="1"/>
  <c r="F806" i="1"/>
  <c r="F807" i="1"/>
  <c r="F808" i="1"/>
  <c r="F809" i="1"/>
  <c r="F810" i="1"/>
  <c r="F811" i="1"/>
  <c r="F812" i="1"/>
  <c r="F813" i="1"/>
  <c r="I813" i="1" s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I829" i="1" s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I845" i="1" s="1"/>
  <c r="F846" i="1"/>
  <c r="F847" i="1"/>
  <c r="F848" i="1"/>
  <c r="F849" i="1"/>
  <c r="F850" i="1"/>
  <c r="F851" i="1"/>
  <c r="F852" i="1"/>
  <c r="F853" i="1"/>
  <c r="I853" i="1" s="1"/>
  <c r="F854" i="1"/>
  <c r="F855" i="1"/>
  <c r="F856" i="1"/>
  <c r="F857" i="1"/>
  <c r="F858" i="1"/>
  <c r="F859" i="1"/>
  <c r="F860" i="1"/>
  <c r="I860" i="1" s="1"/>
  <c r="F861" i="1"/>
  <c r="I861" i="1" s="1"/>
  <c r="F862" i="1"/>
  <c r="F863" i="1"/>
  <c r="F864" i="1"/>
  <c r="F865" i="1"/>
  <c r="F866" i="1"/>
  <c r="I866" i="1" s="1"/>
  <c r="F867" i="1"/>
  <c r="F868" i="1"/>
  <c r="I868" i="1" s="1"/>
  <c r="F869" i="1"/>
  <c r="I869" i="1" s="1"/>
  <c r="F870" i="1"/>
  <c r="F871" i="1"/>
  <c r="F872" i="1"/>
  <c r="F873" i="1"/>
  <c r="F874" i="1"/>
  <c r="I874" i="1" s="1"/>
  <c r="F875" i="1"/>
  <c r="F876" i="1"/>
  <c r="F877" i="1"/>
  <c r="I877" i="1" s="1"/>
  <c r="F878" i="1"/>
  <c r="F879" i="1"/>
  <c r="F880" i="1"/>
  <c r="F881" i="1"/>
  <c r="F882" i="1"/>
  <c r="I882" i="1" s="1"/>
  <c r="F883" i="1"/>
  <c r="F884" i="1"/>
  <c r="I884" i="1" s="1"/>
  <c r="F885" i="1"/>
  <c r="I885" i="1" s="1"/>
  <c r="F886" i="1"/>
  <c r="F887" i="1"/>
  <c r="I887" i="1" s="1"/>
  <c r="F888" i="1"/>
  <c r="F889" i="1"/>
  <c r="F890" i="1"/>
  <c r="I890" i="1" s="1"/>
  <c r="F891" i="1"/>
  <c r="F892" i="1"/>
  <c r="F893" i="1"/>
  <c r="I893" i="1" s="1"/>
  <c r="F894" i="1"/>
  <c r="F895" i="1"/>
  <c r="I895" i="1" s="1"/>
  <c r="F896" i="1"/>
  <c r="F897" i="1"/>
  <c r="F898" i="1"/>
  <c r="I898" i="1" s="1"/>
  <c r="F899" i="1"/>
  <c r="F900" i="1"/>
  <c r="I900" i="1" s="1"/>
  <c r="F901" i="1"/>
  <c r="F902" i="1"/>
  <c r="F903" i="1"/>
  <c r="I903" i="1" s="1"/>
  <c r="F904" i="1"/>
  <c r="F905" i="1"/>
  <c r="F906" i="1"/>
  <c r="I906" i="1" s="1"/>
  <c r="F907" i="1"/>
  <c r="F908" i="1"/>
  <c r="I908" i="1" s="1"/>
  <c r="F909" i="1"/>
  <c r="I909" i="1" s="1"/>
  <c r="F910" i="1"/>
  <c r="F911" i="1"/>
  <c r="F912" i="1"/>
  <c r="F913" i="1"/>
  <c r="F914" i="1"/>
  <c r="I914" i="1" s="1"/>
  <c r="F915" i="1"/>
  <c r="F916" i="1"/>
  <c r="I916" i="1" s="1"/>
  <c r="F917" i="1"/>
  <c r="F918" i="1"/>
  <c r="F919" i="1"/>
  <c r="F920" i="1"/>
  <c r="F921" i="1"/>
  <c r="F922" i="1"/>
  <c r="I922" i="1" s="1"/>
  <c r="F923" i="1"/>
  <c r="F924" i="1"/>
  <c r="I924" i="1" s="1"/>
  <c r="F925" i="1"/>
  <c r="F926" i="1"/>
  <c r="F927" i="1"/>
  <c r="F928" i="1"/>
  <c r="F929" i="1"/>
  <c r="F930" i="1"/>
  <c r="I930" i="1" s="1"/>
  <c r="F931" i="1"/>
  <c r="F932" i="1"/>
  <c r="I932" i="1" s="1"/>
  <c r="F933" i="1"/>
  <c r="F934" i="1"/>
  <c r="F935" i="1"/>
  <c r="F936" i="1"/>
  <c r="F937" i="1"/>
  <c r="F938" i="1"/>
  <c r="I938" i="1" s="1"/>
  <c r="F939" i="1"/>
  <c r="F940" i="1"/>
  <c r="I940" i="1" s="1"/>
  <c r="F941" i="1"/>
  <c r="I941" i="1" s="1"/>
  <c r="F942" i="1"/>
  <c r="F943" i="1"/>
  <c r="I943" i="1" s="1"/>
  <c r="F944" i="1"/>
  <c r="F945" i="1"/>
  <c r="F946" i="1"/>
  <c r="I946" i="1" s="1"/>
  <c r="F947" i="1"/>
  <c r="F948" i="1"/>
  <c r="I948" i="1" s="1"/>
  <c r="F949" i="1"/>
  <c r="I949" i="1" s="1"/>
  <c r="F950" i="1"/>
  <c r="F951" i="1"/>
  <c r="F952" i="1"/>
  <c r="F953" i="1"/>
  <c r="F954" i="1"/>
  <c r="F955" i="1"/>
  <c r="F956" i="1"/>
  <c r="I956" i="1" s="1"/>
  <c r="F957" i="1"/>
  <c r="F958" i="1"/>
  <c r="F959" i="1"/>
  <c r="F960" i="1"/>
  <c r="F961" i="1"/>
  <c r="F962" i="1"/>
  <c r="I962" i="1" s="1"/>
  <c r="F963" i="1"/>
  <c r="F964" i="1"/>
  <c r="I964" i="1" s="1"/>
  <c r="F965" i="1"/>
  <c r="F966" i="1"/>
  <c r="F967" i="1"/>
  <c r="F968" i="1"/>
  <c r="F969" i="1"/>
  <c r="F970" i="1"/>
  <c r="I970" i="1" s="1"/>
  <c r="F971" i="1"/>
  <c r="F972" i="1"/>
  <c r="I972" i="1" s="1"/>
  <c r="F973" i="1"/>
  <c r="I973" i="1" s="1"/>
  <c r="F974" i="1"/>
  <c r="F975" i="1"/>
  <c r="I975" i="1" s="1"/>
  <c r="F976" i="1"/>
  <c r="F977" i="1"/>
  <c r="F978" i="1"/>
  <c r="I978" i="1" s="1"/>
  <c r="F979" i="1"/>
  <c r="F980" i="1"/>
  <c r="F981" i="1"/>
  <c r="F982" i="1"/>
  <c r="F983" i="1"/>
  <c r="I983" i="1" s="1"/>
  <c r="F984" i="1"/>
  <c r="F985" i="1"/>
  <c r="F986" i="1"/>
  <c r="I986" i="1" s="1"/>
  <c r="F987" i="1"/>
  <c r="F988" i="1"/>
  <c r="I988" i="1" s="1"/>
  <c r="F989" i="1"/>
  <c r="F990" i="1"/>
  <c r="F991" i="1"/>
  <c r="I991" i="1" s="1"/>
  <c r="F992" i="1"/>
  <c r="F993" i="1"/>
  <c r="F994" i="1"/>
  <c r="J994" i="1" s="1"/>
  <c r="F995" i="1"/>
  <c r="F996" i="1"/>
  <c r="J996" i="1" s="1"/>
  <c r="K996" i="1" s="1"/>
  <c r="F997" i="1"/>
  <c r="F998" i="1"/>
  <c r="F999" i="1"/>
  <c r="F1000" i="1"/>
  <c r="F1001" i="1"/>
  <c r="F1002" i="1"/>
  <c r="F1003" i="1"/>
  <c r="F1004" i="1"/>
  <c r="I1004" i="1" s="1"/>
  <c r="F1005" i="1"/>
  <c r="F1006" i="1"/>
  <c r="F1007" i="1"/>
  <c r="F1008" i="1"/>
  <c r="F1009" i="1"/>
  <c r="F1010" i="1"/>
  <c r="F1011" i="1"/>
  <c r="F1012" i="1"/>
  <c r="F1013" i="1"/>
  <c r="I1013" i="1" s="1"/>
  <c r="F1014" i="1"/>
  <c r="F1015" i="1"/>
  <c r="F1016" i="1"/>
  <c r="F1017" i="1"/>
  <c r="F1018" i="1"/>
  <c r="I1018" i="1" s="1"/>
  <c r="F1019" i="1"/>
  <c r="F1020" i="1"/>
  <c r="J1020" i="1" s="1"/>
  <c r="F1021" i="1"/>
  <c r="J1021" i="1" s="1"/>
  <c r="F1022" i="1"/>
  <c r="J1022" i="1" s="1"/>
  <c r="L1022" i="1" s="1"/>
  <c r="F1023" i="1"/>
  <c r="F1024" i="1"/>
  <c r="F1025" i="1"/>
  <c r="F1026" i="1"/>
  <c r="F1027" i="1"/>
  <c r="F1028" i="1"/>
  <c r="F1029" i="1"/>
  <c r="J1029" i="1" s="1"/>
  <c r="F1030" i="1"/>
  <c r="I1030" i="1" s="1"/>
  <c r="F1031" i="1"/>
  <c r="F1032" i="1"/>
  <c r="F1033" i="1"/>
  <c r="F1034" i="1"/>
  <c r="F1035" i="1"/>
  <c r="F1036" i="1"/>
  <c r="I1036" i="1" s="1"/>
  <c r="F1037" i="1"/>
  <c r="F1038" i="1"/>
  <c r="F1039" i="1"/>
  <c r="F1040" i="1"/>
  <c r="I1040" i="1" s="1"/>
  <c r="F1041" i="1"/>
  <c r="F1042" i="1"/>
  <c r="F1043" i="1"/>
  <c r="F1044" i="1"/>
  <c r="I1044" i="1" s="1"/>
  <c r="F1045" i="1"/>
  <c r="I1045" i="1" s="1"/>
  <c r="F1046" i="1"/>
  <c r="I1046" i="1" s="1"/>
  <c r="F1047" i="1"/>
  <c r="F1048" i="1"/>
  <c r="I1048" i="1" s="1"/>
  <c r="F1049" i="1"/>
  <c r="F1050" i="1"/>
  <c r="F1051" i="1"/>
  <c r="I1051" i="1" s="1"/>
  <c r="F1052" i="1"/>
  <c r="I1052" i="1" s="1"/>
  <c r="F1053" i="1"/>
  <c r="F1054" i="1"/>
  <c r="I1054" i="1" s="1"/>
  <c r="F1055" i="1"/>
  <c r="F1056" i="1"/>
  <c r="F1057" i="1"/>
  <c r="F1058" i="1"/>
  <c r="I1058" i="1" s="1"/>
  <c r="F1059" i="1"/>
  <c r="F1060" i="1"/>
  <c r="I1060" i="1" s="1"/>
  <c r="F1061" i="1"/>
  <c r="F1062" i="1"/>
  <c r="I1062" i="1" s="1"/>
  <c r="F1063" i="1"/>
  <c r="F1064" i="1"/>
  <c r="F1065" i="1"/>
  <c r="F1066" i="1"/>
  <c r="I1066" i="1" s="1"/>
  <c r="F1067" i="1"/>
  <c r="F1068" i="1"/>
  <c r="I1068" i="1" s="1"/>
  <c r="F1069" i="1"/>
  <c r="F1070" i="1"/>
  <c r="I1070" i="1" s="1"/>
  <c r="F1071" i="1"/>
  <c r="F1072" i="1"/>
  <c r="F1073" i="1"/>
  <c r="F1074" i="1"/>
  <c r="F1075" i="1"/>
  <c r="I1075" i="1" s="1"/>
  <c r="F1076" i="1"/>
  <c r="F1077" i="1"/>
  <c r="F1078" i="1"/>
  <c r="I1078" i="1" s="1"/>
  <c r="F1079" i="1"/>
  <c r="I1079" i="1" s="1"/>
  <c r="F1080" i="1"/>
  <c r="F1081" i="1"/>
  <c r="F1082" i="1"/>
  <c r="I1082" i="1" s="1"/>
  <c r="F1083" i="1"/>
  <c r="F1084" i="1"/>
  <c r="I1084" i="1" s="1"/>
  <c r="F1085" i="1"/>
  <c r="F1086" i="1"/>
  <c r="I1086" i="1" s="1"/>
  <c r="F1087" i="1"/>
  <c r="I1087" i="1" s="1"/>
  <c r="F1088" i="1"/>
  <c r="I1088" i="1" s="1"/>
  <c r="F1089" i="1"/>
  <c r="F1090" i="1"/>
  <c r="I1090" i="1" s="1"/>
  <c r="F1091" i="1"/>
  <c r="F1092" i="1"/>
  <c r="I1092" i="1" s="1"/>
  <c r="F1093" i="1"/>
  <c r="F1094" i="1"/>
  <c r="I1094" i="1" s="1"/>
  <c r="F1095" i="1"/>
  <c r="F1096" i="1"/>
  <c r="I1096" i="1" s="1"/>
  <c r="F1097" i="1"/>
  <c r="F1098" i="1"/>
  <c r="I1098" i="1" s="1"/>
  <c r="F1099" i="1"/>
  <c r="F1100" i="1"/>
  <c r="F1101" i="1"/>
  <c r="F1102" i="1"/>
  <c r="I1102" i="1" s="1"/>
  <c r="F1103" i="1"/>
  <c r="F1104" i="1"/>
  <c r="I1104" i="1" s="1"/>
  <c r="F1105" i="1"/>
  <c r="F1106" i="1"/>
  <c r="I1106" i="1" s="1"/>
  <c r="F1107" i="1"/>
  <c r="F1108" i="1"/>
  <c r="I1108" i="1" s="1"/>
  <c r="F1109" i="1"/>
  <c r="F1110" i="1"/>
  <c r="I1110" i="1" s="1"/>
  <c r="F1111" i="1"/>
  <c r="F1112" i="1"/>
  <c r="F1113" i="1"/>
  <c r="F1114" i="1"/>
  <c r="F1115" i="1"/>
  <c r="I1115" i="1" s="1"/>
  <c r="F1116" i="1"/>
  <c r="I1116" i="1" s="1"/>
  <c r="F1117" i="1"/>
  <c r="F1118" i="1"/>
  <c r="I1118" i="1" s="1"/>
  <c r="F1119" i="1"/>
  <c r="F1120" i="1"/>
  <c r="I1120" i="1" s="1"/>
  <c r="F1121" i="1"/>
  <c r="F1122" i="1"/>
  <c r="F1123" i="1"/>
  <c r="I1123" i="1" s="1"/>
  <c r="F1124" i="1"/>
  <c r="I1124" i="1" s="1"/>
  <c r="F1125" i="1"/>
  <c r="F1126" i="1"/>
  <c r="I1126" i="1" s="1"/>
  <c r="F1127" i="1"/>
  <c r="F1128" i="1"/>
  <c r="I1128" i="1" s="1"/>
  <c r="F1129" i="1"/>
  <c r="F1130" i="1"/>
  <c r="I1130" i="1" s="1"/>
  <c r="F1131" i="1"/>
  <c r="F1132" i="1"/>
  <c r="F1133" i="1"/>
  <c r="F1134" i="1"/>
  <c r="I1134" i="1" s="1"/>
  <c r="F1135" i="1"/>
  <c r="F1136" i="1"/>
  <c r="F1137" i="1"/>
  <c r="F1138" i="1"/>
  <c r="F1139" i="1"/>
  <c r="F1140" i="1"/>
  <c r="F1141" i="1"/>
  <c r="I1141" i="1" s="1"/>
  <c r="F1142" i="1"/>
  <c r="I1142" i="1" s="1"/>
  <c r="F1143" i="1"/>
  <c r="F1144" i="1"/>
  <c r="F1145" i="1"/>
  <c r="F1146" i="1"/>
  <c r="F1147" i="1"/>
  <c r="F1148" i="1"/>
  <c r="I1148" i="1" s="1"/>
  <c r="F1149" i="1"/>
  <c r="I1149" i="1" s="1"/>
  <c r="F1150" i="1"/>
  <c r="F1151" i="1"/>
  <c r="F1152" i="1"/>
  <c r="F1153" i="1"/>
  <c r="F1154" i="1"/>
  <c r="F1155" i="1"/>
  <c r="F1156" i="1"/>
  <c r="I1156" i="1" s="1"/>
  <c r="F1157" i="1"/>
  <c r="I1157" i="1" s="1"/>
  <c r="F1158" i="1"/>
  <c r="F1159" i="1"/>
  <c r="F1160" i="1"/>
  <c r="F1161" i="1"/>
  <c r="F1162" i="1"/>
  <c r="F1163" i="1"/>
  <c r="F1164" i="1"/>
  <c r="I1164" i="1" s="1"/>
  <c r="F1165" i="1"/>
  <c r="I1165" i="1" s="1"/>
  <c r="F1166" i="1"/>
  <c r="I1166" i="1" s="1"/>
  <c r="J1166" i="1" s="1"/>
  <c r="M1166" i="1" s="1"/>
  <c r="F1167" i="1"/>
  <c r="F1168" i="1"/>
  <c r="F1169" i="1"/>
  <c r="F1170" i="1"/>
  <c r="F1171" i="1"/>
  <c r="F1172" i="1"/>
  <c r="I1172" i="1" s="1"/>
  <c r="F1173" i="1"/>
  <c r="I1173" i="1" s="1"/>
  <c r="F1174" i="1"/>
  <c r="F1175" i="1"/>
  <c r="F1176" i="1"/>
  <c r="F1177" i="1"/>
  <c r="F1178" i="1"/>
  <c r="F1179" i="1"/>
  <c r="I1179" i="1" s="1"/>
  <c r="F1180" i="1"/>
  <c r="I1180" i="1" s="1"/>
  <c r="F1181" i="1"/>
  <c r="I1181" i="1" s="1"/>
  <c r="F1182" i="1"/>
  <c r="I1182" i="1" s="1"/>
  <c r="F1183" i="1"/>
  <c r="F1184" i="1"/>
  <c r="F1185" i="1"/>
  <c r="F1186" i="1"/>
  <c r="F1187" i="1"/>
  <c r="F1188" i="1"/>
  <c r="I1188" i="1" s="1"/>
  <c r="F1189" i="1"/>
  <c r="I1189" i="1" s="1"/>
  <c r="F1190" i="1"/>
  <c r="I1190" i="1" s="1"/>
  <c r="F1191" i="1"/>
  <c r="F1192" i="1"/>
  <c r="F1193" i="1"/>
  <c r="F1194" i="1"/>
  <c r="F1195" i="1"/>
  <c r="F1196" i="1"/>
  <c r="I1196" i="1" s="1"/>
  <c r="F1197" i="1"/>
  <c r="I1197" i="1" s="1"/>
  <c r="F1198" i="1"/>
  <c r="I1198" i="1" s="1"/>
  <c r="F1199" i="1"/>
  <c r="F1200" i="1"/>
  <c r="F1201" i="1"/>
  <c r="F1202" i="1"/>
  <c r="F1203" i="1"/>
  <c r="F1204" i="1"/>
  <c r="I1204" i="1" s="1"/>
  <c r="F1205" i="1"/>
  <c r="I1205" i="1" s="1"/>
  <c r="F1206" i="1"/>
  <c r="F1207" i="1"/>
  <c r="F1208" i="1"/>
  <c r="F1209" i="1"/>
  <c r="F1210" i="1"/>
  <c r="F1211" i="1"/>
  <c r="F1212" i="1"/>
  <c r="I1212" i="1" s="1"/>
  <c r="F1213" i="1"/>
  <c r="I1213" i="1" s="1"/>
  <c r="F1214" i="1"/>
  <c r="I1214" i="1" s="1"/>
  <c r="F1215" i="1"/>
  <c r="F1216" i="1"/>
  <c r="F1217" i="1"/>
  <c r="F1218" i="1"/>
  <c r="F1219" i="1"/>
  <c r="F1220" i="1"/>
  <c r="I1220" i="1" s="1"/>
  <c r="F1221" i="1"/>
  <c r="I1221" i="1" s="1"/>
  <c r="F1222" i="1"/>
  <c r="F1223" i="1"/>
  <c r="I1223" i="1" s="1"/>
  <c r="F1224" i="1"/>
  <c r="I1224" i="1" s="1"/>
  <c r="F1225" i="1"/>
  <c r="F1226" i="1"/>
  <c r="I1226" i="1" s="1"/>
  <c r="F1227" i="1"/>
  <c r="F1228" i="1"/>
  <c r="F1229" i="1"/>
  <c r="F1230" i="1"/>
  <c r="F1231" i="1"/>
  <c r="I1231" i="1" s="1"/>
  <c r="F1232" i="1"/>
  <c r="I1232" i="1" s="1"/>
  <c r="F1233" i="1"/>
  <c r="F1234" i="1"/>
  <c r="I1234" i="1" s="1"/>
  <c r="F1235" i="1"/>
  <c r="F1236" i="1"/>
  <c r="F1237" i="1"/>
  <c r="F1238" i="1"/>
  <c r="I1238" i="1" s="1"/>
  <c r="F1239" i="1"/>
  <c r="I1239" i="1" s="1"/>
  <c r="F1240" i="1"/>
  <c r="F1241" i="1"/>
  <c r="F1242" i="1"/>
  <c r="I1242" i="1" s="1"/>
  <c r="F1243" i="1"/>
  <c r="F1244" i="1"/>
  <c r="F1245" i="1"/>
  <c r="I1245" i="1" s="1"/>
  <c r="F1246" i="1"/>
  <c r="I1246" i="1" s="1"/>
  <c r="F1247" i="1"/>
  <c r="I1247" i="1" s="1"/>
  <c r="F1248" i="1"/>
  <c r="I1248" i="1" s="1"/>
  <c r="F1249" i="1"/>
  <c r="F1250" i="1"/>
  <c r="I1250" i="1" s="1"/>
  <c r="F1251" i="1"/>
  <c r="I1251" i="1" s="1"/>
  <c r="F1252" i="1"/>
  <c r="F1253" i="1"/>
  <c r="I1253" i="1" s="1"/>
  <c r="F1254" i="1"/>
  <c r="F1255" i="1"/>
  <c r="I1255" i="1" s="1"/>
  <c r="F1256" i="1"/>
  <c r="F1257" i="1"/>
  <c r="F1258" i="1"/>
  <c r="F1259" i="1"/>
  <c r="I1259" i="1" s="1"/>
  <c r="F1260" i="1"/>
  <c r="F1261" i="1"/>
  <c r="I1261" i="1" s="1"/>
  <c r="F1262" i="1"/>
  <c r="F1263" i="1"/>
  <c r="F1264" i="1"/>
  <c r="F1265" i="1"/>
  <c r="F1266" i="1"/>
  <c r="I1266" i="1" s="1"/>
  <c r="F1267" i="1"/>
  <c r="F1268" i="1"/>
  <c r="F1269" i="1"/>
  <c r="I1269" i="1" s="1"/>
  <c r="F1270" i="1"/>
  <c r="F1271" i="1"/>
  <c r="F1272" i="1"/>
  <c r="F1273" i="1"/>
  <c r="F1274" i="1"/>
  <c r="F1275" i="1"/>
  <c r="F1276" i="1"/>
  <c r="F1277" i="1"/>
  <c r="F1278" i="1"/>
  <c r="F1279" i="1"/>
  <c r="F1280" i="1"/>
  <c r="I1280" i="1" s="1"/>
  <c r="F1281" i="1"/>
  <c r="F1282" i="1"/>
  <c r="I1282" i="1" s="1"/>
  <c r="F1283" i="1"/>
  <c r="F1284" i="1"/>
  <c r="F1285" i="1"/>
  <c r="F1286" i="1"/>
  <c r="F1287" i="1"/>
  <c r="I1287" i="1" s="1"/>
  <c r="F1288" i="1"/>
  <c r="I1288" i="1" s="1"/>
  <c r="F1289" i="1"/>
  <c r="F1290" i="1"/>
  <c r="I1290" i="1" s="1"/>
  <c r="F1291" i="1"/>
  <c r="F1292" i="1"/>
  <c r="F1293" i="1"/>
  <c r="F1294" i="1"/>
  <c r="F1295" i="1"/>
  <c r="I1295" i="1" s="1"/>
  <c r="F1296" i="1"/>
  <c r="I1296" i="1" s="1"/>
  <c r="F1297" i="1"/>
  <c r="F1298" i="1"/>
  <c r="I1298" i="1" s="1"/>
  <c r="F1299" i="1"/>
  <c r="F1300" i="1"/>
  <c r="F1301" i="1"/>
  <c r="I1301" i="1" s="1"/>
  <c r="F1302" i="1"/>
  <c r="F1303" i="1"/>
  <c r="I1303" i="1" s="1"/>
  <c r="F1304" i="1"/>
  <c r="F1305" i="1"/>
  <c r="F1306" i="1"/>
  <c r="I1306" i="1" s="1"/>
  <c r="F1307" i="1"/>
  <c r="I1307" i="1" s="1"/>
  <c r="F1308" i="1"/>
  <c r="F1309" i="1"/>
  <c r="I1309" i="1" s="1"/>
  <c r="F1310" i="1"/>
  <c r="F1311" i="1"/>
  <c r="I1311" i="1" s="1"/>
  <c r="F1312" i="1"/>
  <c r="I1312" i="1" s="1"/>
  <c r="F1313" i="1"/>
  <c r="F1314" i="1"/>
  <c r="F1315" i="1"/>
  <c r="I1315" i="1" s="1"/>
  <c r="F1316" i="1"/>
  <c r="F1317" i="1"/>
  <c r="I1317" i="1" s="1"/>
  <c r="F1318" i="1"/>
  <c r="F1319" i="1"/>
  <c r="F1320" i="1"/>
  <c r="I1320" i="1" s="1"/>
  <c r="F1321" i="1"/>
  <c r="F1322" i="1"/>
  <c r="I1322" i="1" s="1"/>
  <c r="F1323" i="1"/>
  <c r="F1324" i="1"/>
  <c r="I1324" i="1" s="1"/>
  <c r="F1325" i="1"/>
  <c r="F1326" i="1"/>
  <c r="F1327" i="1"/>
  <c r="F1328" i="1"/>
  <c r="I1328" i="1" s="1"/>
  <c r="F1329" i="1"/>
  <c r="F1330" i="1"/>
  <c r="I1330" i="1" s="1"/>
  <c r="F1331" i="1"/>
  <c r="F1332" i="1"/>
  <c r="F1333" i="1"/>
  <c r="I1333" i="1" s="1"/>
  <c r="F1334" i="1"/>
  <c r="F1335" i="1"/>
  <c r="F1336" i="1"/>
  <c r="I1336" i="1" s="1"/>
  <c r="F1337" i="1"/>
  <c r="F1338" i="1"/>
  <c r="F1339" i="1"/>
  <c r="F1340" i="1"/>
  <c r="F1341" i="1"/>
  <c r="I1341" i="1" s="1"/>
  <c r="F1342" i="1"/>
  <c r="F1343" i="1"/>
  <c r="I1343" i="1" s="1"/>
  <c r="F1344" i="1"/>
  <c r="F1345" i="1"/>
  <c r="F1346" i="1"/>
  <c r="I1346" i="1" s="1"/>
  <c r="F1347" i="1"/>
  <c r="I1347" i="1" s="1"/>
  <c r="F1348" i="1"/>
  <c r="F1349" i="1"/>
  <c r="I1349" i="1" s="1"/>
  <c r="F1350" i="1"/>
  <c r="F1351" i="1"/>
  <c r="I1351" i="1" s="1"/>
  <c r="F1352" i="1"/>
  <c r="I1352" i="1" s="1"/>
  <c r="F1353" i="1"/>
  <c r="F1354" i="1"/>
  <c r="F1355" i="1"/>
  <c r="I1355" i="1" s="1"/>
  <c r="F1356" i="1"/>
  <c r="I1356" i="1" s="1"/>
  <c r="F1357" i="1"/>
  <c r="I1357" i="1" s="1"/>
  <c r="F1358" i="1"/>
  <c r="F1359" i="1"/>
  <c r="I1359" i="1" s="1"/>
  <c r="F1360" i="1"/>
  <c r="F1361" i="1"/>
  <c r="F1362" i="1"/>
  <c r="I1362" i="1" s="1"/>
  <c r="F1363" i="1"/>
  <c r="F1364" i="1"/>
  <c r="I1364" i="1" s="1"/>
  <c r="F1365" i="1"/>
  <c r="I1365" i="1" s="1"/>
  <c r="F1366" i="1"/>
  <c r="F1367" i="1"/>
  <c r="F1368" i="1"/>
  <c r="F1369" i="1"/>
  <c r="F1370" i="1"/>
  <c r="I1370" i="1" s="1"/>
  <c r="F1371" i="1"/>
  <c r="F1372" i="1"/>
  <c r="I1372" i="1" s="1"/>
  <c r="F1373" i="1"/>
  <c r="I1373" i="1" s="1"/>
  <c r="F1374" i="1"/>
  <c r="F1375" i="1"/>
  <c r="F1376" i="1"/>
  <c r="F1377" i="1"/>
  <c r="F1378" i="1"/>
  <c r="I1378" i="1" s="1"/>
  <c r="F1379" i="1"/>
  <c r="F1380" i="1"/>
  <c r="I1380" i="1" s="1"/>
  <c r="F1381" i="1"/>
  <c r="I1381" i="1" s="1"/>
  <c r="F1382" i="1"/>
  <c r="F1383" i="1"/>
  <c r="F1384" i="1"/>
  <c r="F1385" i="1"/>
  <c r="F1386" i="1"/>
  <c r="I1386" i="1" s="1"/>
  <c r="F1387" i="1"/>
  <c r="F1388" i="1"/>
  <c r="I1388" i="1" s="1"/>
  <c r="F1389" i="1"/>
  <c r="I1389" i="1" s="1"/>
  <c r="F1390" i="1"/>
  <c r="F1391" i="1"/>
  <c r="F1392" i="1"/>
  <c r="F1393" i="1"/>
  <c r="F1394" i="1"/>
  <c r="I1394" i="1" s="1"/>
  <c r="F1395" i="1"/>
  <c r="F1396" i="1"/>
  <c r="I1396" i="1" s="1"/>
  <c r="F1397" i="1"/>
  <c r="I1397" i="1" s="1"/>
  <c r="F1398" i="1"/>
  <c r="F1399" i="1"/>
  <c r="F1400" i="1"/>
  <c r="F1401" i="1"/>
  <c r="F1402" i="1"/>
  <c r="F1403" i="1"/>
  <c r="F1404" i="1"/>
  <c r="F1405" i="1"/>
  <c r="I1405" i="1" s="1"/>
  <c r="F1406" i="1"/>
  <c r="F1407" i="1"/>
  <c r="F1408" i="1"/>
  <c r="F1409" i="1"/>
  <c r="F1410" i="1"/>
  <c r="F1411" i="1"/>
  <c r="I1411" i="1" s="1"/>
  <c r="F1412" i="1"/>
  <c r="F1413" i="1"/>
  <c r="I1413" i="1" s="1"/>
  <c r="F1414" i="1"/>
  <c r="F1415" i="1"/>
  <c r="F1416" i="1"/>
  <c r="F1417" i="1"/>
  <c r="F1418" i="1"/>
  <c r="I1418" i="1" s="1"/>
  <c r="F1419" i="1"/>
  <c r="F1420" i="1"/>
  <c r="F1421" i="1"/>
  <c r="I1421" i="1" s="1"/>
  <c r="F1422" i="1"/>
  <c r="F1423" i="1"/>
  <c r="I1423" i="1" s="1"/>
  <c r="F1424" i="1"/>
  <c r="F1425" i="1"/>
  <c r="F1426" i="1"/>
  <c r="I1426" i="1" s="1"/>
  <c r="F1427" i="1"/>
  <c r="F1428" i="1"/>
  <c r="F1429" i="1"/>
  <c r="I1429" i="1" s="1"/>
  <c r="F1430" i="1"/>
  <c r="F1431" i="1"/>
  <c r="F1432" i="1"/>
  <c r="F1433" i="1"/>
  <c r="F1434" i="1"/>
  <c r="I1434" i="1" s="1"/>
  <c r="F1435" i="1"/>
  <c r="F1436" i="1"/>
  <c r="I1436" i="1" s="1"/>
  <c r="F1437" i="1"/>
  <c r="F1438" i="1"/>
  <c r="F1439" i="1"/>
  <c r="I1439" i="1" s="1"/>
  <c r="F1440" i="1"/>
  <c r="F1441" i="1"/>
  <c r="F1442" i="1"/>
  <c r="I1442" i="1" s="1"/>
  <c r="F1443" i="1"/>
  <c r="F1444" i="1"/>
  <c r="I1444" i="1" s="1"/>
  <c r="F1445" i="1"/>
  <c r="F1446" i="1"/>
  <c r="F1447" i="1"/>
  <c r="F1448" i="1"/>
  <c r="F1449" i="1"/>
  <c r="F1450" i="1"/>
  <c r="I1450" i="1" s="1"/>
  <c r="F1451" i="1"/>
  <c r="F1452" i="1"/>
  <c r="I1452" i="1" s="1"/>
  <c r="F1453" i="1"/>
  <c r="I1453" i="1" s="1"/>
  <c r="F1454" i="1"/>
  <c r="F1455" i="1"/>
  <c r="I1455" i="1" s="1"/>
  <c r="F1456" i="1"/>
  <c r="F1457" i="1"/>
  <c r="F1458" i="1"/>
  <c r="I1458" i="1" s="1"/>
  <c r="F1459" i="1"/>
  <c r="F1460" i="1"/>
  <c r="F1461" i="1"/>
  <c r="J1461" i="1" s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I1490" i="1" s="1"/>
  <c r="F1491" i="1"/>
  <c r="F1492" i="1"/>
  <c r="I1492" i="1" s="1"/>
  <c r="F1493" i="1"/>
  <c r="I1493" i="1" s="1"/>
  <c r="F1494" i="1"/>
  <c r="F1495" i="1"/>
  <c r="I1495" i="1" s="1"/>
  <c r="F1496" i="1"/>
  <c r="F1497" i="1"/>
  <c r="F1498" i="1"/>
  <c r="F1499" i="1"/>
  <c r="F1500" i="1"/>
  <c r="F1501" i="1"/>
  <c r="F1502" i="1"/>
  <c r="F1503" i="1"/>
  <c r="F1504" i="1"/>
  <c r="F1505" i="1"/>
  <c r="F1506" i="1"/>
  <c r="I1506" i="1" s="1"/>
  <c r="F1507" i="1"/>
  <c r="I1507" i="1" s="1"/>
  <c r="F1508" i="1"/>
  <c r="F1509" i="1"/>
  <c r="I1509" i="1" s="1"/>
  <c r="F1510" i="1"/>
  <c r="I1510" i="1" s="1"/>
  <c r="F1511" i="1"/>
  <c r="F1512" i="1"/>
  <c r="I1512" i="1" s="1"/>
  <c r="F1513" i="1"/>
  <c r="F1514" i="1"/>
  <c r="I1514" i="1" s="1"/>
  <c r="F1515" i="1"/>
  <c r="I1515" i="1" s="1"/>
  <c r="F1516" i="1"/>
  <c r="F1517" i="1"/>
  <c r="I1517" i="1" s="1"/>
  <c r="F1518" i="1"/>
  <c r="I1518" i="1" s="1"/>
  <c r="F1519" i="1"/>
  <c r="F1520" i="1"/>
  <c r="I1520" i="1" s="1"/>
  <c r="F1521" i="1"/>
  <c r="F1522" i="1"/>
  <c r="I1522" i="1" s="1"/>
  <c r="F1523" i="1"/>
  <c r="I1523" i="1" s="1"/>
  <c r="F1524" i="1"/>
  <c r="F1525" i="1"/>
  <c r="I1525" i="1" s="1"/>
  <c r="F1526" i="1"/>
  <c r="I1526" i="1" s="1"/>
  <c r="F1527" i="1"/>
  <c r="F1528" i="1"/>
  <c r="F1529" i="1"/>
  <c r="F1530" i="1"/>
  <c r="I1530" i="1" s="1"/>
  <c r="F1531" i="1"/>
  <c r="I1531" i="1" s="1"/>
  <c r="F1532" i="1"/>
  <c r="F1533" i="1"/>
  <c r="I1533" i="1" s="1"/>
  <c r="F1534" i="1"/>
  <c r="F1535" i="1"/>
  <c r="I1535" i="1" s="1"/>
  <c r="F1536" i="1"/>
  <c r="I1536" i="1" s="1"/>
  <c r="F1537" i="1"/>
  <c r="F1538" i="1"/>
  <c r="I1538" i="1" s="1"/>
  <c r="F1539" i="1"/>
  <c r="I1539" i="1" s="1"/>
  <c r="F1540" i="1"/>
  <c r="F1541" i="1"/>
  <c r="F1542" i="1"/>
  <c r="F1543" i="1"/>
  <c r="I1543" i="1" s="1"/>
  <c r="F1544" i="1"/>
  <c r="F1545" i="1"/>
  <c r="F1546" i="1"/>
  <c r="F1547" i="1"/>
  <c r="I1547" i="1" s="1"/>
  <c r="F1548" i="1"/>
  <c r="F1549" i="1"/>
  <c r="I1549" i="1" s="1"/>
  <c r="F1550" i="1"/>
  <c r="F1551" i="1"/>
  <c r="I1551" i="1" s="1"/>
  <c r="F1552" i="1"/>
  <c r="F1553" i="1"/>
  <c r="F1554" i="1"/>
  <c r="I1554" i="1" s="1"/>
  <c r="F1555" i="1"/>
  <c r="F1556" i="1"/>
  <c r="F1557" i="1"/>
  <c r="I1557" i="1" s="1"/>
  <c r="F1558" i="1"/>
  <c r="F1559" i="1"/>
  <c r="I1559" i="1" s="1"/>
  <c r="F1560" i="1"/>
  <c r="I1560" i="1" s="1"/>
  <c r="F1561" i="1"/>
  <c r="F1562" i="1"/>
  <c r="I1562" i="1" s="1"/>
  <c r="F1563" i="1"/>
  <c r="I1563" i="1" s="1"/>
  <c r="F1564" i="1"/>
  <c r="F1565" i="1"/>
  <c r="I1565" i="1" s="1"/>
  <c r="F1566" i="1"/>
  <c r="F1567" i="1"/>
  <c r="F1568" i="1"/>
  <c r="F1569" i="1"/>
  <c r="F1570" i="1"/>
  <c r="I1570" i="1" s="1"/>
  <c r="F1571" i="1"/>
  <c r="I1571" i="1" s="1"/>
  <c r="F1572" i="1"/>
  <c r="F1573" i="1"/>
  <c r="I1573" i="1" s="1"/>
  <c r="F1574" i="1"/>
  <c r="F1575" i="1"/>
  <c r="F1576" i="1"/>
  <c r="I1576" i="1" s="1"/>
  <c r="F1577" i="1"/>
  <c r="F1578" i="1"/>
  <c r="I1578" i="1" s="1"/>
  <c r="F1579" i="1"/>
  <c r="F1580" i="1"/>
  <c r="F1581" i="1"/>
  <c r="I1581" i="1" s="1"/>
  <c r="F1582" i="1"/>
  <c r="F1583" i="1"/>
  <c r="F1584" i="1"/>
  <c r="I1584" i="1" s="1"/>
  <c r="F1585" i="1"/>
  <c r="F1586" i="1"/>
  <c r="I1586" i="1" s="1"/>
  <c r="F1587" i="1"/>
  <c r="I1587" i="1" s="1"/>
  <c r="F1588" i="1"/>
  <c r="F1589" i="1"/>
  <c r="I1589" i="1" s="1"/>
  <c r="F1590" i="1"/>
  <c r="F1591" i="1"/>
  <c r="F1592" i="1"/>
  <c r="F1593" i="1"/>
  <c r="F1594" i="1"/>
  <c r="F1595" i="1"/>
  <c r="I1595" i="1" s="1"/>
  <c r="F1596" i="1"/>
  <c r="I1596" i="1" s="1"/>
  <c r="F1597" i="1"/>
  <c r="F1598" i="1"/>
  <c r="F1599" i="1"/>
  <c r="F1600" i="1"/>
  <c r="F1601" i="1"/>
  <c r="F1602" i="1"/>
  <c r="F1603" i="1"/>
  <c r="F1604" i="1"/>
  <c r="I1604" i="1" s="1"/>
  <c r="F1605" i="1"/>
  <c r="F1606" i="1"/>
  <c r="I1606" i="1" s="1"/>
  <c r="J1606" i="1" s="1"/>
  <c r="F1607" i="1"/>
  <c r="F1608" i="1"/>
  <c r="F1609" i="1"/>
  <c r="F1610" i="1"/>
  <c r="F1611" i="1"/>
  <c r="F1612" i="1"/>
  <c r="I1612" i="1" s="1"/>
  <c r="F1613" i="1"/>
  <c r="F1614" i="1"/>
  <c r="F1615" i="1"/>
  <c r="F1616" i="1"/>
  <c r="F1617" i="1"/>
  <c r="F1618" i="1"/>
  <c r="F1619" i="1"/>
  <c r="I1619" i="1" s="1"/>
  <c r="F1620" i="1"/>
  <c r="I1620" i="1" s="1"/>
  <c r="F1621" i="1"/>
  <c r="F1622" i="1"/>
  <c r="F1623" i="1"/>
  <c r="F1624" i="1"/>
  <c r="I1624" i="1" s="1"/>
  <c r="F1625" i="1"/>
  <c r="F1626" i="1"/>
  <c r="F1627" i="1"/>
  <c r="I1627" i="1" s="1"/>
  <c r="F1628" i="1"/>
  <c r="I1628" i="1" s="1"/>
  <c r="F1629" i="1"/>
  <c r="F1630" i="1"/>
  <c r="I1630" i="1" s="1"/>
  <c r="F1631" i="1"/>
  <c r="F1632" i="1"/>
  <c r="I1632" i="1" s="1"/>
  <c r="F1633" i="1"/>
  <c r="F1634" i="1"/>
  <c r="F1635" i="1"/>
  <c r="F1636" i="1"/>
  <c r="F1637" i="1"/>
  <c r="F1638" i="1"/>
  <c r="F1639" i="1"/>
  <c r="F1640" i="1"/>
  <c r="F1641" i="1"/>
  <c r="F1642" i="1"/>
  <c r="F1643" i="1"/>
  <c r="F1644" i="1"/>
  <c r="I1644" i="1" s="1"/>
  <c r="F1645" i="1"/>
  <c r="F1646" i="1"/>
  <c r="F1647" i="1"/>
  <c r="F1648" i="1"/>
  <c r="F1649" i="1"/>
  <c r="F1650" i="1"/>
  <c r="F1651" i="1"/>
  <c r="F1652" i="1"/>
  <c r="I1652" i="1" s="1"/>
  <c r="F1653" i="1"/>
  <c r="F1654" i="1"/>
  <c r="F1655" i="1"/>
  <c r="F1656" i="1"/>
  <c r="F1657" i="1"/>
  <c r="F1658" i="1"/>
  <c r="F1659" i="1"/>
  <c r="F1660" i="1"/>
  <c r="I1660" i="1" s="1"/>
  <c r="F1661" i="1"/>
  <c r="F1662" i="1"/>
  <c r="I1662" i="1" s="1"/>
  <c r="F1663" i="1"/>
  <c r="F1664" i="1"/>
  <c r="F1665" i="1"/>
  <c r="F1666" i="1"/>
  <c r="F1667" i="1"/>
  <c r="I1667" i="1" s="1"/>
  <c r="F1668" i="1"/>
  <c r="I1668" i="1" s="1"/>
  <c r="F1669" i="1"/>
  <c r="F1670" i="1"/>
  <c r="F1671" i="1"/>
  <c r="F1672" i="1"/>
  <c r="F1673" i="1"/>
  <c r="F1674" i="1"/>
  <c r="F1675" i="1"/>
  <c r="I1675" i="1" s="1"/>
  <c r="F1676" i="1"/>
  <c r="I1676" i="1" s="1"/>
  <c r="F1677" i="1"/>
  <c r="F1678" i="1"/>
  <c r="F1679" i="1"/>
  <c r="F1680" i="1"/>
  <c r="F1681" i="1"/>
  <c r="F1682" i="1"/>
  <c r="F1683" i="1"/>
  <c r="F1684" i="1"/>
  <c r="F1685" i="1"/>
  <c r="F1686" i="1"/>
  <c r="F1687" i="1"/>
  <c r="F1688" i="1"/>
  <c r="F1689" i="1"/>
  <c r="F1690" i="1"/>
  <c r="F1691" i="1"/>
  <c r="I1691" i="1" s="1"/>
  <c r="F1692" i="1"/>
  <c r="I1692" i="1" s="1"/>
  <c r="F1693" i="1"/>
  <c r="F1694" i="1"/>
  <c r="F1695" i="1"/>
  <c r="F1696" i="1"/>
  <c r="F1697" i="1"/>
  <c r="F1698" i="1"/>
  <c r="F1699" i="1"/>
  <c r="I1699" i="1" s="1"/>
  <c r="F1700" i="1"/>
  <c r="I1700" i="1" s="1"/>
  <c r="F1701" i="1"/>
  <c r="F1702" i="1"/>
  <c r="F1703" i="1"/>
  <c r="I1703" i="1" s="1"/>
  <c r="F1704" i="1"/>
  <c r="F1705" i="1"/>
  <c r="F1706" i="1"/>
  <c r="I1706" i="1" s="1"/>
  <c r="F1707" i="1"/>
  <c r="F1708" i="1"/>
  <c r="I1708" i="1" s="1"/>
  <c r="F1709" i="1"/>
  <c r="F1710" i="1"/>
  <c r="F1711" i="1"/>
  <c r="I1711" i="1" s="1"/>
  <c r="F1712" i="1"/>
  <c r="F1713" i="1"/>
  <c r="F1714" i="1"/>
  <c r="I1714" i="1" s="1"/>
  <c r="F1715" i="1"/>
  <c r="F1716" i="1"/>
  <c r="I1716" i="1" s="1"/>
  <c r="F1717" i="1"/>
  <c r="I1717" i="1" s="1"/>
  <c r="F1718" i="1"/>
  <c r="F1719" i="1"/>
  <c r="I1719" i="1" s="1"/>
  <c r="F1720" i="1"/>
  <c r="F1721" i="1"/>
  <c r="F1722" i="1"/>
  <c r="I1722" i="1" s="1"/>
  <c r="F1723" i="1"/>
  <c r="I1723" i="1" s="1"/>
  <c r="F1724" i="1"/>
  <c r="I1724" i="1" s="1"/>
  <c r="F1725" i="1"/>
  <c r="I1725" i="1" s="1"/>
  <c r="F1726" i="1"/>
  <c r="I1726" i="1" s="1"/>
  <c r="F1727" i="1"/>
  <c r="I1727" i="1" s="1"/>
  <c r="F1728" i="1"/>
  <c r="F1729" i="1"/>
  <c r="F1730" i="1"/>
  <c r="F1731" i="1"/>
  <c r="F1732" i="1"/>
  <c r="I1732" i="1" s="1"/>
  <c r="F1733" i="1"/>
  <c r="I1733" i="1" s="1"/>
  <c r="F1734" i="1"/>
  <c r="I1734" i="1" s="1"/>
  <c r="F1735" i="1"/>
  <c r="F1736" i="1"/>
  <c r="F1737" i="1"/>
  <c r="F1738" i="1"/>
  <c r="I1738" i="1" s="1"/>
  <c r="F1739" i="1"/>
  <c r="F1740" i="1"/>
  <c r="F1741" i="1"/>
  <c r="F1742" i="1"/>
  <c r="F1743" i="1"/>
  <c r="I1743" i="1" s="1"/>
  <c r="F1744" i="1"/>
  <c r="F1745" i="1"/>
  <c r="F1746" i="1"/>
  <c r="F1747" i="1"/>
  <c r="F1748" i="1"/>
  <c r="I1748" i="1" s="1"/>
  <c r="F1749" i="1"/>
  <c r="F1750" i="1"/>
  <c r="F1751" i="1"/>
  <c r="I1751" i="1" s="1"/>
  <c r="F1752" i="1"/>
  <c r="F1753" i="1"/>
  <c r="F1754" i="1"/>
  <c r="I1754" i="1" s="1"/>
  <c r="F1755" i="1"/>
  <c r="F1756" i="1"/>
  <c r="F1757" i="1"/>
  <c r="I1757" i="1" s="1"/>
  <c r="F1758" i="1"/>
  <c r="F1759" i="1"/>
  <c r="I1759" i="1" s="1"/>
  <c r="F1760" i="1"/>
  <c r="F1761" i="1"/>
  <c r="F1762" i="1"/>
  <c r="I1762" i="1" s="1"/>
  <c r="F1763" i="1"/>
  <c r="F1764" i="1"/>
  <c r="F1765" i="1"/>
  <c r="I1765" i="1" s="1"/>
  <c r="F1766" i="1"/>
  <c r="F1767" i="1"/>
  <c r="I1767" i="1" s="1"/>
  <c r="F1768" i="1"/>
  <c r="F1769" i="1"/>
  <c r="F1770" i="1"/>
  <c r="I1770" i="1" s="1"/>
  <c r="F1771" i="1"/>
  <c r="F1772" i="1"/>
  <c r="I1772" i="1" s="1"/>
  <c r="F1773" i="1"/>
  <c r="I1773" i="1" s="1"/>
  <c r="F1774" i="1"/>
  <c r="F1775" i="1"/>
  <c r="I1775" i="1" s="1"/>
  <c r="F1776" i="1"/>
  <c r="F1777" i="1"/>
  <c r="F1778" i="1"/>
  <c r="F1779" i="1"/>
  <c r="F1780" i="1"/>
  <c r="I1780" i="1" s="1"/>
  <c r="F1781" i="1"/>
  <c r="I1781" i="1" s="1"/>
  <c r="F1782" i="1"/>
  <c r="F1783" i="1"/>
  <c r="I1783" i="1" s="1"/>
  <c r="F1784" i="1"/>
  <c r="F1785" i="1"/>
  <c r="F1786" i="1"/>
  <c r="F1787" i="1"/>
  <c r="F1788" i="1"/>
  <c r="I1788" i="1" s="1"/>
  <c r="F1789" i="1"/>
  <c r="F1790" i="1"/>
  <c r="F1791" i="1"/>
  <c r="I1791" i="1" s="1"/>
  <c r="F1792" i="1"/>
  <c r="F1793" i="1"/>
  <c r="F1794" i="1"/>
  <c r="I1794" i="1" s="1"/>
  <c r="F1795" i="1"/>
  <c r="F1796" i="1"/>
  <c r="I1796" i="1" s="1"/>
  <c r="F1797" i="1"/>
  <c r="F1798" i="1"/>
  <c r="F1799" i="1"/>
  <c r="I1799" i="1" s="1"/>
  <c r="F1800" i="1"/>
  <c r="F1801" i="1"/>
  <c r="F1802" i="1"/>
  <c r="I1802" i="1" s="1"/>
  <c r="F1803" i="1"/>
  <c r="F1804" i="1"/>
  <c r="F1805" i="1"/>
  <c r="F1806" i="1"/>
  <c r="F1807" i="1"/>
  <c r="F1808" i="1"/>
  <c r="G1808" i="1"/>
  <c r="H1807" i="1"/>
  <c r="G1807" i="1"/>
  <c r="Q1807" i="1" s="1"/>
  <c r="G1806" i="1"/>
  <c r="G1805" i="1"/>
  <c r="G1804" i="1"/>
  <c r="H1803" i="1"/>
  <c r="G1803" i="1"/>
  <c r="G1802" i="1"/>
  <c r="I1801" i="1"/>
  <c r="G1801" i="1"/>
  <c r="G1800" i="1"/>
  <c r="G1799" i="1"/>
  <c r="H1799" i="1" s="1"/>
  <c r="G1798" i="1"/>
  <c r="G1797" i="1"/>
  <c r="G1796" i="1"/>
  <c r="H1796" i="1" s="1"/>
  <c r="G1795" i="1"/>
  <c r="G1794" i="1"/>
  <c r="G1793" i="1"/>
  <c r="G1792" i="1"/>
  <c r="G1791" i="1"/>
  <c r="H1790" i="1"/>
  <c r="G1790" i="1"/>
  <c r="G1789" i="1"/>
  <c r="G1788" i="1"/>
  <c r="G1787" i="1"/>
  <c r="H1787" i="1" s="1"/>
  <c r="G1786" i="1"/>
  <c r="G1785" i="1"/>
  <c r="G1784" i="1"/>
  <c r="G1783" i="1"/>
  <c r="G1782" i="1"/>
  <c r="G1781" i="1"/>
  <c r="H1781" i="1" s="1"/>
  <c r="G1780" i="1"/>
  <c r="G1779" i="1"/>
  <c r="G1778" i="1"/>
  <c r="H1778" i="1" s="1"/>
  <c r="I1777" i="1"/>
  <c r="G1777" i="1"/>
  <c r="G1776" i="1"/>
  <c r="G1775" i="1"/>
  <c r="G1774" i="1"/>
  <c r="G1773" i="1"/>
  <c r="G1772" i="1"/>
  <c r="G1771" i="1"/>
  <c r="G1770" i="1"/>
  <c r="I1769" i="1"/>
  <c r="G1769" i="1"/>
  <c r="G1768" i="1"/>
  <c r="G1767" i="1"/>
  <c r="G1766" i="1"/>
  <c r="H1766" i="1" s="1"/>
  <c r="G1765" i="1"/>
  <c r="H1764" i="1"/>
  <c r="G1764" i="1"/>
  <c r="G1763" i="1"/>
  <c r="G1762" i="1"/>
  <c r="G1761" i="1"/>
  <c r="G1760" i="1"/>
  <c r="G1759" i="1"/>
  <c r="G1758" i="1"/>
  <c r="G1757" i="1"/>
  <c r="G1756" i="1"/>
  <c r="G1755" i="1"/>
  <c r="G1754" i="1"/>
  <c r="G1753" i="1"/>
  <c r="G1752" i="1"/>
  <c r="G1751" i="1"/>
  <c r="G1750" i="1"/>
  <c r="H1749" i="1"/>
  <c r="G1749" i="1"/>
  <c r="G1748" i="1"/>
  <c r="G1747" i="1"/>
  <c r="G1746" i="1"/>
  <c r="I1745" i="1"/>
  <c r="G1745" i="1"/>
  <c r="G1744" i="1"/>
  <c r="G1743" i="1"/>
  <c r="G1742" i="1"/>
  <c r="G1741" i="1"/>
  <c r="G1740" i="1"/>
  <c r="G1739" i="1"/>
  <c r="G1738" i="1"/>
  <c r="I1737" i="1"/>
  <c r="G1737" i="1"/>
  <c r="H1737" i="1" s="1"/>
  <c r="G1736" i="1"/>
  <c r="G1735" i="1"/>
  <c r="G1734" i="1"/>
  <c r="G1733" i="1"/>
  <c r="G1732" i="1"/>
  <c r="H1731" i="1"/>
  <c r="G1731" i="1"/>
  <c r="Q1731" i="1" s="1"/>
  <c r="H1730" i="1"/>
  <c r="G1730" i="1"/>
  <c r="Q1730" i="1" s="1"/>
  <c r="I1729" i="1"/>
  <c r="G1729" i="1"/>
  <c r="G1728" i="1"/>
  <c r="G1727" i="1"/>
  <c r="G1726" i="1"/>
  <c r="G1725" i="1"/>
  <c r="Q1725" i="1" s="1"/>
  <c r="G1724" i="1"/>
  <c r="G1723" i="1"/>
  <c r="G1722" i="1"/>
  <c r="Q1722" i="1" s="1"/>
  <c r="I1721" i="1"/>
  <c r="G1721" i="1"/>
  <c r="G1720" i="1"/>
  <c r="Q1720" i="1" s="1"/>
  <c r="G1719" i="1"/>
  <c r="G1718" i="1"/>
  <c r="G1717" i="1"/>
  <c r="G1716" i="1"/>
  <c r="G1715" i="1"/>
  <c r="G1714" i="1"/>
  <c r="H1713" i="1"/>
  <c r="G1713" i="1"/>
  <c r="G1712" i="1"/>
  <c r="G1711" i="1"/>
  <c r="H1710" i="1"/>
  <c r="G1710" i="1"/>
  <c r="G1709" i="1"/>
  <c r="G1708" i="1"/>
  <c r="H1707" i="1"/>
  <c r="G1707" i="1"/>
  <c r="G1706" i="1"/>
  <c r="I1705" i="1"/>
  <c r="G1705" i="1"/>
  <c r="G1704" i="1"/>
  <c r="G1703" i="1"/>
  <c r="G1702" i="1"/>
  <c r="G1701" i="1"/>
  <c r="G1700" i="1"/>
  <c r="G1699" i="1"/>
  <c r="G1698" i="1"/>
  <c r="H1697" i="1"/>
  <c r="G1697" i="1"/>
  <c r="Q1697" i="1" s="1"/>
  <c r="G1696" i="1"/>
  <c r="G1695" i="1"/>
  <c r="G1694" i="1"/>
  <c r="G1693" i="1"/>
  <c r="G1692" i="1"/>
  <c r="G1691" i="1"/>
  <c r="G1690" i="1"/>
  <c r="G1689" i="1"/>
  <c r="H1689" i="1" s="1"/>
  <c r="G1688" i="1"/>
  <c r="G1687" i="1"/>
  <c r="G1686" i="1"/>
  <c r="G1685" i="1"/>
  <c r="G1684" i="1"/>
  <c r="H1684" i="1" s="1"/>
  <c r="G1683" i="1"/>
  <c r="Q1683" i="1" s="1"/>
  <c r="G1682" i="1"/>
  <c r="Q1682" i="1" s="1"/>
  <c r="I1681" i="1"/>
  <c r="G1681" i="1"/>
  <c r="Q1681" i="1" s="1"/>
  <c r="G1680" i="1"/>
  <c r="G1679" i="1"/>
  <c r="G1678" i="1"/>
  <c r="G1677" i="1"/>
  <c r="G1676" i="1"/>
  <c r="G1675" i="1"/>
  <c r="G1674" i="1"/>
  <c r="I1673" i="1"/>
  <c r="G1673" i="1"/>
  <c r="Q1673" i="1" s="1"/>
  <c r="G1672" i="1"/>
  <c r="Q1672" i="1" s="1"/>
  <c r="G1671" i="1"/>
  <c r="G1670" i="1"/>
  <c r="G1669" i="1"/>
  <c r="Q1669" i="1" s="1"/>
  <c r="G1668" i="1"/>
  <c r="G1667" i="1"/>
  <c r="G1666" i="1"/>
  <c r="Q1666" i="1" s="1"/>
  <c r="I1665" i="1"/>
  <c r="G1665" i="1"/>
  <c r="G1664" i="1"/>
  <c r="G1663" i="1"/>
  <c r="G1662" i="1"/>
  <c r="G1661" i="1"/>
  <c r="G1660" i="1"/>
  <c r="Q1660" i="1" s="1"/>
  <c r="G1659" i="1"/>
  <c r="Q1659" i="1" s="1"/>
  <c r="G1658" i="1"/>
  <c r="Q1658" i="1" s="1"/>
  <c r="I1657" i="1"/>
  <c r="G1657" i="1"/>
  <c r="G1656" i="1"/>
  <c r="G1655" i="1"/>
  <c r="G1654" i="1"/>
  <c r="G1653" i="1"/>
  <c r="G1652" i="1"/>
  <c r="Q1652" i="1" s="1"/>
  <c r="G1651" i="1"/>
  <c r="Q1651" i="1" s="1"/>
  <c r="G1650" i="1"/>
  <c r="I1649" i="1"/>
  <c r="G1649" i="1"/>
  <c r="G1648" i="1"/>
  <c r="G1647" i="1"/>
  <c r="G1646" i="1"/>
  <c r="G1645" i="1"/>
  <c r="G1644" i="1"/>
  <c r="G1643" i="1"/>
  <c r="G1642" i="1"/>
  <c r="I1641" i="1"/>
  <c r="G1641" i="1"/>
  <c r="H1641" i="1" s="1"/>
  <c r="G1640" i="1"/>
  <c r="H1640" i="1" s="1"/>
  <c r="G1639" i="1"/>
  <c r="H1638" i="1"/>
  <c r="G1638" i="1"/>
  <c r="G1637" i="1"/>
  <c r="G1636" i="1"/>
  <c r="G1635" i="1"/>
  <c r="G1634" i="1"/>
  <c r="I1633" i="1"/>
  <c r="H1633" i="1"/>
  <c r="G1633" i="1"/>
  <c r="G1632" i="1"/>
  <c r="Q1632" i="1" s="1"/>
  <c r="H1631" i="1"/>
  <c r="G1631" i="1"/>
  <c r="Q1631" i="1" s="1"/>
  <c r="G1630" i="1"/>
  <c r="G1629" i="1"/>
  <c r="Q1629" i="1" s="1"/>
  <c r="G1628" i="1"/>
  <c r="G1627" i="1"/>
  <c r="G1626" i="1"/>
  <c r="I1625" i="1"/>
  <c r="G1625" i="1"/>
  <c r="Q1625" i="1" s="1"/>
  <c r="G1624" i="1"/>
  <c r="G1623" i="1"/>
  <c r="Q1623" i="1" s="1"/>
  <c r="G1622" i="1"/>
  <c r="Q1622" i="1" s="1"/>
  <c r="G1621" i="1"/>
  <c r="Q1621" i="1" s="1"/>
  <c r="G1620" i="1"/>
  <c r="G1619" i="1"/>
  <c r="G1618" i="1"/>
  <c r="Q1618" i="1" s="1"/>
  <c r="I1617" i="1"/>
  <c r="G1617" i="1"/>
  <c r="G1616" i="1"/>
  <c r="G1615" i="1"/>
  <c r="G1614" i="1"/>
  <c r="G1613" i="1"/>
  <c r="G1612" i="1"/>
  <c r="G1611" i="1"/>
  <c r="G1610" i="1"/>
  <c r="H1610" i="1" s="1"/>
  <c r="I1609" i="1"/>
  <c r="G1609" i="1"/>
  <c r="G1608" i="1"/>
  <c r="G1607" i="1"/>
  <c r="H1606" i="1"/>
  <c r="G1606" i="1"/>
  <c r="G1605" i="1"/>
  <c r="G1604" i="1"/>
  <c r="I1603" i="1"/>
  <c r="G1603" i="1"/>
  <c r="H1603" i="1" s="1"/>
  <c r="G1602" i="1"/>
  <c r="H1602" i="1" s="1"/>
  <c r="I1601" i="1"/>
  <c r="G1601" i="1"/>
  <c r="G1600" i="1"/>
  <c r="G1599" i="1"/>
  <c r="H1598" i="1"/>
  <c r="G1598" i="1"/>
  <c r="G1597" i="1"/>
  <c r="G1596" i="1"/>
  <c r="G1595" i="1"/>
  <c r="G1594" i="1"/>
  <c r="I1593" i="1"/>
  <c r="G1593" i="1"/>
  <c r="G1592" i="1"/>
  <c r="G1591" i="1"/>
  <c r="G1590" i="1"/>
  <c r="H1590" i="1" s="1"/>
  <c r="G1589" i="1"/>
  <c r="G1588" i="1"/>
  <c r="H1588" i="1" s="1"/>
  <c r="G1587" i="1"/>
  <c r="G1586" i="1"/>
  <c r="G1585" i="1"/>
  <c r="G1584" i="1"/>
  <c r="G1583" i="1"/>
  <c r="G1582" i="1"/>
  <c r="G1581" i="1"/>
  <c r="G1580" i="1"/>
  <c r="I1579" i="1"/>
  <c r="G1579" i="1"/>
  <c r="G1578" i="1"/>
  <c r="G1577" i="1"/>
  <c r="G1576" i="1"/>
  <c r="Q1576" i="1" s="1"/>
  <c r="G1575" i="1"/>
  <c r="G1574" i="1"/>
  <c r="Q1574" i="1" s="1"/>
  <c r="G1573" i="1"/>
  <c r="G1572" i="1"/>
  <c r="G1571" i="1"/>
  <c r="Q1571" i="1" s="1"/>
  <c r="G1570" i="1"/>
  <c r="Q1570" i="1" s="1"/>
  <c r="G1569" i="1"/>
  <c r="G1568" i="1"/>
  <c r="H1567" i="1"/>
  <c r="G1567" i="1"/>
  <c r="Q1567" i="1" s="1"/>
  <c r="G1566" i="1"/>
  <c r="Q1566" i="1" s="1"/>
  <c r="G1565" i="1"/>
  <c r="G1564" i="1"/>
  <c r="Q1564" i="1" s="1"/>
  <c r="G1563" i="1"/>
  <c r="G1562" i="1"/>
  <c r="G1561" i="1"/>
  <c r="G1560" i="1"/>
  <c r="Q1560" i="1" s="1"/>
  <c r="G1559" i="1"/>
  <c r="G1558" i="1"/>
  <c r="G1557" i="1"/>
  <c r="G1556" i="1"/>
  <c r="I1555" i="1"/>
  <c r="G1555" i="1"/>
  <c r="Q1555" i="1" s="1"/>
  <c r="H1554" i="1"/>
  <c r="G1554" i="1"/>
  <c r="Q1554" i="1" s="1"/>
  <c r="G1553" i="1"/>
  <c r="G1552" i="1"/>
  <c r="Q1552" i="1" s="1"/>
  <c r="H1551" i="1"/>
  <c r="G1551" i="1"/>
  <c r="Q1551" i="1" s="1"/>
  <c r="G1550" i="1"/>
  <c r="Q1550" i="1" s="1"/>
  <c r="G1549" i="1"/>
  <c r="G1548" i="1"/>
  <c r="G1547" i="1"/>
  <c r="G1546" i="1"/>
  <c r="G1545" i="1"/>
  <c r="Q1545" i="1" s="1"/>
  <c r="G1544" i="1"/>
  <c r="G1543" i="1"/>
  <c r="G1542" i="1"/>
  <c r="G1541" i="1"/>
  <c r="H1540" i="1"/>
  <c r="G1540" i="1"/>
  <c r="G1539" i="1"/>
  <c r="G1538" i="1"/>
  <c r="G1537" i="1"/>
  <c r="G1536" i="1"/>
  <c r="H1536" i="1" s="1"/>
  <c r="G1535" i="1"/>
  <c r="G1534" i="1"/>
  <c r="H1533" i="1"/>
  <c r="G1533" i="1"/>
  <c r="G1532" i="1"/>
  <c r="H1532" i="1" s="1"/>
  <c r="G1531" i="1"/>
  <c r="G1530" i="1"/>
  <c r="G1529" i="1"/>
  <c r="G1528" i="1"/>
  <c r="G1527" i="1"/>
  <c r="Q1527" i="1" s="1"/>
  <c r="G1526" i="1"/>
  <c r="G1525" i="1"/>
  <c r="G1524" i="1"/>
  <c r="Q1524" i="1" s="1"/>
  <c r="G1523" i="1"/>
  <c r="Q1523" i="1" s="1"/>
  <c r="G1522" i="1"/>
  <c r="G1521" i="1"/>
  <c r="Q1521" i="1" s="1"/>
  <c r="G1520" i="1"/>
  <c r="Q1520" i="1" s="1"/>
  <c r="G1519" i="1"/>
  <c r="G1518" i="1"/>
  <c r="G1517" i="1"/>
  <c r="G1516" i="1"/>
  <c r="Q1516" i="1" s="1"/>
  <c r="G1515" i="1"/>
  <c r="G1514" i="1"/>
  <c r="G1513" i="1"/>
  <c r="Q1513" i="1" s="1"/>
  <c r="G1512" i="1"/>
  <c r="G1511" i="1"/>
  <c r="Q1511" i="1" s="1"/>
  <c r="G1510" i="1"/>
  <c r="G1509" i="1"/>
  <c r="G1508" i="1"/>
  <c r="G1507" i="1"/>
  <c r="Q1507" i="1" s="1"/>
  <c r="G1506" i="1"/>
  <c r="G1505" i="1"/>
  <c r="G1504" i="1"/>
  <c r="G1503" i="1"/>
  <c r="G1502" i="1"/>
  <c r="G1501" i="1"/>
  <c r="G1500" i="1"/>
  <c r="Q1500" i="1" s="1"/>
  <c r="G1499" i="1"/>
  <c r="G1498" i="1"/>
  <c r="G1497" i="1"/>
  <c r="G1496" i="1"/>
  <c r="G1495" i="1"/>
  <c r="G1494" i="1"/>
  <c r="Q1494" i="1" s="1"/>
  <c r="G1493" i="1"/>
  <c r="G1492" i="1"/>
  <c r="H1491" i="1"/>
  <c r="G1491" i="1"/>
  <c r="Q1491" i="1" s="1"/>
  <c r="G1490" i="1"/>
  <c r="Q1490" i="1" s="1"/>
  <c r="G1489" i="1"/>
  <c r="G1488" i="1"/>
  <c r="G1487" i="1"/>
  <c r="Q1487" i="1" s="1"/>
  <c r="G1486" i="1"/>
  <c r="G1485" i="1"/>
  <c r="Q1485" i="1" s="1"/>
  <c r="G1484" i="1"/>
  <c r="G1483" i="1"/>
  <c r="G1482" i="1"/>
  <c r="G1481" i="1"/>
  <c r="Q1481" i="1" s="1"/>
  <c r="J1481" i="1"/>
  <c r="G1480" i="1"/>
  <c r="Q1480" i="1" s="1"/>
  <c r="G1479" i="1"/>
  <c r="G1478" i="1"/>
  <c r="G1477" i="1"/>
  <c r="G1476" i="1"/>
  <c r="Q1476" i="1" s="1"/>
  <c r="G1475" i="1"/>
  <c r="G1474" i="1"/>
  <c r="I1473" i="1"/>
  <c r="G1473" i="1"/>
  <c r="Q1473" i="1" s="1"/>
  <c r="J1473" i="1"/>
  <c r="G1472" i="1"/>
  <c r="G1471" i="1"/>
  <c r="G1470" i="1"/>
  <c r="Q1470" i="1" s="1"/>
  <c r="G1469" i="1"/>
  <c r="G1468" i="1"/>
  <c r="G1467" i="1"/>
  <c r="G1466" i="1"/>
  <c r="I1465" i="1"/>
  <c r="G1465" i="1"/>
  <c r="J1465" i="1"/>
  <c r="G1464" i="1"/>
  <c r="G1463" i="1"/>
  <c r="G1462" i="1"/>
  <c r="Q1462" i="1" s="1"/>
  <c r="G1461" i="1"/>
  <c r="G1460" i="1"/>
  <c r="G1459" i="1"/>
  <c r="G1458" i="1"/>
  <c r="I1457" i="1"/>
  <c r="H1457" i="1"/>
  <c r="G1457" i="1"/>
  <c r="G1456" i="1"/>
  <c r="G1455" i="1"/>
  <c r="G1454" i="1"/>
  <c r="G1453" i="1"/>
  <c r="G1452" i="1"/>
  <c r="G1451" i="1"/>
  <c r="G1450" i="1"/>
  <c r="G1449" i="1"/>
  <c r="G1448" i="1"/>
  <c r="G1447" i="1"/>
  <c r="G1446" i="1"/>
  <c r="G1445" i="1"/>
  <c r="G1444" i="1"/>
  <c r="G1443" i="1"/>
  <c r="G1442" i="1"/>
  <c r="G1441" i="1"/>
  <c r="H1441" i="1" s="1"/>
  <c r="G1440" i="1"/>
  <c r="H1439" i="1"/>
  <c r="G1439" i="1"/>
  <c r="G1438" i="1"/>
  <c r="G1437" i="1"/>
  <c r="Q1437" i="1" s="1"/>
  <c r="G1436" i="1"/>
  <c r="G1435" i="1"/>
  <c r="Q1435" i="1" s="1"/>
  <c r="G1434" i="1"/>
  <c r="Q1434" i="1" s="1"/>
  <c r="G1433" i="1"/>
  <c r="G1432" i="1"/>
  <c r="G1431" i="1"/>
  <c r="H1431" i="1" s="1"/>
  <c r="G1430" i="1"/>
  <c r="H1430" i="1" s="1"/>
  <c r="G1429" i="1"/>
  <c r="G1428" i="1"/>
  <c r="Q1428" i="1" s="1"/>
  <c r="G1427" i="1"/>
  <c r="Q1427" i="1" s="1"/>
  <c r="G1426" i="1"/>
  <c r="G1425" i="1"/>
  <c r="G1424" i="1"/>
  <c r="G1423" i="1"/>
  <c r="G1422" i="1"/>
  <c r="Q1422" i="1" s="1"/>
  <c r="G1421" i="1"/>
  <c r="G1420" i="1"/>
  <c r="G1419" i="1"/>
  <c r="G1418" i="1"/>
  <c r="Q1418" i="1" s="1"/>
  <c r="G1417" i="1"/>
  <c r="G1416" i="1"/>
  <c r="G1415" i="1"/>
  <c r="G1414" i="1"/>
  <c r="G1413" i="1"/>
  <c r="G1412" i="1"/>
  <c r="G1411" i="1"/>
  <c r="H1411" i="1" s="1"/>
  <c r="G1410" i="1"/>
  <c r="I1409" i="1"/>
  <c r="G1409" i="1"/>
  <c r="G1408" i="1"/>
  <c r="H1408" i="1" s="1"/>
  <c r="G1407" i="1"/>
  <c r="G1406" i="1"/>
  <c r="G1405" i="1"/>
  <c r="G1404" i="1"/>
  <c r="I1403" i="1"/>
  <c r="G1403" i="1"/>
  <c r="H1402" i="1"/>
  <c r="G1402" i="1"/>
  <c r="Q1402" i="1" s="1"/>
  <c r="I1401" i="1"/>
  <c r="G1401" i="1"/>
  <c r="G1400" i="1"/>
  <c r="Q1400" i="1" s="1"/>
  <c r="G1399" i="1"/>
  <c r="Q1399" i="1" s="1"/>
  <c r="G1398" i="1"/>
  <c r="G1397" i="1"/>
  <c r="G1396" i="1"/>
  <c r="Q1396" i="1" s="1"/>
  <c r="G1395" i="1"/>
  <c r="G1394" i="1"/>
  <c r="Q1394" i="1" s="1"/>
  <c r="I1393" i="1"/>
  <c r="G1393" i="1"/>
  <c r="G1392" i="1"/>
  <c r="G1391" i="1"/>
  <c r="G1390" i="1"/>
  <c r="G1389" i="1"/>
  <c r="G1388" i="1"/>
  <c r="G1387" i="1"/>
  <c r="G1386" i="1"/>
  <c r="I1385" i="1"/>
  <c r="G1385" i="1"/>
  <c r="G1384" i="1"/>
  <c r="G1383" i="1"/>
  <c r="G1382" i="1"/>
  <c r="G1381" i="1"/>
  <c r="G1380" i="1"/>
  <c r="G1379" i="1"/>
  <c r="G1378" i="1"/>
  <c r="I1377" i="1"/>
  <c r="G1377" i="1"/>
  <c r="G1376" i="1"/>
  <c r="G1375" i="1"/>
  <c r="G1374" i="1"/>
  <c r="G1373" i="1"/>
  <c r="Q1373" i="1" s="1"/>
  <c r="G1372" i="1"/>
  <c r="G1371" i="1"/>
  <c r="G1370" i="1"/>
  <c r="I1369" i="1"/>
  <c r="G1369" i="1"/>
  <c r="G1368" i="1"/>
  <c r="G1367" i="1"/>
  <c r="G1366" i="1"/>
  <c r="G1365" i="1"/>
  <c r="G1364" i="1"/>
  <c r="G1363" i="1"/>
  <c r="G1362" i="1"/>
  <c r="G1361" i="1"/>
  <c r="G1360" i="1"/>
  <c r="H1360" i="1" s="1"/>
  <c r="G1359" i="1"/>
  <c r="G1358" i="1"/>
  <c r="G1357" i="1"/>
  <c r="G1356" i="1"/>
  <c r="G1355" i="1"/>
  <c r="I1354" i="1"/>
  <c r="G1354" i="1"/>
  <c r="G1353" i="1"/>
  <c r="G1352" i="1"/>
  <c r="Q1352" i="1" s="1"/>
  <c r="G1351" i="1"/>
  <c r="G1350" i="1"/>
  <c r="Q1350" i="1" s="1"/>
  <c r="G1349" i="1"/>
  <c r="G1348" i="1"/>
  <c r="Q1348" i="1" s="1"/>
  <c r="G1347" i="1"/>
  <c r="G1346" i="1"/>
  <c r="H1346" i="1" s="1"/>
  <c r="G1345" i="1"/>
  <c r="G1344" i="1"/>
  <c r="H1343" i="1"/>
  <c r="G1343" i="1"/>
  <c r="G1342" i="1"/>
  <c r="G1341" i="1"/>
  <c r="H1341" i="1" s="1"/>
  <c r="G1340" i="1"/>
  <c r="G1339" i="1"/>
  <c r="Q1339" i="1" s="1"/>
  <c r="G1338" i="1"/>
  <c r="G1337" i="1"/>
  <c r="H1336" i="1"/>
  <c r="G1336" i="1"/>
  <c r="Q1336" i="1" s="1"/>
  <c r="G1335" i="1"/>
  <c r="G1334" i="1"/>
  <c r="Q1334" i="1" s="1"/>
  <c r="G1333" i="1"/>
  <c r="G1332" i="1"/>
  <c r="G1331" i="1"/>
  <c r="G1330" i="1"/>
  <c r="Q1330" i="1" s="1"/>
  <c r="G1329" i="1"/>
  <c r="G1328" i="1"/>
  <c r="G1327" i="1"/>
  <c r="G1326" i="1"/>
  <c r="G1325" i="1"/>
  <c r="G1324" i="1"/>
  <c r="G1323" i="1"/>
  <c r="G1322" i="1"/>
  <c r="G1321" i="1"/>
  <c r="G1320" i="1"/>
  <c r="H1320" i="1" s="1"/>
  <c r="G1319" i="1"/>
  <c r="H1319" i="1" s="1"/>
  <c r="G1318" i="1"/>
  <c r="G1317" i="1"/>
  <c r="G1316" i="1"/>
  <c r="G1315" i="1"/>
  <c r="G1314" i="1"/>
  <c r="G1313" i="1"/>
  <c r="G1312" i="1"/>
  <c r="G1311" i="1"/>
  <c r="Q1311" i="1" s="1"/>
  <c r="G1310" i="1"/>
  <c r="G1309" i="1"/>
  <c r="G1308" i="1"/>
  <c r="Q1308" i="1" s="1"/>
  <c r="G1307" i="1"/>
  <c r="G1306" i="1"/>
  <c r="Q1306" i="1" s="1"/>
  <c r="G1305" i="1"/>
  <c r="Q1305" i="1" s="1"/>
  <c r="G1304" i="1"/>
  <c r="G1303" i="1"/>
  <c r="G1302" i="1"/>
  <c r="G1301" i="1"/>
  <c r="G1300" i="1"/>
  <c r="I1299" i="1"/>
  <c r="G1299" i="1"/>
  <c r="H1299" i="1" s="1"/>
  <c r="J1299" i="1" s="1"/>
  <c r="G1298" i="1"/>
  <c r="H1298" i="1" s="1"/>
  <c r="G1297" i="1"/>
  <c r="G1296" i="1"/>
  <c r="G1295" i="1"/>
  <c r="G1294" i="1"/>
  <c r="H1293" i="1"/>
  <c r="G1293" i="1"/>
  <c r="G1292" i="1"/>
  <c r="I1291" i="1"/>
  <c r="G1291" i="1"/>
  <c r="G1290" i="1"/>
  <c r="G1289" i="1"/>
  <c r="G1288" i="1"/>
  <c r="G1287" i="1"/>
  <c r="G1286" i="1"/>
  <c r="G1285" i="1"/>
  <c r="Q1285" i="1" s="1"/>
  <c r="G1284" i="1"/>
  <c r="H1284" i="1" s="1"/>
  <c r="I1283" i="1"/>
  <c r="G1283" i="1"/>
  <c r="H1283" i="1" s="1"/>
  <c r="G1282" i="1"/>
  <c r="G1281" i="1"/>
  <c r="G1280" i="1"/>
  <c r="G1279" i="1"/>
  <c r="G1278" i="1"/>
  <c r="G1277" i="1"/>
  <c r="G1276" i="1"/>
  <c r="G1275" i="1"/>
  <c r="I1274" i="1"/>
  <c r="G1274" i="1"/>
  <c r="H1273" i="1"/>
  <c r="G1273" i="1"/>
  <c r="Q1273" i="1" s="1"/>
  <c r="G1272" i="1"/>
  <c r="G1271" i="1"/>
  <c r="G1270" i="1"/>
  <c r="H1270" i="1" s="1"/>
  <c r="G1269" i="1"/>
  <c r="H1268" i="1"/>
  <c r="G1268" i="1"/>
  <c r="I1267" i="1"/>
  <c r="H1267" i="1"/>
  <c r="G1267" i="1"/>
  <c r="G1266" i="1"/>
  <c r="G1265" i="1"/>
  <c r="G1264" i="1"/>
  <c r="G1263" i="1"/>
  <c r="G1262" i="1"/>
  <c r="G1261" i="1"/>
  <c r="G1260" i="1"/>
  <c r="G1259" i="1"/>
  <c r="I1258" i="1"/>
  <c r="G1258" i="1"/>
  <c r="G1257" i="1"/>
  <c r="G1256" i="1"/>
  <c r="G1255" i="1"/>
  <c r="G1254" i="1"/>
  <c r="H1254" i="1" s="1"/>
  <c r="G1253" i="1"/>
  <c r="H1253" i="1" s="1"/>
  <c r="G1252" i="1"/>
  <c r="G1251" i="1"/>
  <c r="G1250" i="1"/>
  <c r="G1249" i="1"/>
  <c r="G1248" i="1"/>
  <c r="G1247" i="1"/>
  <c r="H1247" i="1" s="1"/>
  <c r="G1246" i="1"/>
  <c r="G1245" i="1"/>
  <c r="G1244" i="1"/>
  <c r="H1244" i="1" s="1"/>
  <c r="G1243" i="1"/>
  <c r="G1242" i="1"/>
  <c r="G1241" i="1"/>
  <c r="I1241" i="1"/>
  <c r="G1240" i="1"/>
  <c r="G1239" i="1"/>
  <c r="H1239" i="1" s="1"/>
  <c r="G1238" i="1"/>
  <c r="G1237" i="1"/>
  <c r="G1236" i="1"/>
  <c r="I1235" i="1"/>
  <c r="G1235" i="1"/>
  <c r="G1234" i="1"/>
  <c r="G1233" i="1"/>
  <c r="H1232" i="1"/>
  <c r="G1232" i="1"/>
  <c r="G1231" i="1"/>
  <c r="G1230" i="1"/>
  <c r="G1229" i="1"/>
  <c r="G1228" i="1"/>
  <c r="I1227" i="1"/>
  <c r="G1227" i="1"/>
  <c r="H1227" i="1" s="1"/>
  <c r="G1226" i="1"/>
  <c r="G1225" i="1"/>
  <c r="G1224" i="1"/>
  <c r="G1223" i="1"/>
  <c r="Q1223" i="1" s="1"/>
  <c r="G1222" i="1"/>
  <c r="Q1222" i="1" s="1"/>
  <c r="G1221" i="1"/>
  <c r="G1220" i="1"/>
  <c r="I1219" i="1"/>
  <c r="G1219" i="1"/>
  <c r="G1218" i="1"/>
  <c r="I1217" i="1"/>
  <c r="G1217" i="1"/>
  <c r="G1216" i="1"/>
  <c r="Q1216" i="1" s="1"/>
  <c r="G1215" i="1"/>
  <c r="G1214" i="1"/>
  <c r="G1213" i="1"/>
  <c r="G1212" i="1"/>
  <c r="I1211" i="1"/>
  <c r="G1211" i="1"/>
  <c r="Q1211" i="1" s="1"/>
  <c r="G1210" i="1"/>
  <c r="I1209" i="1"/>
  <c r="G1209" i="1"/>
  <c r="G1208" i="1"/>
  <c r="G1207" i="1"/>
  <c r="G1206" i="1"/>
  <c r="G1205" i="1"/>
  <c r="Q1205" i="1" s="1"/>
  <c r="G1204" i="1"/>
  <c r="I1203" i="1"/>
  <c r="G1203" i="1"/>
  <c r="G1202" i="1"/>
  <c r="Q1202" i="1" s="1"/>
  <c r="I1201" i="1"/>
  <c r="G1201" i="1"/>
  <c r="G1200" i="1"/>
  <c r="G1199" i="1"/>
  <c r="G1198" i="1"/>
  <c r="G1197" i="1"/>
  <c r="G1196" i="1"/>
  <c r="Q1196" i="1" s="1"/>
  <c r="I1195" i="1"/>
  <c r="G1195" i="1"/>
  <c r="G1194" i="1"/>
  <c r="I1193" i="1"/>
  <c r="H1193" i="1"/>
  <c r="G1193" i="1"/>
  <c r="Q1193" i="1" s="1"/>
  <c r="G1192" i="1"/>
  <c r="Q1192" i="1" s="1"/>
  <c r="G1191" i="1"/>
  <c r="G1190" i="1"/>
  <c r="G1189" i="1"/>
  <c r="Q1189" i="1" s="1"/>
  <c r="G1188" i="1"/>
  <c r="I1187" i="1"/>
  <c r="G1187" i="1"/>
  <c r="Q1187" i="1" s="1"/>
  <c r="G1186" i="1"/>
  <c r="I1185" i="1"/>
  <c r="G1185" i="1"/>
  <c r="G1184" i="1"/>
  <c r="Q1184" i="1" s="1"/>
  <c r="G1183" i="1"/>
  <c r="Q1183" i="1" s="1"/>
  <c r="G1182" i="1"/>
  <c r="G1181" i="1"/>
  <c r="Q1181" i="1" s="1"/>
  <c r="G1180" i="1"/>
  <c r="G1179" i="1"/>
  <c r="Q1179" i="1" s="1"/>
  <c r="G1178" i="1"/>
  <c r="I1177" i="1"/>
  <c r="G1177" i="1"/>
  <c r="G1176" i="1"/>
  <c r="G1175" i="1"/>
  <c r="Q1175" i="1" s="1"/>
  <c r="G1174" i="1"/>
  <c r="Q1174" i="1" s="1"/>
  <c r="G1173" i="1"/>
  <c r="Q1173" i="1" s="1"/>
  <c r="G1172" i="1"/>
  <c r="G1171" i="1"/>
  <c r="G1170" i="1"/>
  <c r="I1169" i="1"/>
  <c r="G1169" i="1"/>
  <c r="G1168" i="1"/>
  <c r="G1167" i="1"/>
  <c r="H1166" i="1"/>
  <c r="G1166" i="1"/>
  <c r="Q1166" i="1" s="1"/>
  <c r="G1165" i="1"/>
  <c r="G1164" i="1"/>
  <c r="I1163" i="1"/>
  <c r="G1163" i="1"/>
  <c r="Q1163" i="1" s="1"/>
  <c r="G1162" i="1"/>
  <c r="I1161" i="1"/>
  <c r="G1161" i="1"/>
  <c r="Q1161" i="1" s="1"/>
  <c r="G1160" i="1"/>
  <c r="Q1160" i="1" s="1"/>
  <c r="G1159" i="1"/>
  <c r="G1158" i="1"/>
  <c r="G1157" i="1"/>
  <c r="G1156" i="1"/>
  <c r="G1155" i="1"/>
  <c r="H1155" i="1" s="1"/>
  <c r="G1154" i="1"/>
  <c r="I1153" i="1"/>
  <c r="H1153" i="1"/>
  <c r="G1153" i="1"/>
  <c r="Q1153" i="1" s="1"/>
  <c r="G1152" i="1"/>
  <c r="Q1152" i="1" s="1"/>
  <c r="G1151" i="1"/>
  <c r="H1150" i="1"/>
  <c r="G1150" i="1"/>
  <c r="Q1150" i="1" s="1"/>
  <c r="G1149" i="1"/>
  <c r="G1148" i="1"/>
  <c r="Q1148" i="1" s="1"/>
  <c r="I1147" i="1"/>
  <c r="G1147" i="1"/>
  <c r="G1146" i="1"/>
  <c r="I1145" i="1"/>
  <c r="G1145" i="1"/>
  <c r="G1144" i="1"/>
  <c r="G1143" i="1"/>
  <c r="G1142" i="1"/>
  <c r="G1141" i="1"/>
  <c r="G1140" i="1"/>
  <c r="H1140" i="1" s="1"/>
  <c r="I1139" i="1"/>
  <c r="G1139" i="1"/>
  <c r="G1138" i="1"/>
  <c r="I1137" i="1"/>
  <c r="G1137" i="1"/>
  <c r="G1136" i="1"/>
  <c r="H1136" i="1" s="1"/>
  <c r="G1135" i="1"/>
  <c r="G1134" i="1"/>
  <c r="G1133" i="1"/>
  <c r="G1132" i="1"/>
  <c r="G1131" i="1"/>
  <c r="I1131" i="1"/>
  <c r="G1130" i="1"/>
  <c r="I1129" i="1"/>
  <c r="G1129" i="1"/>
  <c r="G1128" i="1"/>
  <c r="G1127" i="1"/>
  <c r="G1126" i="1"/>
  <c r="H1126" i="1" s="1"/>
  <c r="G1125" i="1"/>
  <c r="G1124" i="1"/>
  <c r="G1123" i="1"/>
  <c r="G1122" i="1"/>
  <c r="Q1122" i="1" s="1"/>
  <c r="I1121" i="1"/>
  <c r="G1121" i="1"/>
  <c r="Q1121" i="1" s="1"/>
  <c r="G1120" i="1"/>
  <c r="G1119" i="1"/>
  <c r="G1118" i="1"/>
  <c r="G1117" i="1"/>
  <c r="G1116" i="1"/>
  <c r="H1115" i="1"/>
  <c r="J1115" i="1" s="1"/>
  <c r="G1115" i="1"/>
  <c r="Q1115" i="1" s="1"/>
  <c r="G1114" i="1"/>
  <c r="Q1114" i="1" s="1"/>
  <c r="I1113" i="1"/>
  <c r="G1113" i="1"/>
  <c r="Q1113" i="1" s="1"/>
  <c r="G1112" i="1"/>
  <c r="G1111" i="1"/>
  <c r="G1110" i="1"/>
  <c r="G1109" i="1"/>
  <c r="G1108" i="1"/>
  <c r="G1107" i="1"/>
  <c r="I1107" i="1"/>
  <c r="G1106" i="1"/>
  <c r="I1105" i="1"/>
  <c r="G1105" i="1"/>
  <c r="G1104" i="1"/>
  <c r="G1103" i="1"/>
  <c r="G1102" i="1"/>
  <c r="G1101" i="1"/>
  <c r="G1100" i="1"/>
  <c r="Q1100" i="1" s="1"/>
  <c r="G1099" i="1"/>
  <c r="Q1099" i="1" s="1"/>
  <c r="I1099" i="1"/>
  <c r="G1098" i="1"/>
  <c r="I1097" i="1"/>
  <c r="G1097" i="1"/>
  <c r="Q1097" i="1" s="1"/>
  <c r="G1096" i="1"/>
  <c r="Q1096" i="1" s="1"/>
  <c r="G1095" i="1"/>
  <c r="G1094" i="1"/>
  <c r="G1093" i="1"/>
  <c r="G1092" i="1"/>
  <c r="G1091" i="1"/>
  <c r="G1090" i="1"/>
  <c r="H1090" i="1" s="1"/>
  <c r="I1089" i="1"/>
  <c r="G1089" i="1"/>
  <c r="Q1089" i="1" s="1"/>
  <c r="G1088" i="1"/>
  <c r="G1087" i="1"/>
  <c r="Q1087" i="1" s="1"/>
  <c r="G1086" i="1"/>
  <c r="G1085" i="1"/>
  <c r="Q1085" i="1" s="1"/>
  <c r="G1084" i="1"/>
  <c r="G1083" i="1"/>
  <c r="G1082" i="1"/>
  <c r="I1081" i="1"/>
  <c r="G1081" i="1"/>
  <c r="Q1081" i="1" s="1"/>
  <c r="G1080" i="1"/>
  <c r="G1079" i="1"/>
  <c r="G1078" i="1"/>
  <c r="Q1078" i="1" s="1"/>
  <c r="G1077" i="1"/>
  <c r="G1076" i="1"/>
  <c r="Q1076" i="1" s="1"/>
  <c r="G1075" i="1"/>
  <c r="I1074" i="1"/>
  <c r="G1074" i="1"/>
  <c r="G1073" i="1"/>
  <c r="Q1073" i="1" s="1"/>
  <c r="I1073" i="1"/>
  <c r="G1072" i="1"/>
  <c r="G1071" i="1"/>
  <c r="G1070" i="1"/>
  <c r="G1069" i="1"/>
  <c r="G1068" i="1"/>
  <c r="G1067" i="1"/>
  <c r="I1067" i="1"/>
  <c r="G1066" i="1"/>
  <c r="G1065" i="1"/>
  <c r="I1065" i="1"/>
  <c r="G1064" i="1"/>
  <c r="G1063" i="1"/>
  <c r="G1062" i="1"/>
  <c r="G1061" i="1"/>
  <c r="G1060" i="1"/>
  <c r="H1060" i="1" s="1"/>
  <c r="G1059" i="1"/>
  <c r="I1059" i="1"/>
  <c r="G1058" i="1"/>
  <c r="G1057" i="1"/>
  <c r="I1057" i="1"/>
  <c r="G1056" i="1"/>
  <c r="G1055" i="1"/>
  <c r="G1054" i="1"/>
  <c r="G1053" i="1"/>
  <c r="G1052" i="1"/>
  <c r="Q1052" i="1" s="1"/>
  <c r="G1051" i="1"/>
  <c r="Q1051" i="1" s="1"/>
  <c r="G1050" i="1"/>
  <c r="G1049" i="1"/>
  <c r="Q1049" i="1" s="1"/>
  <c r="G1048" i="1"/>
  <c r="Q1048" i="1" s="1"/>
  <c r="G1047" i="1"/>
  <c r="G1046" i="1"/>
  <c r="G1045" i="1"/>
  <c r="G1044" i="1"/>
  <c r="I1043" i="1"/>
  <c r="G1043" i="1"/>
  <c r="G1042" i="1"/>
  <c r="G1041" i="1"/>
  <c r="G1040" i="1"/>
  <c r="G1039" i="1"/>
  <c r="Q1039" i="1" s="1"/>
  <c r="G1038" i="1"/>
  <c r="G1037" i="1"/>
  <c r="Q1037" i="1" s="1"/>
  <c r="G1036" i="1"/>
  <c r="Q1036" i="1" s="1"/>
  <c r="I1035" i="1"/>
  <c r="G1035" i="1"/>
  <c r="G1034" i="1"/>
  <c r="G1033" i="1"/>
  <c r="J1033" i="1"/>
  <c r="G1032" i="1"/>
  <c r="Q1032" i="1" s="1"/>
  <c r="G1031" i="1"/>
  <c r="G1030" i="1"/>
  <c r="G1029" i="1"/>
  <c r="G1028" i="1"/>
  <c r="Q1028" i="1" s="1"/>
  <c r="J1027" i="1"/>
  <c r="I1027" i="1"/>
  <c r="G1027" i="1"/>
  <c r="G1026" i="1"/>
  <c r="G1025" i="1"/>
  <c r="G1024" i="1"/>
  <c r="Q1024" i="1" s="1"/>
  <c r="G1023" i="1"/>
  <c r="G1022" i="1"/>
  <c r="G1021" i="1"/>
  <c r="G1020" i="1"/>
  <c r="G1019" i="1"/>
  <c r="G1018" i="1"/>
  <c r="Q1018" i="1" s="1"/>
  <c r="J1018" i="1"/>
  <c r="M1018" i="1" s="1"/>
  <c r="J1017" i="1"/>
  <c r="K1017" i="1" s="1"/>
  <c r="G1017" i="1"/>
  <c r="I1017" i="1"/>
  <c r="G1016" i="1"/>
  <c r="G1015" i="1"/>
  <c r="Q1015" i="1" s="1"/>
  <c r="G1014" i="1"/>
  <c r="G1013" i="1"/>
  <c r="Q1013" i="1" s="1"/>
  <c r="G1012" i="1"/>
  <c r="J1011" i="1"/>
  <c r="I1011" i="1"/>
  <c r="G1011" i="1"/>
  <c r="Q1011" i="1" s="1"/>
  <c r="G1010" i="1"/>
  <c r="J1009" i="1"/>
  <c r="M1009" i="1" s="1"/>
  <c r="G1009" i="1"/>
  <c r="Q1009" i="1" s="1"/>
  <c r="I1009" i="1"/>
  <c r="G1008" i="1"/>
  <c r="G1007" i="1"/>
  <c r="G1006" i="1"/>
  <c r="Q1006" i="1" s="1"/>
  <c r="G1005" i="1"/>
  <c r="G1004" i="1"/>
  <c r="Q1004" i="1" s="1"/>
  <c r="J1003" i="1"/>
  <c r="L1003" i="1" s="1"/>
  <c r="I1003" i="1"/>
  <c r="G1003" i="1"/>
  <c r="Q1003" i="1" s="1"/>
  <c r="G1002" i="1"/>
  <c r="Q1002" i="1" s="1"/>
  <c r="J1001" i="1"/>
  <c r="G1001" i="1"/>
  <c r="I1001" i="1"/>
  <c r="G1000" i="1"/>
  <c r="G999" i="1"/>
  <c r="G998" i="1"/>
  <c r="Q998" i="1" s="1"/>
  <c r="G997" i="1"/>
  <c r="G996" i="1"/>
  <c r="Q996" i="1" s="1"/>
  <c r="J995" i="1"/>
  <c r="K995" i="1" s="1"/>
  <c r="I995" i="1"/>
  <c r="G995" i="1"/>
  <c r="I994" i="1"/>
  <c r="G994" i="1"/>
  <c r="I993" i="1"/>
  <c r="G993" i="1"/>
  <c r="G992" i="1"/>
  <c r="G991" i="1"/>
  <c r="H991" i="1" s="1"/>
  <c r="G990" i="1"/>
  <c r="G989" i="1"/>
  <c r="G988" i="1"/>
  <c r="H988" i="1" s="1"/>
  <c r="I987" i="1"/>
  <c r="G987" i="1"/>
  <c r="G986" i="1"/>
  <c r="I985" i="1"/>
  <c r="G985" i="1"/>
  <c r="G984" i="1"/>
  <c r="G983" i="1"/>
  <c r="H983" i="1" s="1"/>
  <c r="G982" i="1"/>
  <c r="G981" i="1"/>
  <c r="G980" i="1"/>
  <c r="I979" i="1"/>
  <c r="G979" i="1"/>
  <c r="H979" i="1" s="1"/>
  <c r="G978" i="1"/>
  <c r="I977" i="1"/>
  <c r="G977" i="1"/>
  <c r="G976" i="1"/>
  <c r="G975" i="1"/>
  <c r="G974" i="1"/>
  <c r="G973" i="1"/>
  <c r="G972" i="1"/>
  <c r="Q972" i="1" s="1"/>
  <c r="G971" i="1"/>
  <c r="G970" i="1"/>
  <c r="I969" i="1"/>
  <c r="G969" i="1"/>
  <c r="G968" i="1"/>
  <c r="Q968" i="1" s="1"/>
  <c r="G967" i="1"/>
  <c r="Q967" i="1" s="1"/>
  <c r="G966" i="1"/>
  <c r="G965" i="1"/>
  <c r="G964" i="1"/>
  <c r="H964" i="1" s="1"/>
  <c r="G963" i="1"/>
  <c r="G962" i="1"/>
  <c r="I961" i="1"/>
  <c r="G961" i="1"/>
  <c r="G960" i="1"/>
  <c r="G959" i="1"/>
  <c r="G958" i="1"/>
  <c r="G957" i="1"/>
  <c r="Q957" i="1" s="1"/>
  <c r="G956" i="1"/>
  <c r="G955" i="1"/>
  <c r="Q955" i="1" s="1"/>
  <c r="G954" i="1"/>
  <c r="G953" i="1"/>
  <c r="Q953" i="1" s="1"/>
  <c r="G952" i="1"/>
  <c r="G951" i="1"/>
  <c r="G950" i="1"/>
  <c r="G949" i="1"/>
  <c r="G948" i="1"/>
  <c r="G947" i="1"/>
  <c r="G946" i="1"/>
  <c r="I945" i="1"/>
  <c r="G945" i="1"/>
  <c r="G944" i="1"/>
  <c r="G943" i="1"/>
  <c r="G942" i="1"/>
  <c r="G941" i="1"/>
  <c r="G940" i="1"/>
  <c r="G939" i="1"/>
  <c r="G938" i="1"/>
  <c r="H938" i="1" s="1"/>
  <c r="I937" i="1"/>
  <c r="G937" i="1"/>
  <c r="H936" i="1"/>
  <c r="G936" i="1"/>
  <c r="G935" i="1"/>
  <c r="G934" i="1"/>
  <c r="H934" i="1" s="1"/>
  <c r="G933" i="1"/>
  <c r="G932" i="1"/>
  <c r="G931" i="1"/>
  <c r="G930" i="1"/>
  <c r="I929" i="1"/>
  <c r="G929" i="1"/>
  <c r="Q929" i="1" s="1"/>
  <c r="G928" i="1"/>
  <c r="G927" i="1"/>
  <c r="Q927" i="1" s="1"/>
  <c r="G926" i="1"/>
  <c r="G925" i="1"/>
  <c r="G924" i="1"/>
  <c r="Q924" i="1" s="1"/>
  <c r="G923" i="1"/>
  <c r="G922" i="1"/>
  <c r="Q922" i="1" s="1"/>
  <c r="I921" i="1"/>
  <c r="G921" i="1"/>
  <c r="G920" i="1"/>
  <c r="Q920" i="1" s="1"/>
  <c r="G919" i="1"/>
  <c r="G918" i="1"/>
  <c r="Q918" i="1" s="1"/>
  <c r="G917" i="1"/>
  <c r="G916" i="1"/>
  <c r="Q916" i="1" s="1"/>
  <c r="G915" i="1"/>
  <c r="H915" i="1" s="1"/>
  <c r="G914" i="1"/>
  <c r="G913" i="1"/>
  <c r="G912" i="1"/>
  <c r="G911" i="1"/>
  <c r="G910" i="1"/>
  <c r="G909" i="1"/>
  <c r="G908" i="1"/>
  <c r="G907" i="1"/>
  <c r="G906" i="1"/>
  <c r="G905" i="1"/>
  <c r="G904" i="1"/>
  <c r="G903" i="1"/>
  <c r="G902" i="1"/>
  <c r="G901" i="1"/>
  <c r="G900" i="1"/>
  <c r="G899" i="1"/>
  <c r="G898" i="1"/>
  <c r="G897" i="1"/>
  <c r="G896" i="1"/>
  <c r="G895" i="1"/>
  <c r="G894" i="1"/>
  <c r="Q894" i="1" s="1"/>
  <c r="G893" i="1"/>
  <c r="Q893" i="1" s="1"/>
  <c r="G892" i="1"/>
  <c r="G891" i="1"/>
  <c r="Q891" i="1" s="1"/>
  <c r="G890" i="1"/>
  <c r="G889" i="1"/>
  <c r="G888" i="1"/>
  <c r="G887" i="1"/>
  <c r="H887" i="1" s="1"/>
  <c r="G886" i="1"/>
  <c r="G885" i="1"/>
  <c r="G884" i="1"/>
  <c r="G883" i="1"/>
  <c r="G882" i="1"/>
  <c r="I881" i="1"/>
  <c r="G881" i="1"/>
  <c r="G880" i="1"/>
  <c r="G879" i="1"/>
  <c r="G878" i="1"/>
  <c r="G877" i="1"/>
  <c r="Q877" i="1" s="1"/>
  <c r="G876" i="1"/>
  <c r="Q876" i="1" s="1"/>
  <c r="G875" i="1"/>
  <c r="G874" i="1"/>
  <c r="Q874" i="1" s="1"/>
  <c r="I873" i="1"/>
  <c r="G873" i="1"/>
  <c r="Q873" i="1" s="1"/>
  <c r="G872" i="1"/>
  <c r="G871" i="1"/>
  <c r="G870" i="1"/>
  <c r="Q870" i="1" s="1"/>
  <c r="G869" i="1"/>
  <c r="G868" i="1"/>
  <c r="Q868" i="1" s="1"/>
  <c r="G867" i="1"/>
  <c r="Q867" i="1" s="1"/>
  <c r="G866" i="1"/>
  <c r="I865" i="1"/>
  <c r="G865" i="1"/>
  <c r="G864" i="1"/>
  <c r="G863" i="1"/>
  <c r="Q863" i="1" s="1"/>
  <c r="G862" i="1"/>
  <c r="G861" i="1"/>
  <c r="G860" i="1"/>
  <c r="Q860" i="1" s="1"/>
  <c r="G859" i="1"/>
  <c r="I858" i="1"/>
  <c r="G858" i="1"/>
  <c r="I857" i="1"/>
  <c r="G857" i="1"/>
  <c r="Q857" i="1" s="1"/>
  <c r="G856" i="1"/>
  <c r="G855" i="1"/>
  <c r="G854" i="1"/>
  <c r="G853" i="1"/>
  <c r="H852" i="1"/>
  <c r="G852" i="1"/>
  <c r="Q852" i="1" s="1"/>
  <c r="I851" i="1"/>
  <c r="G851" i="1"/>
  <c r="G850" i="1"/>
  <c r="Q850" i="1" s="1"/>
  <c r="I849" i="1"/>
  <c r="G849" i="1"/>
  <c r="Q849" i="1" s="1"/>
  <c r="G848" i="1"/>
  <c r="G847" i="1"/>
  <c r="G846" i="1"/>
  <c r="G845" i="1"/>
  <c r="G844" i="1"/>
  <c r="I843" i="1"/>
  <c r="G843" i="1"/>
  <c r="G842" i="1"/>
  <c r="Q842" i="1" s="1"/>
  <c r="I841" i="1"/>
  <c r="G841" i="1"/>
  <c r="G840" i="1"/>
  <c r="Q840" i="1" s="1"/>
  <c r="G839" i="1"/>
  <c r="G838" i="1"/>
  <c r="Q838" i="1" s="1"/>
  <c r="G837" i="1"/>
  <c r="G836" i="1"/>
  <c r="I835" i="1"/>
  <c r="G835" i="1"/>
  <c r="G834" i="1"/>
  <c r="Q834" i="1" s="1"/>
  <c r="I833" i="1"/>
  <c r="G833" i="1"/>
  <c r="G832" i="1"/>
  <c r="G831" i="1"/>
  <c r="G830" i="1"/>
  <c r="Q830" i="1" s="1"/>
  <c r="G829" i="1"/>
  <c r="G828" i="1"/>
  <c r="Q828" i="1" s="1"/>
  <c r="I827" i="1"/>
  <c r="G827" i="1"/>
  <c r="Q827" i="1" s="1"/>
  <c r="G826" i="1"/>
  <c r="I825" i="1"/>
  <c r="G825" i="1"/>
  <c r="G824" i="1"/>
  <c r="G823" i="1"/>
  <c r="G822" i="1"/>
  <c r="G821" i="1"/>
  <c r="G820" i="1"/>
  <c r="I819" i="1"/>
  <c r="G819" i="1"/>
  <c r="G818" i="1"/>
  <c r="I817" i="1"/>
  <c r="G817" i="1"/>
  <c r="G816" i="1"/>
  <c r="G815" i="1"/>
  <c r="H815" i="1" s="1"/>
  <c r="G814" i="1"/>
  <c r="G813" i="1"/>
  <c r="G812" i="1"/>
  <c r="I811" i="1"/>
  <c r="G811" i="1"/>
  <c r="Q811" i="1" s="1"/>
  <c r="G810" i="1"/>
  <c r="I809" i="1"/>
  <c r="G809" i="1"/>
  <c r="G808" i="1"/>
  <c r="G807" i="1"/>
  <c r="G806" i="1"/>
  <c r="G805" i="1"/>
  <c r="G804" i="1"/>
  <c r="G803" i="1"/>
  <c r="G802" i="1"/>
  <c r="I801" i="1"/>
  <c r="G801" i="1"/>
  <c r="G800" i="1"/>
  <c r="G799" i="1"/>
  <c r="G798" i="1"/>
  <c r="G797" i="1"/>
  <c r="G796" i="1"/>
  <c r="Q796" i="1" s="1"/>
  <c r="H795" i="1"/>
  <c r="G795" i="1"/>
  <c r="Q795" i="1" s="1"/>
  <c r="G794" i="1"/>
  <c r="I793" i="1"/>
  <c r="G793" i="1"/>
  <c r="Q793" i="1" s="1"/>
  <c r="G792" i="1"/>
  <c r="G791" i="1"/>
  <c r="Q791" i="1" s="1"/>
  <c r="G790" i="1"/>
  <c r="Q790" i="1" s="1"/>
  <c r="G789" i="1"/>
  <c r="G788" i="1"/>
  <c r="G787" i="1"/>
  <c r="Q787" i="1" s="1"/>
  <c r="G786" i="1"/>
  <c r="I785" i="1"/>
  <c r="G785" i="1"/>
  <c r="G784" i="1"/>
  <c r="I783" i="1"/>
  <c r="G783" i="1"/>
  <c r="G782" i="1"/>
  <c r="G781" i="1"/>
  <c r="Q781" i="1" s="1"/>
  <c r="G780" i="1"/>
  <c r="Q780" i="1" s="1"/>
  <c r="G779" i="1"/>
  <c r="G778" i="1"/>
  <c r="Q778" i="1" s="1"/>
  <c r="I777" i="1"/>
  <c r="G777" i="1"/>
  <c r="G776" i="1"/>
  <c r="G775" i="1"/>
  <c r="G774" i="1"/>
  <c r="Q774" i="1" s="1"/>
  <c r="G773" i="1"/>
  <c r="Q773" i="1" s="1"/>
  <c r="G772" i="1"/>
  <c r="G771" i="1"/>
  <c r="G770" i="1"/>
  <c r="I769" i="1"/>
  <c r="G769" i="1"/>
  <c r="G768" i="1"/>
  <c r="G767" i="1"/>
  <c r="G766" i="1"/>
  <c r="H766" i="1" s="1"/>
  <c r="G765" i="1"/>
  <c r="G764" i="1"/>
  <c r="G763" i="1"/>
  <c r="G762" i="1"/>
  <c r="I761" i="1"/>
  <c r="G761" i="1"/>
  <c r="G760" i="1"/>
  <c r="H760" i="1" s="1"/>
  <c r="G759" i="1"/>
  <c r="G758" i="1"/>
  <c r="G757" i="1"/>
  <c r="G756" i="1"/>
  <c r="G755" i="1"/>
  <c r="G754" i="1"/>
  <c r="I753" i="1"/>
  <c r="G753" i="1"/>
  <c r="G752" i="1"/>
  <c r="Q752" i="1" s="1"/>
  <c r="G751" i="1"/>
  <c r="G750" i="1"/>
  <c r="G749" i="1"/>
  <c r="Q749" i="1" s="1"/>
  <c r="G748" i="1"/>
  <c r="G747" i="1"/>
  <c r="Q747" i="1" s="1"/>
  <c r="G746" i="1"/>
  <c r="I745" i="1"/>
  <c r="G745" i="1"/>
  <c r="Q745" i="1" s="1"/>
  <c r="G744" i="1"/>
  <c r="Q744" i="1" s="1"/>
  <c r="G743" i="1"/>
  <c r="Q743" i="1" s="1"/>
  <c r="G742" i="1"/>
  <c r="G741" i="1"/>
  <c r="Q741" i="1" s="1"/>
  <c r="G740" i="1"/>
  <c r="Q740" i="1" s="1"/>
  <c r="G739" i="1"/>
  <c r="Q739" i="1" s="1"/>
  <c r="G738" i="1"/>
  <c r="I737" i="1"/>
  <c r="G737" i="1"/>
  <c r="Q737" i="1" s="1"/>
  <c r="G736" i="1"/>
  <c r="I735" i="1"/>
  <c r="G735" i="1"/>
  <c r="G734" i="1"/>
  <c r="G733" i="1"/>
  <c r="G732" i="1"/>
  <c r="G731" i="1"/>
  <c r="G730" i="1"/>
  <c r="I729" i="1"/>
  <c r="G729" i="1"/>
  <c r="G728" i="1"/>
  <c r="G727" i="1"/>
  <c r="G726" i="1"/>
  <c r="G725" i="1"/>
  <c r="G724" i="1"/>
  <c r="G723" i="1"/>
  <c r="G722" i="1"/>
  <c r="I721" i="1"/>
  <c r="G721" i="1"/>
  <c r="Q721" i="1" s="1"/>
  <c r="G720" i="1"/>
  <c r="Q720" i="1" s="1"/>
  <c r="G719" i="1"/>
  <c r="G718" i="1"/>
  <c r="Q718" i="1" s="1"/>
  <c r="G717" i="1"/>
  <c r="G716" i="1"/>
  <c r="G715" i="1"/>
  <c r="G714" i="1"/>
  <c r="H714" i="1" s="1"/>
  <c r="I713" i="1"/>
  <c r="G713" i="1"/>
  <c r="G712" i="1"/>
  <c r="H712" i="1" s="1"/>
  <c r="G711" i="1"/>
  <c r="G710" i="1"/>
  <c r="G709" i="1"/>
  <c r="G708" i="1"/>
  <c r="H708" i="1" s="1"/>
  <c r="G707" i="1"/>
  <c r="G706" i="1"/>
  <c r="H706" i="1" s="1"/>
  <c r="I705" i="1"/>
  <c r="G705" i="1"/>
  <c r="G704" i="1"/>
  <c r="H703" i="1"/>
  <c r="G703" i="1"/>
  <c r="G702" i="1"/>
  <c r="G701" i="1"/>
  <c r="G700" i="1"/>
  <c r="Q700" i="1" s="1"/>
  <c r="G699" i="1"/>
  <c r="G698" i="1"/>
  <c r="I697" i="1"/>
  <c r="G697" i="1"/>
  <c r="Q697" i="1" s="1"/>
  <c r="G696" i="1"/>
  <c r="G695" i="1"/>
  <c r="G694" i="1"/>
  <c r="Q694" i="1" s="1"/>
  <c r="H693" i="1"/>
  <c r="G693" i="1"/>
  <c r="Q693" i="1" s="1"/>
  <c r="G692" i="1"/>
  <c r="G691" i="1"/>
  <c r="G690" i="1"/>
  <c r="I689" i="1"/>
  <c r="G689" i="1"/>
  <c r="H689" i="1" s="1"/>
  <c r="G688" i="1"/>
  <c r="H688" i="1" s="1"/>
  <c r="G687" i="1"/>
  <c r="G686" i="1"/>
  <c r="G685" i="1"/>
  <c r="G684" i="1"/>
  <c r="G683" i="1"/>
  <c r="Q683" i="1" s="1"/>
  <c r="G682" i="1"/>
  <c r="Q682" i="1" s="1"/>
  <c r="I681" i="1"/>
  <c r="G681" i="1"/>
  <c r="Q681" i="1" s="1"/>
  <c r="G680" i="1"/>
  <c r="G679" i="1"/>
  <c r="G678" i="1"/>
  <c r="G677" i="1"/>
  <c r="Q677" i="1" s="1"/>
  <c r="G676" i="1"/>
  <c r="Q676" i="1" s="1"/>
  <c r="G675" i="1"/>
  <c r="G674" i="1"/>
  <c r="Q674" i="1" s="1"/>
  <c r="I673" i="1"/>
  <c r="G673" i="1"/>
  <c r="G672" i="1"/>
  <c r="G671" i="1"/>
  <c r="H671" i="1" s="1"/>
  <c r="G670" i="1"/>
  <c r="G669" i="1"/>
  <c r="G668" i="1"/>
  <c r="G667" i="1"/>
  <c r="G666" i="1"/>
  <c r="I665" i="1"/>
  <c r="G665" i="1"/>
  <c r="G664" i="1"/>
  <c r="H664" i="1" s="1"/>
  <c r="G663" i="1"/>
  <c r="H663" i="1" s="1"/>
  <c r="G662" i="1"/>
  <c r="G661" i="1"/>
  <c r="G660" i="1"/>
  <c r="G659" i="1"/>
  <c r="G658" i="1"/>
  <c r="I657" i="1"/>
  <c r="G657" i="1"/>
  <c r="G656" i="1"/>
  <c r="G655" i="1"/>
  <c r="G654" i="1"/>
  <c r="Q654" i="1" s="1"/>
  <c r="G653" i="1"/>
  <c r="Q653" i="1" s="1"/>
  <c r="G652" i="1"/>
  <c r="G651" i="1"/>
  <c r="Q651" i="1" s="1"/>
  <c r="G650" i="1"/>
  <c r="I649" i="1"/>
  <c r="G649" i="1"/>
  <c r="Q649" i="1" s="1"/>
  <c r="G648" i="1"/>
  <c r="H648" i="1" s="1"/>
  <c r="G647" i="1"/>
  <c r="G646" i="1"/>
  <c r="G645" i="1"/>
  <c r="Q645" i="1" s="1"/>
  <c r="G644" i="1"/>
  <c r="I643" i="1"/>
  <c r="G643" i="1"/>
  <c r="G642" i="1"/>
  <c r="I641" i="1"/>
  <c r="G641" i="1"/>
  <c r="G640" i="1"/>
  <c r="G639" i="1"/>
  <c r="G638" i="1"/>
  <c r="Q638" i="1" s="1"/>
  <c r="G637" i="1"/>
  <c r="G636" i="1"/>
  <c r="Q636" i="1" s="1"/>
  <c r="I635" i="1"/>
  <c r="G635" i="1"/>
  <c r="Q635" i="1" s="1"/>
  <c r="G634" i="1"/>
  <c r="I633" i="1"/>
  <c r="G633" i="1"/>
  <c r="G632" i="1"/>
  <c r="G631" i="1"/>
  <c r="Q631" i="1" s="1"/>
  <c r="G630" i="1"/>
  <c r="G629" i="1"/>
  <c r="G628" i="1"/>
  <c r="G627" i="1"/>
  <c r="H627" i="1" s="1"/>
  <c r="G626" i="1"/>
  <c r="I625" i="1"/>
  <c r="G625" i="1"/>
  <c r="G624" i="1"/>
  <c r="G623" i="1"/>
  <c r="G622" i="1"/>
  <c r="Q622" i="1" s="1"/>
  <c r="H621" i="1"/>
  <c r="G621" i="1"/>
  <c r="Q621" i="1" s="1"/>
  <c r="G620" i="1"/>
  <c r="I619" i="1"/>
  <c r="G619" i="1"/>
  <c r="G618" i="1"/>
  <c r="Q618" i="1" s="1"/>
  <c r="I617" i="1"/>
  <c r="G617" i="1"/>
  <c r="Q617" i="1" s="1"/>
  <c r="G616" i="1"/>
  <c r="Q616" i="1" s="1"/>
  <c r="H615" i="1"/>
  <c r="G615" i="1"/>
  <c r="Q615" i="1" s="1"/>
  <c r="G614" i="1"/>
  <c r="G613" i="1"/>
  <c r="Q613" i="1" s="1"/>
  <c r="G612" i="1"/>
  <c r="G611" i="1"/>
  <c r="Q611" i="1" s="1"/>
  <c r="G610" i="1"/>
  <c r="G609" i="1"/>
  <c r="Q609" i="1" s="1"/>
  <c r="G608" i="1"/>
  <c r="G607" i="1"/>
  <c r="G606" i="1"/>
  <c r="G605" i="1"/>
  <c r="G604" i="1"/>
  <c r="Q604" i="1" s="1"/>
  <c r="G603" i="1"/>
  <c r="G602" i="1"/>
  <c r="Q602" i="1" s="1"/>
  <c r="G601" i="1"/>
  <c r="G600" i="1"/>
  <c r="Q600" i="1" s="1"/>
  <c r="G599" i="1"/>
  <c r="G598" i="1"/>
  <c r="G597" i="1"/>
  <c r="G596" i="1"/>
  <c r="G595" i="1"/>
  <c r="G594" i="1"/>
  <c r="G593" i="1"/>
  <c r="G592" i="1"/>
  <c r="Q592" i="1" s="1"/>
  <c r="G591" i="1"/>
  <c r="Q591" i="1" s="1"/>
  <c r="G590" i="1"/>
  <c r="G589" i="1"/>
  <c r="G588" i="1"/>
  <c r="G587" i="1"/>
  <c r="G586" i="1"/>
  <c r="Q586" i="1" s="1"/>
  <c r="G585" i="1"/>
  <c r="Q585" i="1" s="1"/>
  <c r="G584" i="1"/>
  <c r="G583" i="1"/>
  <c r="G582" i="1"/>
  <c r="G581" i="1"/>
  <c r="Q581" i="1" s="1"/>
  <c r="G580" i="1"/>
  <c r="G579" i="1"/>
  <c r="Q579" i="1" s="1"/>
  <c r="G578" i="1"/>
  <c r="G577" i="1"/>
  <c r="G576" i="1"/>
  <c r="G575" i="1"/>
  <c r="H575" i="1" s="1"/>
  <c r="G574" i="1"/>
  <c r="G573" i="1"/>
  <c r="G572" i="1"/>
  <c r="G571" i="1"/>
  <c r="G570" i="1"/>
  <c r="G569" i="1"/>
  <c r="G568" i="1"/>
  <c r="I567" i="1"/>
  <c r="G567" i="1"/>
  <c r="G566" i="1"/>
  <c r="G565" i="1"/>
  <c r="G564" i="1"/>
  <c r="G563" i="1"/>
  <c r="H563" i="1" s="1"/>
  <c r="G562" i="1"/>
  <c r="I561" i="1"/>
  <c r="G561" i="1"/>
  <c r="G560" i="1"/>
  <c r="G559" i="1"/>
  <c r="G558" i="1"/>
  <c r="G557" i="1"/>
  <c r="H557" i="1" s="1"/>
  <c r="G556" i="1"/>
  <c r="G555" i="1"/>
  <c r="G554" i="1"/>
  <c r="I553" i="1"/>
  <c r="G553" i="1"/>
  <c r="G552" i="1"/>
  <c r="G551" i="1"/>
  <c r="G550" i="1"/>
  <c r="G549" i="1"/>
  <c r="Q549" i="1" s="1"/>
  <c r="G548" i="1"/>
  <c r="Q548" i="1" s="1"/>
  <c r="G547" i="1"/>
  <c r="Q547" i="1" s="1"/>
  <c r="G546" i="1"/>
  <c r="I545" i="1"/>
  <c r="G545" i="1"/>
  <c r="G544" i="1"/>
  <c r="G543" i="1"/>
  <c r="G542" i="1"/>
  <c r="G541" i="1"/>
  <c r="G540" i="1"/>
  <c r="G539" i="1"/>
  <c r="Q539" i="1" s="1"/>
  <c r="G538" i="1"/>
  <c r="I537" i="1"/>
  <c r="G537" i="1"/>
  <c r="G536" i="1"/>
  <c r="G535" i="1"/>
  <c r="G534" i="1"/>
  <c r="G533" i="1"/>
  <c r="G532" i="1"/>
  <c r="G531" i="1"/>
  <c r="I530" i="1"/>
  <c r="G530" i="1"/>
  <c r="H530" i="1" s="1"/>
  <c r="I529" i="1"/>
  <c r="G529" i="1"/>
  <c r="G528" i="1"/>
  <c r="G527" i="1"/>
  <c r="G526" i="1"/>
  <c r="Q526" i="1" s="1"/>
  <c r="G525" i="1"/>
  <c r="G524" i="1"/>
  <c r="G523" i="1"/>
  <c r="Q523" i="1" s="1"/>
  <c r="G522" i="1"/>
  <c r="I521" i="1"/>
  <c r="G521" i="1"/>
  <c r="G520" i="1"/>
  <c r="Q520" i="1" s="1"/>
  <c r="G519" i="1"/>
  <c r="Q519" i="1" s="1"/>
  <c r="G518" i="1"/>
  <c r="Q518" i="1" s="1"/>
  <c r="G517" i="1"/>
  <c r="Q517" i="1" s="1"/>
  <c r="G516" i="1"/>
  <c r="G515" i="1"/>
  <c r="Q515" i="1" s="1"/>
  <c r="J514" i="1"/>
  <c r="G514" i="1"/>
  <c r="Q514" i="1" s="1"/>
  <c r="J513" i="1"/>
  <c r="I513" i="1"/>
  <c r="G513" i="1"/>
  <c r="Q513" i="1" s="1"/>
  <c r="G512" i="1"/>
  <c r="Q512" i="1" s="1"/>
  <c r="G511" i="1"/>
  <c r="Q511" i="1" s="1"/>
  <c r="G510" i="1"/>
  <c r="G509" i="1"/>
  <c r="G508" i="1"/>
  <c r="G507" i="1"/>
  <c r="Q507" i="1" s="1"/>
  <c r="G506" i="1"/>
  <c r="J505" i="1"/>
  <c r="I505" i="1"/>
  <c r="G505" i="1"/>
  <c r="G504" i="1"/>
  <c r="G503" i="1"/>
  <c r="G502" i="1"/>
  <c r="G501" i="1"/>
  <c r="G500" i="1"/>
  <c r="G499" i="1"/>
  <c r="G498" i="1"/>
  <c r="Q498" i="1" s="1"/>
  <c r="J497" i="1"/>
  <c r="I497" i="1"/>
  <c r="G497" i="1"/>
  <c r="Q497" i="1" s="1"/>
  <c r="G496" i="1"/>
  <c r="G495" i="1"/>
  <c r="Q495" i="1" s="1"/>
  <c r="G494" i="1"/>
  <c r="G493" i="1"/>
  <c r="G492" i="1"/>
  <c r="G491" i="1"/>
  <c r="Q491" i="1" s="1"/>
  <c r="G490" i="1"/>
  <c r="J489" i="1"/>
  <c r="I489" i="1"/>
  <c r="G489" i="1"/>
  <c r="G488" i="1"/>
  <c r="J487" i="1"/>
  <c r="M487" i="1" s="1"/>
  <c r="G487" i="1"/>
  <c r="Q487" i="1" s="1"/>
  <c r="G486" i="1"/>
  <c r="G485" i="1"/>
  <c r="Q485" i="1" s="1"/>
  <c r="G484" i="1"/>
  <c r="G483" i="1"/>
  <c r="G482" i="1"/>
  <c r="Q482" i="1" s="1"/>
  <c r="J481" i="1"/>
  <c r="I481" i="1"/>
  <c r="G481" i="1"/>
  <c r="G480" i="1"/>
  <c r="Q480" i="1" s="1"/>
  <c r="G479" i="1"/>
  <c r="Q479" i="1" s="1"/>
  <c r="G478" i="1"/>
  <c r="G477" i="1"/>
  <c r="G476" i="1"/>
  <c r="G475" i="1"/>
  <c r="G474" i="1"/>
  <c r="J473" i="1"/>
  <c r="I473" i="1"/>
  <c r="G473" i="1"/>
  <c r="G472" i="1"/>
  <c r="G471" i="1"/>
  <c r="G470" i="1"/>
  <c r="G469" i="1"/>
  <c r="Q469" i="1" s="1"/>
  <c r="G468" i="1"/>
  <c r="G467" i="1"/>
  <c r="G466" i="1"/>
  <c r="J465" i="1"/>
  <c r="I465" i="1"/>
  <c r="G465" i="1"/>
  <c r="G464" i="1"/>
  <c r="G463" i="1"/>
  <c r="G462" i="1"/>
  <c r="G461" i="1"/>
  <c r="Q461" i="1" s="1"/>
  <c r="G460" i="1"/>
  <c r="G459" i="1"/>
  <c r="Q459" i="1" s="1"/>
  <c r="G458" i="1"/>
  <c r="J457" i="1"/>
  <c r="M457" i="1" s="1"/>
  <c r="I457" i="1"/>
  <c r="G457" i="1"/>
  <c r="H456" i="1"/>
  <c r="G456" i="1"/>
  <c r="Q456" i="1" s="1"/>
  <c r="G455" i="1"/>
  <c r="G454" i="1"/>
  <c r="Q454" i="1" s="1"/>
  <c r="G453" i="1"/>
  <c r="G452" i="1"/>
  <c r="G451" i="1"/>
  <c r="H451" i="1" s="1"/>
  <c r="I450" i="1"/>
  <c r="G450" i="1"/>
  <c r="I449" i="1"/>
  <c r="G449" i="1"/>
  <c r="G448" i="1"/>
  <c r="G447" i="1"/>
  <c r="H447" i="1" s="1"/>
  <c r="G446" i="1"/>
  <c r="G445" i="1"/>
  <c r="G444" i="1"/>
  <c r="G443" i="1"/>
  <c r="I442" i="1"/>
  <c r="G442" i="1"/>
  <c r="H442" i="1" s="1"/>
  <c r="I441" i="1"/>
  <c r="G441" i="1"/>
  <c r="G440" i="1"/>
  <c r="G439" i="1"/>
  <c r="G438" i="1"/>
  <c r="G437" i="1"/>
  <c r="Q437" i="1" s="1"/>
  <c r="G436" i="1"/>
  <c r="G435" i="1"/>
  <c r="G434" i="1"/>
  <c r="Q434" i="1" s="1"/>
  <c r="I433" i="1"/>
  <c r="G433" i="1"/>
  <c r="G432" i="1"/>
  <c r="I431" i="1"/>
  <c r="G431" i="1"/>
  <c r="Q431" i="1" s="1"/>
  <c r="G430" i="1"/>
  <c r="G429" i="1"/>
  <c r="G428" i="1"/>
  <c r="H428" i="1" s="1"/>
  <c r="G427" i="1"/>
  <c r="I426" i="1"/>
  <c r="G426" i="1"/>
  <c r="I425" i="1"/>
  <c r="G425" i="1"/>
  <c r="G424" i="1"/>
  <c r="G423" i="1"/>
  <c r="G422" i="1"/>
  <c r="Q422" i="1" s="1"/>
  <c r="G421" i="1"/>
  <c r="Q421" i="1" s="1"/>
  <c r="G420" i="1"/>
  <c r="G419" i="1"/>
  <c r="Q419" i="1" s="1"/>
  <c r="G418" i="1"/>
  <c r="H418" i="1" s="1"/>
  <c r="I417" i="1"/>
  <c r="G417" i="1"/>
  <c r="G416" i="1"/>
  <c r="G415" i="1"/>
  <c r="G414" i="1"/>
  <c r="G413" i="1"/>
  <c r="G412" i="1"/>
  <c r="G411" i="1"/>
  <c r="I410" i="1"/>
  <c r="G410" i="1"/>
  <c r="I409" i="1"/>
  <c r="G409" i="1"/>
  <c r="G408" i="1"/>
  <c r="Q408" i="1" s="1"/>
  <c r="G407" i="1"/>
  <c r="G406" i="1"/>
  <c r="G405" i="1"/>
  <c r="G404" i="1"/>
  <c r="Q404" i="1" s="1"/>
  <c r="G403" i="1"/>
  <c r="Q403" i="1" s="1"/>
  <c r="G402" i="1"/>
  <c r="I401" i="1"/>
  <c r="G401" i="1"/>
  <c r="Q401" i="1" s="1"/>
  <c r="G400" i="1"/>
  <c r="Q400" i="1" s="1"/>
  <c r="I399" i="1"/>
  <c r="G399" i="1"/>
  <c r="G398" i="1"/>
  <c r="G397" i="1"/>
  <c r="J396" i="1"/>
  <c r="G396" i="1"/>
  <c r="Q396" i="1" s="1"/>
  <c r="G395" i="1"/>
  <c r="Q395" i="1" s="1"/>
  <c r="J394" i="1"/>
  <c r="K394" i="1" s="1"/>
  <c r="G394" i="1"/>
  <c r="I393" i="1"/>
  <c r="G393" i="1"/>
  <c r="G392" i="1"/>
  <c r="G391" i="1"/>
  <c r="G390" i="1"/>
  <c r="G389" i="1"/>
  <c r="G388" i="1"/>
  <c r="G387" i="1"/>
  <c r="G386" i="1"/>
  <c r="I385" i="1"/>
  <c r="G385" i="1"/>
  <c r="G384" i="1"/>
  <c r="I383" i="1"/>
  <c r="G383" i="1"/>
  <c r="G382" i="1"/>
  <c r="G381" i="1"/>
  <c r="G380" i="1"/>
  <c r="G379" i="1"/>
  <c r="I378" i="1"/>
  <c r="G378" i="1"/>
  <c r="I377" i="1"/>
  <c r="G377" i="1"/>
  <c r="Q377" i="1" s="1"/>
  <c r="G376" i="1"/>
  <c r="Q376" i="1" s="1"/>
  <c r="G375" i="1"/>
  <c r="Q375" i="1" s="1"/>
  <c r="G374" i="1"/>
  <c r="G373" i="1"/>
  <c r="G372" i="1"/>
  <c r="H372" i="1" s="1"/>
  <c r="I371" i="1"/>
  <c r="G371" i="1"/>
  <c r="G370" i="1"/>
  <c r="I369" i="1"/>
  <c r="G369" i="1"/>
  <c r="H368" i="1"/>
  <c r="G368" i="1"/>
  <c r="G367" i="1"/>
  <c r="G366" i="1"/>
  <c r="G365" i="1"/>
  <c r="G364" i="1"/>
  <c r="G363" i="1"/>
  <c r="Q363" i="1" s="1"/>
  <c r="G362" i="1"/>
  <c r="H362" i="1" s="1"/>
  <c r="I361" i="1"/>
  <c r="G361" i="1"/>
  <c r="G360" i="1"/>
  <c r="G359" i="1"/>
  <c r="G358" i="1"/>
  <c r="G357" i="1"/>
  <c r="G356" i="1"/>
  <c r="Q356" i="1" s="1"/>
  <c r="G355" i="1"/>
  <c r="G354" i="1"/>
  <c r="I353" i="1"/>
  <c r="G353" i="1"/>
  <c r="G352" i="1"/>
  <c r="G351" i="1"/>
  <c r="G350" i="1"/>
  <c r="Q350" i="1" s="1"/>
  <c r="G349" i="1"/>
  <c r="Q349" i="1" s="1"/>
  <c r="G348" i="1"/>
  <c r="G347" i="1"/>
  <c r="G346" i="1"/>
  <c r="I345" i="1"/>
  <c r="G345" i="1"/>
  <c r="Q345" i="1" s="1"/>
  <c r="G344" i="1"/>
  <c r="G343" i="1"/>
  <c r="G342" i="1"/>
  <c r="G341" i="1"/>
  <c r="G340" i="1"/>
  <c r="H340" i="1" s="1"/>
  <c r="G339" i="1"/>
  <c r="G338" i="1"/>
  <c r="H338" i="1" s="1"/>
  <c r="I337" i="1"/>
  <c r="G337" i="1"/>
  <c r="G336" i="1"/>
  <c r="G335" i="1"/>
  <c r="G334" i="1"/>
  <c r="G333" i="1"/>
  <c r="G332" i="1"/>
  <c r="G331" i="1"/>
  <c r="G330" i="1"/>
  <c r="I329" i="1"/>
  <c r="G329" i="1"/>
  <c r="G328" i="1"/>
  <c r="G327" i="1"/>
  <c r="G326" i="1"/>
  <c r="G325" i="1"/>
  <c r="G324" i="1"/>
  <c r="G323" i="1"/>
  <c r="G322" i="1"/>
  <c r="I321" i="1"/>
  <c r="G321" i="1"/>
  <c r="G320" i="1"/>
  <c r="G319" i="1"/>
  <c r="G318" i="1"/>
  <c r="G317" i="1"/>
  <c r="G316" i="1"/>
  <c r="G315" i="1"/>
  <c r="G314" i="1"/>
  <c r="I313" i="1"/>
  <c r="G313" i="1"/>
  <c r="G312" i="1"/>
  <c r="I311" i="1"/>
  <c r="G311" i="1"/>
  <c r="H311" i="1" s="1"/>
  <c r="G310" i="1"/>
  <c r="G309" i="1"/>
  <c r="G308" i="1"/>
  <c r="H308" i="1" s="1"/>
  <c r="G307" i="1"/>
  <c r="Q307" i="1" s="1"/>
  <c r="G306" i="1"/>
  <c r="Q306" i="1" s="1"/>
  <c r="I305" i="1"/>
  <c r="G305" i="1"/>
  <c r="Q305" i="1" s="1"/>
  <c r="G304" i="1"/>
  <c r="G303" i="1"/>
  <c r="G302" i="1"/>
  <c r="G301" i="1"/>
  <c r="H301" i="1" s="1"/>
  <c r="G300" i="1"/>
  <c r="G299" i="1"/>
  <c r="G298" i="1"/>
  <c r="I297" i="1"/>
  <c r="G297" i="1"/>
  <c r="Q297" i="1" s="1"/>
  <c r="G296" i="1"/>
  <c r="Q296" i="1" s="1"/>
  <c r="G295" i="1"/>
  <c r="G294" i="1"/>
  <c r="G293" i="1"/>
  <c r="G292" i="1"/>
  <c r="G291" i="1"/>
  <c r="Q291" i="1" s="1"/>
  <c r="G290" i="1"/>
  <c r="Q290" i="1" s="1"/>
  <c r="I289" i="1"/>
  <c r="G289" i="1"/>
  <c r="G288" i="1"/>
  <c r="G287" i="1"/>
  <c r="G286" i="1"/>
  <c r="G285" i="1"/>
  <c r="G284" i="1"/>
  <c r="G283" i="1"/>
  <c r="G282" i="1"/>
  <c r="I281" i="1"/>
  <c r="G281" i="1"/>
  <c r="G280" i="1"/>
  <c r="G279" i="1"/>
  <c r="G278" i="1"/>
  <c r="G277" i="1"/>
  <c r="G276" i="1"/>
  <c r="Q276" i="1" s="1"/>
  <c r="G275" i="1"/>
  <c r="G274" i="1"/>
  <c r="Q274" i="1" s="1"/>
  <c r="I273" i="1"/>
  <c r="G273" i="1"/>
  <c r="G272" i="1"/>
  <c r="G271" i="1"/>
  <c r="H270" i="1"/>
  <c r="G270" i="1"/>
  <c r="Q270" i="1" s="1"/>
  <c r="G269" i="1"/>
  <c r="Q269" i="1" s="1"/>
  <c r="G268" i="1"/>
  <c r="Q268" i="1" s="1"/>
  <c r="G267" i="1"/>
  <c r="Q267" i="1" s="1"/>
  <c r="G266" i="1"/>
  <c r="Q266" i="1" s="1"/>
  <c r="I265" i="1"/>
  <c r="G265" i="1"/>
  <c r="G264" i="1"/>
  <c r="G263" i="1"/>
  <c r="H263" i="1" s="1"/>
  <c r="G262" i="1"/>
  <c r="G261" i="1"/>
  <c r="G260" i="1"/>
  <c r="G259" i="1"/>
  <c r="G258" i="1"/>
  <c r="I257" i="1"/>
  <c r="G257" i="1"/>
  <c r="H257" i="1" s="1"/>
  <c r="G256" i="1"/>
  <c r="G255" i="1"/>
  <c r="G254" i="1"/>
  <c r="G253" i="1"/>
  <c r="I252" i="1"/>
  <c r="G252" i="1"/>
  <c r="H252" i="1" s="1"/>
  <c r="G251" i="1"/>
  <c r="I251" i="1"/>
  <c r="G250" i="1"/>
  <c r="I249" i="1"/>
  <c r="G249" i="1"/>
  <c r="H249" i="1" s="1"/>
  <c r="G248" i="1"/>
  <c r="H248" i="1" s="1"/>
  <c r="I247" i="1"/>
  <c r="G247" i="1"/>
  <c r="G246" i="1"/>
  <c r="G245" i="1"/>
  <c r="H245" i="1" s="1"/>
  <c r="G244" i="1"/>
  <c r="G243" i="1"/>
  <c r="G242" i="1"/>
  <c r="I241" i="1"/>
  <c r="G241" i="1"/>
  <c r="G240" i="1"/>
  <c r="G239" i="1"/>
  <c r="G238" i="1"/>
  <c r="Q238" i="1" s="1"/>
  <c r="G237" i="1"/>
  <c r="Q237" i="1" s="1"/>
  <c r="G236" i="1"/>
  <c r="G235" i="1"/>
  <c r="G234" i="1"/>
  <c r="I233" i="1"/>
  <c r="G233" i="1"/>
  <c r="Q233" i="1" s="1"/>
  <c r="G232" i="1"/>
  <c r="Q232" i="1" s="1"/>
  <c r="G231" i="1"/>
  <c r="Q231" i="1" s="1"/>
  <c r="G230" i="1"/>
  <c r="G229" i="1"/>
  <c r="G228" i="1"/>
  <c r="Q228" i="1" s="1"/>
  <c r="I227" i="1"/>
  <c r="G227" i="1"/>
  <c r="G226" i="1"/>
  <c r="I225" i="1"/>
  <c r="G225" i="1"/>
  <c r="G224" i="1"/>
  <c r="Q224" i="1" s="1"/>
  <c r="G223" i="1"/>
  <c r="G222" i="1"/>
  <c r="Q222" i="1" s="1"/>
  <c r="G221" i="1"/>
  <c r="I220" i="1"/>
  <c r="G220" i="1"/>
  <c r="I219" i="1"/>
  <c r="G219" i="1"/>
  <c r="Q219" i="1" s="1"/>
  <c r="G218" i="1"/>
  <c r="I217" i="1"/>
  <c r="G217" i="1"/>
  <c r="G216" i="1"/>
  <c r="I215" i="1"/>
  <c r="G215" i="1"/>
  <c r="Q215" i="1" s="1"/>
  <c r="G214" i="1"/>
  <c r="G213" i="1"/>
  <c r="G212" i="1"/>
  <c r="I211" i="1"/>
  <c r="G211" i="1"/>
  <c r="G210" i="1"/>
  <c r="I209" i="1"/>
  <c r="G209" i="1"/>
  <c r="Q209" i="1" s="1"/>
  <c r="G208" i="1"/>
  <c r="I207" i="1"/>
  <c r="G207" i="1"/>
  <c r="G206" i="1"/>
  <c r="Q206" i="1" s="1"/>
  <c r="G205" i="1"/>
  <c r="Q205" i="1" s="1"/>
  <c r="G204" i="1"/>
  <c r="G203" i="1"/>
  <c r="G202" i="1"/>
  <c r="I201" i="1"/>
  <c r="G201" i="1"/>
  <c r="G200" i="1"/>
  <c r="G199" i="1"/>
  <c r="G198" i="1"/>
  <c r="H198" i="1" s="1"/>
  <c r="G197" i="1"/>
  <c r="H196" i="1"/>
  <c r="G196" i="1"/>
  <c r="G195" i="1"/>
  <c r="G194" i="1"/>
  <c r="I193" i="1"/>
  <c r="G193" i="1"/>
  <c r="G192" i="1"/>
  <c r="G191" i="1"/>
  <c r="H190" i="1"/>
  <c r="G190" i="1"/>
  <c r="G189" i="1"/>
  <c r="H189" i="1" s="1"/>
  <c r="G188" i="1"/>
  <c r="G187" i="1"/>
  <c r="G186" i="1"/>
  <c r="I185" i="1"/>
  <c r="G185" i="1"/>
  <c r="Q185" i="1" s="1"/>
  <c r="G184" i="1"/>
  <c r="G183" i="1"/>
  <c r="G182" i="1"/>
  <c r="G181" i="1"/>
  <c r="G180" i="1"/>
  <c r="H180" i="1" s="1"/>
  <c r="G179" i="1"/>
  <c r="G178" i="1"/>
  <c r="G177" i="1"/>
  <c r="Q177" i="1" s="1"/>
  <c r="I177" i="1"/>
  <c r="G176" i="1"/>
  <c r="Q176" i="1" s="1"/>
  <c r="G175" i="1"/>
  <c r="Q175" i="1" s="1"/>
  <c r="G174" i="1"/>
  <c r="H173" i="1"/>
  <c r="G173" i="1"/>
  <c r="Q173" i="1" s="1"/>
  <c r="G172" i="1"/>
  <c r="G171" i="1"/>
  <c r="G170" i="1"/>
  <c r="Q170" i="1" s="1"/>
  <c r="G169" i="1"/>
  <c r="I169" i="1"/>
  <c r="G168" i="1"/>
  <c r="I167" i="1"/>
  <c r="G167" i="1"/>
  <c r="Q167" i="1" s="1"/>
  <c r="G166" i="1"/>
  <c r="Q166" i="1" s="1"/>
  <c r="G165" i="1"/>
  <c r="G164" i="1"/>
  <c r="H164" i="1" s="1"/>
  <c r="G163" i="1"/>
  <c r="G162" i="1"/>
  <c r="G161" i="1"/>
  <c r="I161" i="1"/>
  <c r="G160" i="1"/>
  <c r="I159" i="1"/>
  <c r="G159" i="1"/>
  <c r="G158" i="1"/>
  <c r="G157" i="1"/>
  <c r="G156" i="1"/>
  <c r="G155" i="1"/>
  <c r="G154" i="1"/>
  <c r="G153" i="1"/>
  <c r="I153" i="1"/>
  <c r="G152" i="1"/>
  <c r="G151" i="1"/>
  <c r="G150" i="1"/>
  <c r="G149" i="1"/>
  <c r="G148" i="1"/>
  <c r="G147" i="1"/>
  <c r="Q147" i="1" s="1"/>
  <c r="G146" i="1"/>
  <c r="Q146" i="1" s="1"/>
  <c r="J145" i="1"/>
  <c r="G145" i="1"/>
  <c r="I145" i="1"/>
  <c r="H144" i="1"/>
  <c r="G144" i="1"/>
  <c r="Q144" i="1" s="1"/>
  <c r="I143" i="1"/>
  <c r="G143" i="1"/>
  <c r="G142" i="1"/>
  <c r="G141" i="1"/>
  <c r="I140" i="1"/>
  <c r="G140" i="1"/>
  <c r="G139" i="1"/>
  <c r="J139" i="1"/>
  <c r="J138" i="1"/>
  <c r="M138" i="1" s="1"/>
  <c r="G138" i="1"/>
  <c r="Q138" i="1" s="1"/>
  <c r="J137" i="1"/>
  <c r="G137" i="1"/>
  <c r="Q137" i="1" s="1"/>
  <c r="I137" i="1"/>
  <c r="G136" i="1"/>
  <c r="Q136" i="1" s="1"/>
  <c r="G135" i="1"/>
  <c r="Q135" i="1" s="1"/>
  <c r="G134" i="1"/>
  <c r="G133" i="1"/>
  <c r="Q133" i="1" s="1"/>
  <c r="G132" i="1"/>
  <c r="G131" i="1"/>
  <c r="Q131" i="1" s="1"/>
  <c r="J131" i="1"/>
  <c r="G130" i="1"/>
  <c r="J129" i="1"/>
  <c r="K129" i="1" s="1"/>
  <c r="G129" i="1"/>
  <c r="I129" i="1"/>
  <c r="G128" i="1"/>
  <c r="Q128" i="1" s="1"/>
  <c r="G127" i="1"/>
  <c r="G126" i="1"/>
  <c r="G125" i="1"/>
  <c r="G124" i="1"/>
  <c r="Q124" i="1" s="1"/>
  <c r="G123" i="1"/>
  <c r="Q123" i="1" s="1"/>
  <c r="J123" i="1"/>
  <c r="K123" i="1" s="1"/>
  <c r="I122" i="1"/>
  <c r="G122" i="1"/>
  <c r="Q122" i="1" s="1"/>
  <c r="J121" i="1"/>
  <c r="K121" i="1" s="1"/>
  <c r="G121" i="1"/>
  <c r="Q121" i="1" s="1"/>
  <c r="I121" i="1"/>
  <c r="G120" i="1"/>
  <c r="G119" i="1"/>
  <c r="G118" i="1"/>
  <c r="Q118" i="1" s="1"/>
  <c r="G117" i="1"/>
  <c r="G116" i="1"/>
  <c r="G115" i="1"/>
  <c r="J115" i="1"/>
  <c r="G114" i="1"/>
  <c r="J113" i="1"/>
  <c r="K113" i="1" s="1"/>
  <c r="G113" i="1"/>
  <c r="I113" i="1"/>
  <c r="G112" i="1"/>
  <c r="Q112" i="1" s="1"/>
  <c r="J111" i="1"/>
  <c r="M111" i="1" s="1"/>
  <c r="G111" i="1"/>
  <c r="G110" i="1"/>
  <c r="Q110" i="1" s="1"/>
  <c r="G109" i="1"/>
  <c r="G108" i="1"/>
  <c r="G107" i="1"/>
  <c r="J107" i="1"/>
  <c r="G106" i="1"/>
  <c r="G105" i="1"/>
  <c r="I105" i="1"/>
  <c r="G104" i="1"/>
  <c r="H104" i="1" s="1"/>
  <c r="I103" i="1"/>
  <c r="G103" i="1"/>
  <c r="G102" i="1"/>
  <c r="G101" i="1"/>
  <c r="G100" i="1"/>
  <c r="H100" i="1" s="1"/>
  <c r="G99" i="1"/>
  <c r="I98" i="1"/>
  <c r="G98" i="1"/>
  <c r="G97" i="1"/>
  <c r="I97" i="1"/>
  <c r="G96" i="1"/>
  <c r="H96" i="1" s="1"/>
  <c r="G95" i="1"/>
  <c r="G94" i="1"/>
  <c r="G93" i="1"/>
  <c r="G92" i="1"/>
  <c r="G91" i="1"/>
  <c r="G90" i="1"/>
  <c r="H90" i="1" s="1"/>
  <c r="H89" i="1"/>
  <c r="G89" i="1"/>
  <c r="I89" i="1"/>
  <c r="G88" i="1"/>
  <c r="G87" i="1"/>
  <c r="G86" i="1"/>
  <c r="G85" i="1"/>
  <c r="G84" i="1"/>
  <c r="Q84" i="1" s="1"/>
  <c r="G83" i="1"/>
  <c r="G82" i="1"/>
  <c r="G81" i="1"/>
  <c r="Q81" i="1" s="1"/>
  <c r="I81" i="1"/>
  <c r="G80" i="1"/>
  <c r="G79" i="1"/>
  <c r="G78" i="1"/>
  <c r="G77" i="1"/>
  <c r="Q77" i="1" s="1"/>
  <c r="G76" i="1"/>
  <c r="Q76" i="1" s="1"/>
  <c r="G75" i="1"/>
  <c r="Q75" i="1" s="1"/>
  <c r="G74" i="1"/>
  <c r="G73" i="1"/>
  <c r="I73" i="1"/>
  <c r="G72" i="1"/>
  <c r="Q72" i="1" s="1"/>
  <c r="I71" i="1"/>
  <c r="G71" i="1"/>
  <c r="G70" i="1"/>
  <c r="G69" i="1"/>
  <c r="Q69" i="1" s="1"/>
  <c r="G68" i="1"/>
  <c r="G67" i="1"/>
  <c r="G66" i="1"/>
  <c r="Q66" i="1" s="1"/>
  <c r="G65" i="1"/>
  <c r="I65" i="1"/>
  <c r="G64" i="1"/>
  <c r="G63" i="1"/>
  <c r="G62" i="1"/>
  <c r="G61" i="1"/>
  <c r="G60" i="1"/>
  <c r="G59" i="1"/>
  <c r="G58" i="1"/>
  <c r="G57" i="1"/>
  <c r="H57" i="1" s="1"/>
  <c r="I57" i="1"/>
  <c r="G56" i="1"/>
  <c r="G55" i="1"/>
  <c r="G54" i="1"/>
  <c r="G53" i="1"/>
  <c r="G52" i="1"/>
  <c r="G51" i="1"/>
  <c r="H51" i="1" s="1"/>
  <c r="G50" i="1"/>
  <c r="G49" i="1"/>
  <c r="I49" i="1"/>
  <c r="G48" i="1"/>
  <c r="H48" i="1" s="1"/>
  <c r="G47" i="1"/>
  <c r="H47" i="1" s="1"/>
  <c r="G46" i="1"/>
  <c r="G45" i="1"/>
  <c r="G44" i="1"/>
  <c r="G43" i="1"/>
  <c r="H43" i="1" s="1"/>
  <c r="I42" i="1"/>
  <c r="G42" i="1"/>
  <c r="Q42" i="1" s="1"/>
  <c r="G41" i="1"/>
  <c r="Q41" i="1" s="1"/>
  <c r="I41" i="1"/>
  <c r="G40" i="1"/>
  <c r="G39" i="1"/>
  <c r="G38" i="1"/>
  <c r="G37" i="1"/>
  <c r="Q37" i="1" s="1"/>
  <c r="G36" i="1"/>
  <c r="Q36" i="1" s="1"/>
  <c r="G35" i="1"/>
  <c r="Q35" i="1" s="1"/>
  <c r="G34" i="1"/>
  <c r="G33" i="1"/>
  <c r="I33" i="1"/>
  <c r="G32" i="1"/>
  <c r="Q32" i="1" s="1"/>
  <c r="I31" i="1"/>
  <c r="G31" i="1"/>
  <c r="G30" i="1"/>
  <c r="G29" i="1"/>
  <c r="Q29" i="1" s="1"/>
  <c r="G28" i="1"/>
  <c r="Q28" i="1" s="1"/>
  <c r="G27" i="1"/>
  <c r="G26" i="1"/>
  <c r="G25" i="1"/>
  <c r="I25" i="1"/>
  <c r="G24" i="1"/>
  <c r="I23" i="1"/>
  <c r="G23" i="1"/>
  <c r="Q23" i="1" s="1"/>
  <c r="G22" i="1"/>
  <c r="G21" i="1"/>
  <c r="G20" i="1"/>
  <c r="G19" i="1"/>
  <c r="J19" i="1"/>
  <c r="K19" i="1" s="1"/>
  <c r="J18" i="1"/>
  <c r="M18" i="1" s="1"/>
  <c r="G18" i="1"/>
  <c r="J17" i="1"/>
  <c r="K17" i="1" s="1"/>
  <c r="G17" i="1"/>
  <c r="I17" i="1"/>
  <c r="G16" i="1"/>
  <c r="Q16" i="1" s="1"/>
  <c r="I15" i="1"/>
  <c r="G15" i="1"/>
  <c r="G14" i="1"/>
  <c r="G13" i="1"/>
  <c r="G12" i="1"/>
  <c r="J11" i="1"/>
  <c r="I11" i="1"/>
  <c r="G11" i="1"/>
  <c r="J10" i="1"/>
  <c r="K10" i="1" s="1"/>
  <c r="G10" i="1"/>
  <c r="J9" i="1"/>
  <c r="I9" i="1"/>
  <c r="G9" i="1"/>
  <c r="G8" i="1"/>
  <c r="Q8" i="1" s="1"/>
  <c r="F8" i="1"/>
  <c r="J8" i="1" s="1"/>
  <c r="M8" i="1" s="1"/>
  <c r="E7" i="25"/>
  <c r="D4" i="25"/>
  <c r="J766" i="1" l="1"/>
  <c r="H396" i="1"/>
  <c r="H401" i="1"/>
  <c r="H498" i="1"/>
  <c r="H677" i="1"/>
  <c r="H737" i="1"/>
  <c r="J737" i="1" s="1"/>
  <c r="H828" i="1"/>
  <c r="H953" i="1"/>
  <c r="H1184" i="1"/>
  <c r="H1422" i="1"/>
  <c r="H1527" i="1"/>
  <c r="H1576" i="1"/>
  <c r="H266" i="1"/>
  <c r="H306" i="1"/>
  <c r="H422" i="1"/>
  <c r="J476" i="1"/>
  <c r="K476" i="1" s="1"/>
  <c r="H513" i="1"/>
  <c r="H1173" i="1"/>
  <c r="H1339" i="1"/>
  <c r="H1725" i="1"/>
  <c r="H929" i="1"/>
  <c r="H1113" i="1"/>
  <c r="H376" i="1"/>
  <c r="H774" i="1"/>
  <c r="H780" i="1"/>
  <c r="H1473" i="1"/>
  <c r="H1524" i="1"/>
  <c r="H1618" i="1"/>
  <c r="J340" i="1"/>
  <c r="H133" i="1"/>
  <c r="H147" i="1"/>
  <c r="J460" i="1"/>
  <c r="H1076" i="1"/>
  <c r="H1175" i="1"/>
  <c r="H1434" i="1"/>
  <c r="J57" i="1"/>
  <c r="K57" i="1" s="1"/>
  <c r="H75" i="1"/>
  <c r="H297" i="1"/>
  <c r="J297" i="1" s="1"/>
  <c r="M297" i="1" s="1"/>
  <c r="H395" i="1"/>
  <c r="H1097" i="1"/>
  <c r="J1097" i="1" s="1"/>
  <c r="J1267" i="1"/>
  <c r="H1305" i="1"/>
  <c r="H1511" i="1"/>
  <c r="J938" i="1"/>
  <c r="H437" i="1"/>
  <c r="H1003" i="1"/>
  <c r="H1470" i="1"/>
  <c r="H1024" i="1"/>
  <c r="H363" i="1"/>
  <c r="H1352" i="1"/>
  <c r="J1352" i="1" s="1"/>
  <c r="H1622" i="1"/>
  <c r="H1652" i="1"/>
  <c r="J1253" i="1"/>
  <c r="H176" i="1"/>
  <c r="H375" i="1"/>
  <c r="H459" i="1"/>
  <c r="H591" i="1"/>
  <c r="H787" i="1"/>
  <c r="H1179" i="1"/>
  <c r="J1179" i="1" s="1"/>
  <c r="H1196" i="1"/>
  <c r="J1796" i="1"/>
  <c r="J1652" i="1"/>
  <c r="L1652" i="1" s="1"/>
  <c r="J988" i="1"/>
  <c r="M988" i="1" s="1"/>
  <c r="J924" i="1"/>
  <c r="K924" i="1" s="1"/>
  <c r="J428" i="1"/>
  <c r="H32" i="1"/>
  <c r="I114" i="1"/>
  <c r="H123" i="1"/>
  <c r="H206" i="1"/>
  <c r="J206" i="1" s="1"/>
  <c r="K206" i="1" s="1"/>
  <c r="H539" i="1"/>
  <c r="H585" i="1"/>
  <c r="H720" i="1"/>
  <c r="H745" i="1"/>
  <c r="H830" i="1"/>
  <c r="H867" i="1"/>
  <c r="H1013" i="1"/>
  <c r="H1036" i="1"/>
  <c r="J1036" i="1" s="1"/>
  <c r="H1222" i="1"/>
  <c r="H1476" i="1"/>
  <c r="H1570" i="1"/>
  <c r="J1570" i="1" s="1"/>
  <c r="K1570" i="1" s="1"/>
  <c r="H1659" i="1"/>
  <c r="H683" i="1"/>
  <c r="H749" i="1"/>
  <c r="H1574" i="1"/>
  <c r="H1658" i="1"/>
  <c r="J1341" i="1"/>
  <c r="K1341" i="1" s="1"/>
  <c r="H72" i="1"/>
  <c r="H274" i="1"/>
  <c r="H495" i="1"/>
  <c r="H512" i="1"/>
  <c r="H515" i="1"/>
  <c r="H1081" i="1"/>
  <c r="J1081" i="1" s="1"/>
  <c r="M1081" i="1" s="1"/>
  <c r="H1174" i="1"/>
  <c r="H1481" i="1"/>
  <c r="H1523" i="1"/>
  <c r="J1523" i="1" s="1"/>
  <c r="M1523" i="1" s="1"/>
  <c r="H69" i="1"/>
  <c r="H121" i="1"/>
  <c r="H124" i="1"/>
  <c r="H276" i="1"/>
  <c r="J276" i="1" s="1"/>
  <c r="H296" i="1"/>
  <c r="I508" i="1"/>
  <c r="H517" i="1"/>
  <c r="H740" i="1"/>
  <c r="J740" i="1" s="1"/>
  <c r="M740" i="1" s="1"/>
  <c r="H827" i="1"/>
  <c r="J979" i="1"/>
  <c r="K979" i="1" s="1"/>
  <c r="H1037" i="1"/>
  <c r="H1148" i="1"/>
  <c r="H1330" i="1"/>
  <c r="J1330" i="1" s="1"/>
  <c r="H1396" i="1"/>
  <c r="J1396" i="1" s="1"/>
  <c r="H1490" i="1"/>
  <c r="J1490" i="1" s="1"/>
  <c r="H1571" i="1"/>
  <c r="J1571" i="1" s="1"/>
  <c r="M1571" i="1" s="1"/>
  <c r="H1660" i="1"/>
  <c r="J1660" i="1" s="1"/>
  <c r="H1666" i="1"/>
  <c r="H1672" i="1"/>
  <c r="H81" i="1"/>
  <c r="H131" i="1"/>
  <c r="H526" i="1"/>
  <c r="H1400" i="1"/>
  <c r="H1682" i="1"/>
  <c r="J124" i="1"/>
  <c r="H581" i="1"/>
  <c r="H602" i="1"/>
  <c r="H796" i="1"/>
  <c r="H924" i="1"/>
  <c r="H1428" i="1"/>
  <c r="H1520" i="1"/>
  <c r="J1520" i="1" s="1"/>
  <c r="M1520" i="1" s="1"/>
  <c r="H520" i="1"/>
  <c r="H694" i="1"/>
  <c r="H1122" i="1"/>
  <c r="H1487" i="1"/>
  <c r="H1669" i="1"/>
  <c r="H76" i="1"/>
  <c r="H611" i="1"/>
  <c r="H1163" i="1"/>
  <c r="J1163" i="1" s="1"/>
  <c r="K1163" i="1" s="1"/>
  <c r="H1306" i="1"/>
  <c r="J1306" i="1" s="1"/>
  <c r="K1306" i="1" s="1"/>
  <c r="I8" i="1"/>
  <c r="J100" i="1"/>
  <c r="H41" i="1"/>
  <c r="H185" i="1"/>
  <c r="H291" i="1"/>
  <c r="H549" i="1"/>
  <c r="I602" i="1"/>
  <c r="H609" i="1"/>
  <c r="H682" i="1"/>
  <c r="H920" i="1"/>
  <c r="H955" i="1"/>
  <c r="H1002" i="1"/>
  <c r="H1006" i="1"/>
  <c r="J1737" i="1"/>
  <c r="M1737" i="1" s="1"/>
  <c r="H20" i="1"/>
  <c r="J20" i="1" s="1"/>
  <c r="L20" i="1" s="1"/>
  <c r="Q20" i="1"/>
  <c r="H38" i="1"/>
  <c r="J38" i="1" s="1"/>
  <c r="Q38" i="1"/>
  <c r="H93" i="1"/>
  <c r="Q149" i="1"/>
  <c r="H149" i="1"/>
  <c r="H168" i="1"/>
  <c r="Q168" i="1"/>
  <c r="H203" i="1"/>
  <c r="H453" i="1"/>
  <c r="H476" i="1"/>
  <c r="Q476" i="1"/>
  <c r="Q603" i="1"/>
  <c r="H603" i="1"/>
  <c r="Q784" i="1"/>
  <c r="H784" i="1"/>
  <c r="H892" i="1"/>
  <c r="Q892" i="1"/>
  <c r="Q925" i="1"/>
  <c r="H925" i="1"/>
  <c r="H974" i="1"/>
  <c r="Q974" i="1"/>
  <c r="H1044" i="1"/>
  <c r="J1044" i="1" s="1"/>
  <c r="K1044" i="1" s="1"/>
  <c r="Q1044" i="1"/>
  <c r="H1458" i="1"/>
  <c r="H1804" i="1"/>
  <c r="Q1804" i="1"/>
  <c r="J158" i="1"/>
  <c r="H21" i="1"/>
  <c r="Q21" i="1"/>
  <c r="H39" i="1"/>
  <c r="Q39" i="1"/>
  <c r="H449" i="1"/>
  <c r="J449" i="1" s="1"/>
  <c r="Q598" i="1"/>
  <c r="H598" i="1"/>
  <c r="H802" i="1"/>
  <c r="H1033" i="1"/>
  <c r="Q1033" i="1"/>
  <c r="H1038" i="1"/>
  <c r="Q1038" i="1"/>
  <c r="Q1453" i="1"/>
  <c r="H1453" i="1"/>
  <c r="J1453" i="1" s="1"/>
  <c r="H1805" i="1"/>
  <c r="Q1805" i="1"/>
  <c r="J1469" i="1"/>
  <c r="L1469" i="1" s="1"/>
  <c r="I1469" i="1"/>
  <c r="H22" i="1"/>
  <c r="J22" i="1" s="1"/>
  <c r="L22" i="1" s="1"/>
  <c r="Q22" i="1"/>
  <c r="H192" i="1"/>
  <c r="H216" i="1"/>
  <c r="Q216" i="1"/>
  <c r="H241" i="1"/>
  <c r="J241" i="1" s="1"/>
  <c r="H333" i="1"/>
  <c r="H360" i="1"/>
  <c r="H438" i="1"/>
  <c r="H500" i="1"/>
  <c r="Q500" i="1"/>
  <c r="H571" i="1"/>
  <c r="H761" i="1"/>
  <c r="H950" i="1"/>
  <c r="H1800" i="1"/>
  <c r="I13" i="1"/>
  <c r="H78" i="1"/>
  <c r="J78" i="1" s="1"/>
  <c r="Q78" i="1"/>
  <c r="H234" i="1"/>
  <c r="Q234" i="1"/>
  <c r="H334" i="1"/>
  <c r="J334" i="1" s="1"/>
  <c r="Q433" i="1"/>
  <c r="H433" i="1"/>
  <c r="H546" i="1"/>
  <c r="Q546" i="1"/>
  <c r="H559" i="1"/>
  <c r="J559" i="1" s="1"/>
  <c r="H642" i="1"/>
  <c r="Q642" i="1"/>
  <c r="H661" i="1"/>
  <c r="H970" i="1"/>
  <c r="J970" i="1" s="1"/>
  <c r="Q970" i="1"/>
  <c r="H1108" i="1"/>
  <c r="J1108" i="1" s="1"/>
  <c r="H1654" i="1"/>
  <c r="Q1654" i="1"/>
  <c r="H1671" i="1"/>
  <c r="Q1671" i="1"/>
  <c r="H1795" i="1"/>
  <c r="Q18" i="1"/>
  <c r="H18" i="1"/>
  <c r="H30" i="1"/>
  <c r="Q30" i="1"/>
  <c r="H63" i="1"/>
  <c r="J63" i="1" s="1"/>
  <c r="H74" i="1"/>
  <c r="Q74" i="1"/>
  <c r="H129" i="1"/>
  <c r="Q129" i="1"/>
  <c r="H292" i="1"/>
  <c r="J292" i="1" s="1"/>
  <c r="Q292" i="1"/>
  <c r="H382" i="1"/>
  <c r="H388" i="1"/>
  <c r="J388" i="1" s="1"/>
  <c r="Q540" i="1"/>
  <c r="H540" i="1"/>
  <c r="H636" i="1"/>
  <c r="J636" i="1" s="1"/>
  <c r="H643" i="1"/>
  <c r="Q643" i="1"/>
  <c r="Q679" i="1"/>
  <c r="H679" i="1"/>
  <c r="Q775" i="1"/>
  <c r="H775" i="1"/>
  <c r="H821" i="1"/>
  <c r="H832" i="1"/>
  <c r="Q832" i="1"/>
  <c r="H844" i="1"/>
  <c r="Q844" i="1"/>
  <c r="H1008" i="1"/>
  <c r="Q1008" i="1"/>
  <c r="Q1079" i="1"/>
  <c r="H1079" i="1"/>
  <c r="H1243" i="1"/>
  <c r="H1331" i="1"/>
  <c r="Q1331" i="1"/>
  <c r="H1338" i="1"/>
  <c r="Q1338" i="1"/>
  <c r="H1632" i="1"/>
  <c r="H1637" i="1"/>
  <c r="H1649" i="1"/>
  <c r="J1649" i="1" s="1"/>
  <c r="H1777" i="1"/>
  <c r="H31" i="1"/>
  <c r="J31" i="1" s="1"/>
  <c r="L31" i="1" s="1"/>
  <c r="Q31" i="1"/>
  <c r="H35" i="1"/>
  <c r="H64" i="1"/>
  <c r="Q64" i="1"/>
  <c r="Q70" i="1"/>
  <c r="H70" i="1"/>
  <c r="J70" i="1" s="1"/>
  <c r="M70" i="1" s="1"/>
  <c r="O70" i="1" s="1"/>
  <c r="P70" i="1" s="1"/>
  <c r="Q134" i="1"/>
  <c r="H134" i="1"/>
  <c r="Q153" i="1"/>
  <c r="H153" i="1"/>
  <c r="J153" i="1" s="1"/>
  <c r="H264" i="1"/>
  <c r="H281" i="1"/>
  <c r="H287" i="1"/>
  <c r="H323" i="1"/>
  <c r="H377" i="1"/>
  <c r="H405" i="1"/>
  <c r="Q405" i="1"/>
  <c r="H411" i="1"/>
  <c r="H535" i="1"/>
  <c r="J535" i="1" s="1"/>
  <c r="Q587" i="1"/>
  <c r="H587" i="1"/>
  <c r="Q632" i="1"/>
  <c r="H632" i="1"/>
  <c r="Q726" i="1"/>
  <c r="H726" i="1"/>
  <c r="Q799" i="1"/>
  <c r="H799" i="1"/>
  <c r="H811" i="1"/>
  <c r="H816" i="1"/>
  <c r="H822" i="1"/>
  <c r="Q864" i="1"/>
  <c r="H864" i="1"/>
  <c r="H911" i="1"/>
  <c r="H959" i="1"/>
  <c r="H1074" i="1"/>
  <c r="Q1074" i="1"/>
  <c r="H1238" i="1"/>
  <c r="H1325" i="1"/>
  <c r="Q1332" i="1"/>
  <c r="H1332" i="1"/>
  <c r="H1486" i="1"/>
  <c r="Q1486" i="1"/>
  <c r="Q1573" i="1"/>
  <c r="H1573" i="1"/>
  <c r="H1609" i="1"/>
  <c r="J1609" i="1" s="1"/>
  <c r="Q1627" i="1"/>
  <c r="H1627" i="1"/>
  <c r="J1627" i="1" s="1"/>
  <c r="M1627" i="1" s="1"/>
  <c r="L11" i="1"/>
  <c r="M11" i="1"/>
  <c r="K11" i="1"/>
  <c r="Q26" i="1"/>
  <c r="H26" i="1"/>
  <c r="H53" i="1"/>
  <c r="H88" i="1"/>
  <c r="H140" i="1"/>
  <c r="Q140" i="1"/>
  <c r="H220" i="1"/>
  <c r="J220" i="1" s="1"/>
  <c r="Q220" i="1"/>
  <c r="H254" i="1"/>
  <c r="J254" i="1" s="1"/>
  <c r="K254" i="1" s="1"/>
  <c r="H344" i="1"/>
  <c r="H448" i="1"/>
  <c r="H1452" i="1"/>
  <c r="Q1452" i="1"/>
  <c r="H97" i="1"/>
  <c r="J97" i="1" s="1"/>
  <c r="L97" i="1" s="1"/>
  <c r="H225" i="1"/>
  <c r="J225" i="1" s="1"/>
  <c r="Q225" i="1"/>
  <c r="H258" i="1"/>
  <c r="H317" i="1"/>
  <c r="Q373" i="1"/>
  <c r="H373" i="1"/>
  <c r="J373" i="1" s="1"/>
  <c r="H424" i="1"/>
  <c r="Q424" i="1"/>
  <c r="H429" i="1"/>
  <c r="H509" i="1"/>
  <c r="Q509" i="1"/>
  <c r="H555" i="1"/>
  <c r="Q620" i="1"/>
  <c r="H620" i="1"/>
  <c r="J620" i="1" s="1"/>
  <c r="K620" i="1" s="1"/>
  <c r="H657" i="1"/>
  <c r="J657" i="1" s="1"/>
  <c r="Q657" i="1"/>
  <c r="H751" i="1"/>
  <c r="J751" i="1" s="1"/>
  <c r="Q751" i="1"/>
  <c r="Q794" i="1"/>
  <c r="H794" i="1"/>
  <c r="H858" i="1"/>
  <c r="J858" i="1" s="1"/>
  <c r="L858" i="1" s="1"/>
  <c r="Q858" i="1"/>
  <c r="H898" i="1"/>
  <c r="J898" i="1" s="1"/>
  <c r="H940" i="1"/>
  <c r="J940" i="1" s="1"/>
  <c r="H1208" i="1"/>
  <c r="Q1208" i="1"/>
  <c r="Q1214" i="1"/>
  <c r="H1214" i="1"/>
  <c r="H1548" i="1"/>
  <c r="Q1548" i="1"/>
  <c r="Q1568" i="1"/>
  <c r="H1568" i="1"/>
  <c r="H1599" i="1"/>
  <c r="Q174" i="1"/>
  <c r="H174" i="1"/>
  <c r="H226" i="1"/>
  <c r="Q226" i="1"/>
  <c r="H470" i="1"/>
  <c r="Q470" i="1"/>
  <c r="H597" i="1"/>
  <c r="Q597" i="1"/>
  <c r="Q698" i="1"/>
  <c r="H698" i="1"/>
  <c r="H1180" i="1"/>
  <c r="Q1180" i="1"/>
  <c r="H1465" i="1"/>
  <c r="Q1465" i="1"/>
  <c r="J366" i="1"/>
  <c r="J190" i="1"/>
  <c r="H145" i="1"/>
  <c r="Q145" i="1"/>
  <c r="H246" i="1"/>
  <c r="J246" i="1" s="1"/>
  <c r="Q359" i="1"/>
  <c r="H359" i="1"/>
  <c r="H531" i="1"/>
  <c r="H717" i="1"/>
  <c r="Q717" i="1"/>
  <c r="H873" i="1"/>
  <c r="Q1170" i="1"/>
  <c r="H1170" i="1"/>
  <c r="H1445" i="1"/>
  <c r="Q1445" i="1"/>
  <c r="I837" i="1"/>
  <c r="H114" i="1"/>
  <c r="Q114" i="1"/>
  <c r="H137" i="1"/>
  <c r="H186" i="1"/>
  <c r="Q186" i="1"/>
  <c r="H221" i="1"/>
  <c r="Q221" i="1"/>
  <c r="H564" i="1"/>
  <c r="Q564" i="1"/>
  <c r="H660" i="1"/>
  <c r="J660" i="1" s="1"/>
  <c r="M660" i="1" s="1"/>
  <c r="H742" i="1"/>
  <c r="Q742" i="1"/>
  <c r="Q956" i="1"/>
  <c r="H956" i="1"/>
  <c r="J956" i="1" s="1"/>
  <c r="M956" i="1" s="1"/>
  <c r="Q1101" i="1"/>
  <c r="H1101" i="1"/>
  <c r="H1794" i="1"/>
  <c r="Q83" i="1"/>
  <c r="H83" i="1"/>
  <c r="H110" i="1"/>
  <c r="H159" i="1"/>
  <c r="J159" i="1" s="1"/>
  <c r="H303" i="1"/>
  <c r="H328" i="1"/>
  <c r="H339" i="1"/>
  <c r="H417" i="1"/>
  <c r="Q565" i="1"/>
  <c r="H565" i="1"/>
  <c r="Q606" i="1"/>
  <c r="H606" i="1"/>
  <c r="H666" i="1"/>
  <c r="J666" i="1" s="1"/>
  <c r="Q755" i="1"/>
  <c r="H755" i="1"/>
  <c r="H945" i="1"/>
  <c r="H1648" i="1"/>
  <c r="H1788" i="1"/>
  <c r="J1788" i="1" s="1"/>
  <c r="H105" i="1"/>
  <c r="J105" i="1" s="1"/>
  <c r="L105" i="1" s="1"/>
  <c r="H165" i="1"/>
  <c r="Q165" i="1"/>
  <c r="H286" i="1"/>
  <c r="J286" i="1" s="1"/>
  <c r="M286" i="1" s="1"/>
  <c r="H732" i="1"/>
  <c r="Q732" i="1"/>
  <c r="H25" i="1"/>
  <c r="J25" i="1" s="1"/>
  <c r="Q25" i="1"/>
  <c r="H87" i="1"/>
  <c r="H92" i="1"/>
  <c r="J92" i="1" s="1"/>
  <c r="H117" i="1"/>
  <c r="Q117" i="1"/>
  <c r="H202" i="1"/>
  <c r="Q208" i="1"/>
  <c r="H208" i="1"/>
  <c r="H231" i="1"/>
  <c r="H271" i="1"/>
  <c r="Q271" i="1"/>
  <c r="H369" i="1"/>
  <c r="Q505" i="1"/>
  <c r="H505" i="1"/>
  <c r="H704" i="1"/>
  <c r="H789" i="1"/>
  <c r="Q789" i="1"/>
  <c r="Q841" i="1"/>
  <c r="H841" i="1"/>
  <c r="J841" i="1" s="1"/>
  <c r="H878" i="1"/>
  <c r="H899" i="1"/>
  <c r="H906" i="1"/>
  <c r="H930" i="1"/>
  <c r="Q930" i="1"/>
  <c r="H985" i="1"/>
  <c r="J985" i="1" s="1"/>
  <c r="L985" i="1" s="1"/>
  <c r="H990" i="1"/>
  <c r="H1064" i="1"/>
  <c r="H1069" i="1"/>
  <c r="H1202" i="1"/>
  <c r="H1209" i="1"/>
  <c r="Q1209" i="1"/>
  <c r="H1475" i="1"/>
  <c r="Q1475" i="1"/>
  <c r="H443" i="1"/>
  <c r="H471" i="1"/>
  <c r="Q471" i="1"/>
  <c r="H637" i="1"/>
  <c r="Q637" i="1"/>
  <c r="H662" i="1"/>
  <c r="H709" i="1"/>
  <c r="H733" i="1"/>
  <c r="Q733" i="1"/>
  <c r="H817" i="1"/>
  <c r="J817" i="1" s="1"/>
  <c r="H886" i="1"/>
  <c r="H969" i="1"/>
  <c r="J969" i="1" s="1"/>
  <c r="Q969" i="1"/>
  <c r="Q1034" i="1"/>
  <c r="H1034" i="1"/>
  <c r="H1541" i="1"/>
  <c r="Q1541" i="1"/>
  <c r="H1782" i="1"/>
  <c r="J1452" i="1"/>
  <c r="J964" i="1"/>
  <c r="J604" i="1"/>
  <c r="I604" i="1"/>
  <c r="J596" i="1"/>
  <c r="I596" i="1"/>
  <c r="J580" i="1"/>
  <c r="I580" i="1"/>
  <c r="J500" i="1"/>
  <c r="M500" i="1" s="1"/>
  <c r="I500" i="1"/>
  <c r="I484" i="1"/>
  <c r="J484" i="1"/>
  <c r="K484" i="1" s="1"/>
  <c r="J468" i="1"/>
  <c r="K468" i="1" s="1"/>
  <c r="I468" i="1"/>
  <c r="J316" i="1"/>
  <c r="J308" i="1"/>
  <c r="J180" i="1"/>
  <c r="J116" i="1"/>
  <c r="M116" i="1" s="1"/>
  <c r="I116" i="1"/>
  <c r="H406" i="1"/>
  <c r="Q406" i="1"/>
  <c r="H510" i="1"/>
  <c r="Q510" i="1"/>
  <c r="H560" i="1"/>
  <c r="H655" i="1"/>
  <c r="Q655" i="1"/>
  <c r="Q738" i="1"/>
  <c r="H738" i="1"/>
  <c r="H779" i="1"/>
  <c r="Q779" i="1"/>
  <c r="H806" i="1"/>
  <c r="Q845" i="1"/>
  <c r="H845" i="1"/>
  <c r="J845" i="1" s="1"/>
  <c r="L845" i="1" s="1"/>
  <c r="H900" i="1"/>
  <c r="J900" i="1" s="1"/>
  <c r="H935" i="1"/>
  <c r="H975" i="1"/>
  <c r="Q975" i="1"/>
  <c r="H1103" i="1"/>
  <c r="Q1103" i="1"/>
  <c r="H1165" i="1"/>
  <c r="Q1165" i="1"/>
  <c r="Q1186" i="1"/>
  <c r="H1186" i="1"/>
  <c r="Q1197" i="1"/>
  <c r="H1197" i="1"/>
  <c r="J1197" i="1" s="1"/>
  <c r="H1287" i="1"/>
  <c r="Q1287" i="1"/>
  <c r="H1326" i="1"/>
  <c r="Q1446" i="1"/>
  <c r="H1446" i="1"/>
  <c r="H1789" i="1"/>
  <c r="H1806" i="1"/>
  <c r="Q1806" i="1"/>
  <c r="H13" i="1"/>
  <c r="Q13" i="1"/>
  <c r="H17" i="1"/>
  <c r="Q17" i="1"/>
  <c r="H52" i="1"/>
  <c r="J52" i="1" s="1"/>
  <c r="H58" i="1"/>
  <c r="Q65" i="1"/>
  <c r="H65" i="1"/>
  <c r="J65" i="1" s="1"/>
  <c r="H86" i="1"/>
  <c r="J86" i="1" s="1"/>
  <c r="Q86" i="1"/>
  <c r="H91" i="1"/>
  <c r="H101" i="1"/>
  <c r="Q169" i="1"/>
  <c r="H169" i="1"/>
  <c r="J169" i="1" s="1"/>
  <c r="H191" i="1"/>
  <c r="H197" i="1"/>
  <c r="H240" i="1"/>
  <c r="H253" i="1"/>
  <c r="H316" i="1"/>
  <c r="H322" i="1"/>
  <c r="H329" i="1"/>
  <c r="J329" i="1" s="1"/>
  <c r="H364" i="1"/>
  <c r="J364" i="1" s="1"/>
  <c r="Q364" i="1"/>
  <c r="Q407" i="1"/>
  <c r="H407" i="1"/>
  <c r="H423" i="1"/>
  <c r="Q423" i="1"/>
  <c r="J433" i="1"/>
  <c r="K433" i="1" s="1"/>
  <c r="H472" i="1"/>
  <c r="Q472" i="1"/>
  <c r="H477" i="1"/>
  <c r="Q477" i="1"/>
  <c r="H499" i="1"/>
  <c r="Q499" i="1"/>
  <c r="H536" i="1"/>
  <c r="H554" i="1"/>
  <c r="J554" i="1" s="1"/>
  <c r="K554" i="1" s="1"/>
  <c r="H561" i="1"/>
  <c r="H586" i="1"/>
  <c r="H592" i="1"/>
  <c r="H616" i="1"/>
  <c r="H633" i="1"/>
  <c r="Q633" i="1"/>
  <c r="H656" i="1"/>
  <c r="Q656" i="1"/>
  <c r="H699" i="1"/>
  <c r="Q699" i="1"/>
  <c r="H727" i="1"/>
  <c r="Q727" i="1"/>
  <c r="Q734" i="1"/>
  <c r="H734" i="1"/>
  <c r="H750" i="1"/>
  <c r="Q750" i="1"/>
  <c r="H756" i="1"/>
  <c r="J756" i="1" s="1"/>
  <c r="Q756" i="1"/>
  <c r="H785" i="1"/>
  <c r="J785" i="1" s="1"/>
  <c r="M785" i="1" s="1"/>
  <c r="Q785" i="1"/>
  <c r="H790" i="1"/>
  <c r="J790" i="1" s="1"/>
  <c r="H807" i="1"/>
  <c r="H840" i="1"/>
  <c r="H863" i="1"/>
  <c r="H868" i="1"/>
  <c r="J868" i="1" s="1"/>
  <c r="K868" i="1" s="1"/>
  <c r="H893" i="1"/>
  <c r="J893" i="1" s="1"/>
  <c r="L893" i="1" s="1"/>
  <c r="H939" i="1"/>
  <c r="H1001" i="1"/>
  <c r="Q1001" i="1"/>
  <c r="H1028" i="1"/>
  <c r="H1054" i="1"/>
  <c r="J1054" i="1" s="1"/>
  <c r="Q1054" i="1"/>
  <c r="H1059" i="1"/>
  <c r="H1088" i="1"/>
  <c r="Q1088" i="1"/>
  <c r="H1092" i="1"/>
  <c r="J1092" i="1" s="1"/>
  <c r="H1161" i="1"/>
  <c r="J1161" i="1" s="1"/>
  <c r="M1161" i="1" s="1"/>
  <c r="H1171" i="1"/>
  <c r="Q1171" i="1"/>
  <c r="H1176" i="1"/>
  <c r="Q1176" i="1"/>
  <c r="H1181" i="1"/>
  <c r="H1288" i="1"/>
  <c r="J1288" i="1" s="1"/>
  <c r="K1288" i="1" s="1"/>
  <c r="Q1288" i="1"/>
  <c r="H1294" i="1"/>
  <c r="H1440" i="1"/>
  <c r="H1542" i="1"/>
  <c r="Q1542" i="1"/>
  <c r="H1594" i="1"/>
  <c r="H1600" i="1"/>
  <c r="H1604" i="1"/>
  <c r="J1604" i="1" s="1"/>
  <c r="M1604" i="1" s="1"/>
  <c r="H1743" i="1"/>
  <c r="J1743" i="1" s="1"/>
  <c r="K1743" i="1" s="1"/>
  <c r="M1001" i="1"/>
  <c r="K1001" i="1"/>
  <c r="H1010" i="1"/>
  <c r="Q1010" i="1"/>
  <c r="H1014" i="1"/>
  <c r="Q1014" i="1"/>
  <c r="Q1029" i="1"/>
  <c r="H1029" i="1"/>
  <c r="H1055" i="1"/>
  <c r="Q1055" i="1"/>
  <c r="H1276" i="1"/>
  <c r="Q1276" i="1"/>
  <c r="Q1289" i="1"/>
  <c r="H1289" i="1"/>
  <c r="H1414" i="1"/>
  <c r="H1589" i="1"/>
  <c r="J1589" i="1" s="1"/>
  <c r="H324" i="1"/>
  <c r="H181" i="1"/>
  <c r="H217" i="1"/>
  <c r="J217" i="1" s="1"/>
  <c r="Q217" i="1"/>
  <c r="H250" i="1"/>
  <c r="H277" i="1"/>
  <c r="Q277" i="1"/>
  <c r="H348" i="1"/>
  <c r="J348" i="1" s="1"/>
  <c r="Q348" i="1"/>
  <c r="H354" i="1"/>
  <c r="Q354" i="1"/>
  <c r="H393" i="1"/>
  <c r="J393" i="1" s="1"/>
  <c r="M393" i="1" s="1"/>
  <c r="H425" i="1"/>
  <c r="J425" i="1" s="1"/>
  <c r="M425" i="1" s="1"/>
  <c r="Q425" i="1"/>
  <c r="H430" i="1"/>
  <c r="H457" i="1"/>
  <c r="Q457" i="1"/>
  <c r="H466" i="1"/>
  <c r="Q466" i="1"/>
  <c r="H496" i="1"/>
  <c r="Q496" i="1"/>
  <c r="H521" i="1"/>
  <c r="Q521" i="1"/>
  <c r="H550" i="1"/>
  <c r="Q582" i="1"/>
  <c r="H582" i="1"/>
  <c r="H612" i="1"/>
  <c r="Q612" i="1"/>
  <c r="H628" i="1"/>
  <c r="J628" i="1" s="1"/>
  <c r="H722" i="1"/>
  <c r="J722" i="1" s="1"/>
  <c r="K722" i="1" s="1"/>
  <c r="H770" i="1"/>
  <c r="J770" i="1" s="1"/>
  <c r="M770" i="1" s="1"/>
  <c r="H882" i="1"/>
  <c r="H921" i="1"/>
  <c r="Q921" i="1"/>
  <c r="H996" i="1"/>
  <c r="H1018" i="1"/>
  <c r="Q1025" i="1"/>
  <c r="H1025" i="1"/>
  <c r="Q1056" i="1"/>
  <c r="H1056" i="1"/>
  <c r="H1082" i="1"/>
  <c r="J1082" i="1" s="1"/>
  <c r="K1082" i="1" s="1"/>
  <c r="Q1082" i="1"/>
  <c r="H1089" i="1"/>
  <c r="H1093" i="1"/>
  <c r="H1117" i="1"/>
  <c r="H1129" i="1"/>
  <c r="J1129" i="1" s="1"/>
  <c r="K1129" i="1" s="1"/>
  <c r="H1146" i="1"/>
  <c r="H1151" i="1"/>
  <c r="Q1151" i="1"/>
  <c r="Q1271" i="1"/>
  <c r="H1271" i="1"/>
  <c r="H1399" i="1"/>
  <c r="H1403" i="1"/>
  <c r="J1403" i="1" s="1"/>
  <c r="H1429" i="1"/>
  <c r="J1429" i="1" s="1"/>
  <c r="L1429" i="1" s="1"/>
  <c r="H1531" i="1"/>
  <c r="J1531" i="1" s="1"/>
  <c r="M1531" i="1" s="1"/>
  <c r="Q1583" i="1"/>
  <c r="H1583" i="1"/>
  <c r="H1726" i="1"/>
  <c r="Q1726" i="1"/>
  <c r="H33" i="1"/>
  <c r="J33" i="1" s="1"/>
  <c r="L33" i="1" s="1"/>
  <c r="Q33" i="1"/>
  <c r="H40" i="1"/>
  <c r="Q40" i="1"/>
  <c r="H44" i="1"/>
  <c r="J44" i="1" s="1"/>
  <c r="H68" i="1"/>
  <c r="J68" i="1" s="1"/>
  <c r="L68" i="1" s="1"/>
  <c r="Q68" i="1"/>
  <c r="H82" i="1"/>
  <c r="Q82" i="1"/>
  <c r="H113" i="1"/>
  <c r="Q113" i="1"/>
  <c r="H148" i="1"/>
  <c r="J148" i="1" s="1"/>
  <c r="Q148" i="1"/>
  <c r="H160" i="1"/>
  <c r="H182" i="1"/>
  <c r="J182" i="1" s="1"/>
  <c r="L182" i="1" s="1"/>
  <c r="H235" i="1"/>
  <c r="Q235" i="1"/>
  <c r="Q355" i="1"/>
  <c r="H355" i="1"/>
  <c r="H380" i="1"/>
  <c r="J380" i="1" s="1"/>
  <c r="K380" i="1" s="1"/>
  <c r="H386" i="1"/>
  <c r="J386" i="1" s="1"/>
  <c r="K386" i="1" s="1"/>
  <c r="H397" i="1"/>
  <c r="Q397" i="1"/>
  <c r="H419" i="1"/>
  <c r="H461" i="1"/>
  <c r="H467" i="1"/>
  <c r="Q467" i="1"/>
  <c r="H485" i="1"/>
  <c r="H490" i="1"/>
  <c r="Q490" i="1"/>
  <c r="H516" i="1"/>
  <c r="Q516" i="1"/>
  <c r="H545" i="1"/>
  <c r="Q545" i="1"/>
  <c r="H569" i="1"/>
  <c r="Q569" i="1"/>
  <c r="H576" i="1"/>
  <c r="Q576" i="1"/>
  <c r="Q607" i="1"/>
  <c r="H607" i="1"/>
  <c r="H623" i="1"/>
  <c r="H647" i="1"/>
  <c r="H651" i="1"/>
  <c r="H674" i="1"/>
  <c r="J674" i="1" s="1"/>
  <c r="Q680" i="1"/>
  <c r="H680" i="1"/>
  <c r="H718" i="1"/>
  <c r="J718" i="1" s="1"/>
  <c r="K718" i="1" s="1"/>
  <c r="Q746" i="1"/>
  <c r="H746" i="1"/>
  <c r="H765" i="1"/>
  <c r="H797" i="1"/>
  <c r="Q797" i="1"/>
  <c r="H803" i="1"/>
  <c r="H826" i="1"/>
  <c r="H836" i="1"/>
  <c r="Q836" i="1"/>
  <c r="H853" i="1"/>
  <c r="J853" i="1" s="1"/>
  <c r="M853" i="1" s="1"/>
  <c r="Q853" i="1"/>
  <c r="H960" i="1"/>
  <c r="H965" i="1"/>
  <c r="J965" i="1" s="1"/>
  <c r="Q997" i="1"/>
  <c r="H997" i="1"/>
  <c r="H1011" i="1"/>
  <c r="H1015" i="1"/>
  <c r="Q1019" i="1"/>
  <c r="H1019" i="1"/>
  <c r="H1043" i="1"/>
  <c r="Q1043" i="1"/>
  <c r="H1049" i="1"/>
  <c r="H1083" i="1"/>
  <c r="Q1083" i="1"/>
  <c r="Q1123" i="1"/>
  <c r="H1123" i="1"/>
  <c r="J1123" i="1" s="1"/>
  <c r="H1342" i="1"/>
  <c r="Q1354" i="1"/>
  <c r="H1354" i="1"/>
  <c r="J1354" i="1" s="1"/>
  <c r="M1354" i="1" s="1"/>
  <c r="H1388" i="1"/>
  <c r="J1388" i="1" s="1"/>
  <c r="H1394" i="1"/>
  <c r="H1464" i="1"/>
  <c r="Q1464" i="1"/>
  <c r="H1497" i="1"/>
  <c r="Q1497" i="1"/>
  <c r="H1505" i="1"/>
  <c r="Q1505" i="1"/>
  <c r="Q1525" i="1"/>
  <c r="H1525" i="1"/>
  <c r="J1525" i="1" s="1"/>
  <c r="K1525" i="1" s="1"/>
  <c r="Q1577" i="1"/>
  <c r="H1577" i="1"/>
  <c r="H1727" i="1"/>
  <c r="Q1727" i="1"/>
  <c r="H1732" i="1"/>
  <c r="J1732" i="1" s="1"/>
  <c r="K1732" i="1" s="1"/>
  <c r="Q1732" i="1"/>
  <c r="H211" i="1"/>
  <c r="J211" i="1" s="1"/>
  <c r="Q211" i="1"/>
  <c r="H272" i="1"/>
  <c r="Q272" i="1"/>
  <c r="H527" i="1"/>
  <c r="H14" i="1"/>
  <c r="Q14" i="1"/>
  <c r="H11" i="1"/>
  <c r="Q11" i="1"/>
  <c r="H29" i="1"/>
  <c r="H34" i="1"/>
  <c r="Q34" i="1"/>
  <c r="H73" i="1"/>
  <c r="Q73" i="1"/>
  <c r="H77" i="1"/>
  <c r="H109" i="1"/>
  <c r="Q109" i="1"/>
  <c r="H118" i="1"/>
  <c r="H122" i="1"/>
  <c r="Q125" i="1"/>
  <c r="H125" i="1"/>
  <c r="H139" i="1"/>
  <c r="Q139" i="1"/>
  <c r="H154" i="1"/>
  <c r="J154" i="1" s="1"/>
  <c r="Q154" i="1"/>
  <c r="H177" i="1"/>
  <c r="H207" i="1"/>
  <c r="Q207" i="1"/>
  <c r="Q212" i="1"/>
  <c r="H212" i="1"/>
  <c r="J212" i="1" s="1"/>
  <c r="H230" i="1"/>
  <c r="J230" i="1" s="1"/>
  <c r="M230" i="1" s="1"/>
  <c r="Q230" i="1"/>
  <c r="H236" i="1"/>
  <c r="J236" i="1" s="1"/>
  <c r="K236" i="1" s="1"/>
  <c r="Q236" i="1"/>
  <c r="H267" i="1"/>
  <c r="H302" i="1"/>
  <c r="H307" i="1"/>
  <c r="H343" i="1"/>
  <c r="H349" i="1"/>
  <c r="H381" i="1"/>
  <c r="H387" i="1"/>
  <c r="H394" i="1"/>
  <c r="H410" i="1"/>
  <c r="J410" i="1" s="1"/>
  <c r="L410" i="1" s="1"/>
  <c r="H416" i="1"/>
  <c r="Q420" i="1"/>
  <c r="H420" i="1"/>
  <c r="J420" i="1" s="1"/>
  <c r="H452" i="1"/>
  <c r="H481" i="1"/>
  <c r="Q481" i="1"/>
  <c r="H486" i="1"/>
  <c r="Q486" i="1"/>
  <c r="H570" i="1"/>
  <c r="Q570" i="1"/>
  <c r="H577" i="1"/>
  <c r="Q577" i="1"/>
  <c r="H619" i="1"/>
  <c r="J619" i="1" s="1"/>
  <c r="Q619" i="1"/>
  <c r="H624" i="1"/>
  <c r="Q652" i="1"/>
  <c r="H652" i="1"/>
  <c r="J652" i="1" s="1"/>
  <c r="M652" i="1" s="1"/>
  <c r="H675" i="1"/>
  <c r="Q675" i="1"/>
  <c r="H713" i="1"/>
  <c r="J713" i="1" s="1"/>
  <c r="H741" i="1"/>
  <c r="H771" i="1"/>
  <c r="H798" i="1"/>
  <c r="Q798" i="1"/>
  <c r="H820" i="1"/>
  <c r="H831" i="1"/>
  <c r="Q831" i="1"/>
  <c r="Q837" i="1"/>
  <c r="H837" i="1"/>
  <c r="J837" i="1" s="1"/>
  <c r="H849" i="1"/>
  <c r="Q854" i="1"/>
  <c r="H854" i="1"/>
  <c r="H877" i="1"/>
  <c r="J877" i="1" s="1"/>
  <c r="H905" i="1"/>
  <c r="H910" i="1"/>
  <c r="H916" i="1"/>
  <c r="J916" i="1" s="1"/>
  <c r="H949" i="1"/>
  <c r="J949" i="1" s="1"/>
  <c r="H984" i="1"/>
  <c r="H989" i="1"/>
  <c r="H994" i="1"/>
  <c r="H1007" i="1"/>
  <c r="Q1007" i="1"/>
  <c r="H1050" i="1"/>
  <c r="Q1050" i="1"/>
  <c r="H1063" i="1"/>
  <c r="H1068" i="1"/>
  <c r="J1068" i="1" s="1"/>
  <c r="H1073" i="1"/>
  <c r="J1073" i="1" s="1"/>
  <c r="K1073" i="1" s="1"/>
  <c r="H1078" i="1"/>
  <c r="J1078" i="1" s="1"/>
  <c r="Q1084" i="1"/>
  <c r="H1084" i="1"/>
  <c r="J1084" i="1" s="1"/>
  <c r="K1084" i="1" s="1"/>
  <c r="J1113" i="1"/>
  <c r="L1113" i="1" s="1"/>
  <c r="H1118" i="1"/>
  <c r="H1124" i="1"/>
  <c r="J1124" i="1" s="1"/>
  <c r="Q1124" i="1"/>
  <c r="H1207" i="1"/>
  <c r="Q1207" i="1"/>
  <c r="H1213" i="1"/>
  <c r="Q1213" i="1"/>
  <c r="H1237" i="1"/>
  <c r="H1242" i="1"/>
  <c r="J1242" i="1" s="1"/>
  <c r="M1242" i="1" s="1"/>
  <c r="O1242" i="1" s="1"/>
  <c r="P1242" i="1" s="1"/>
  <c r="Q1242" i="1" s="1"/>
  <c r="H1248" i="1"/>
  <c r="H1337" i="1"/>
  <c r="Q1337" i="1"/>
  <c r="H1348" i="1"/>
  <c r="H1474" i="1"/>
  <c r="Q1474" i="1"/>
  <c r="H1480" i="1"/>
  <c r="H1485" i="1"/>
  <c r="H1498" i="1"/>
  <c r="Q1498" i="1"/>
  <c r="H1636" i="1"/>
  <c r="H1647" i="1"/>
  <c r="H1653" i="1"/>
  <c r="Q1653" i="1"/>
  <c r="H1665" i="1"/>
  <c r="J1665" i="1" s="1"/>
  <c r="K1665" i="1" s="1"/>
  <c r="Q1665" i="1"/>
  <c r="H1670" i="1"/>
  <c r="Q1670" i="1"/>
  <c r="Q1676" i="1"/>
  <c r="H1676" i="1"/>
  <c r="J1676" i="1" s="1"/>
  <c r="H111" i="1"/>
  <c r="Q111" i="1"/>
  <c r="H155" i="1"/>
  <c r="Q155" i="1"/>
  <c r="H227" i="1"/>
  <c r="J227" i="1" s="1"/>
  <c r="Q227" i="1"/>
  <c r="H288" i="1"/>
  <c r="H365" i="1"/>
  <c r="H383" i="1"/>
  <c r="H473" i="1"/>
  <c r="Q473" i="1"/>
  <c r="H522" i="1"/>
  <c r="Q522" i="1"/>
  <c r="H705" i="1"/>
  <c r="J705" i="1" s="1"/>
  <c r="H888" i="1"/>
  <c r="H926" i="1"/>
  <c r="H946" i="1"/>
  <c r="H966" i="1"/>
  <c r="H980" i="1"/>
  <c r="H1162" i="1"/>
  <c r="Q1162" i="1"/>
  <c r="Q1177" i="1"/>
  <c r="H1177" i="1"/>
  <c r="H1375" i="1"/>
  <c r="H1395" i="1"/>
  <c r="Q1395" i="1"/>
  <c r="H1423" i="1"/>
  <c r="J1423" i="1" s="1"/>
  <c r="M1423" i="1" s="1"/>
  <c r="Q1423" i="1"/>
  <c r="H1459" i="1"/>
  <c r="H1537" i="1"/>
  <c r="H9" i="1"/>
  <c r="Q9" i="1"/>
  <c r="H15" i="1"/>
  <c r="Q15" i="1"/>
  <c r="H27" i="1"/>
  <c r="Q27" i="1"/>
  <c r="H59" i="1"/>
  <c r="J74" i="1"/>
  <c r="H79" i="1"/>
  <c r="Q79" i="1"/>
  <c r="H94" i="1"/>
  <c r="H102" i="1"/>
  <c r="J102" i="1" s="1"/>
  <c r="H120" i="1"/>
  <c r="Q120" i="1"/>
  <c r="H126" i="1"/>
  <c r="Q126" i="1"/>
  <c r="H142" i="1"/>
  <c r="Q142" i="1"/>
  <c r="H150" i="1"/>
  <c r="J150" i="1" s="1"/>
  <c r="Q150" i="1"/>
  <c r="H156" i="1"/>
  <c r="J156" i="1" s="1"/>
  <c r="Q156" i="1"/>
  <c r="H161" i="1"/>
  <c r="J161" i="1" s="1"/>
  <c r="H166" i="1"/>
  <c r="J166" i="1" s="1"/>
  <c r="H188" i="1"/>
  <c r="J188" i="1" s="1"/>
  <c r="M188" i="1" s="1"/>
  <c r="O188" i="1" s="1"/>
  <c r="P188" i="1" s="1"/>
  <c r="Q188" i="1"/>
  <c r="H213" i="1"/>
  <c r="Q213" i="1"/>
  <c r="H218" i="1"/>
  <c r="Q218" i="1"/>
  <c r="H222" i="1"/>
  <c r="J222" i="1" s="1"/>
  <c r="H232" i="1"/>
  <c r="H237" i="1"/>
  <c r="H242" i="1"/>
  <c r="H255" i="1"/>
  <c r="H260" i="1"/>
  <c r="J260" i="1" s="1"/>
  <c r="H268" i="1"/>
  <c r="H283" i="1"/>
  <c r="H289" i="1"/>
  <c r="J289" i="1" s="1"/>
  <c r="Q289" i="1"/>
  <c r="H294" i="1"/>
  <c r="J294" i="1" s="1"/>
  <c r="Q294" i="1"/>
  <c r="H299" i="1"/>
  <c r="Q299" i="1"/>
  <c r="H313" i="1"/>
  <c r="J313" i="1" s="1"/>
  <c r="H319" i="1"/>
  <c r="H325" i="1"/>
  <c r="H336" i="1"/>
  <c r="H345" i="1"/>
  <c r="H350" i="1"/>
  <c r="J350" i="1" s="1"/>
  <c r="H361" i="1"/>
  <c r="J361" i="1" s="1"/>
  <c r="H366" i="1"/>
  <c r="H370" i="1"/>
  <c r="H374" i="1"/>
  <c r="Q374" i="1"/>
  <c r="H378" i="1"/>
  <c r="Q378" i="1"/>
  <c r="H399" i="1"/>
  <c r="Q399" i="1"/>
  <c r="H412" i="1"/>
  <c r="J412" i="1" s="1"/>
  <c r="H426" i="1"/>
  <c r="J426" i="1" s="1"/>
  <c r="K426" i="1" s="1"/>
  <c r="Q426" i="1"/>
  <c r="H434" i="1"/>
  <c r="J434" i="1" s="1"/>
  <c r="K434" i="1" s="1"/>
  <c r="H440" i="1"/>
  <c r="H458" i="1"/>
  <c r="Q458" i="1"/>
  <c r="H463" i="1"/>
  <c r="Q463" i="1"/>
  <c r="H482" i="1"/>
  <c r="H487" i="1"/>
  <c r="H491" i="1"/>
  <c r="H497" i="1"/>
  <c r="H501" i="1"/>
  <c r="Q501" i="1"/>
  <c r="H506" i="1"/>
  <c r="Q506" i="1"/>
  <c r="H511" i="1"/>
  <c r="H514" i="1"/>
  <c r="H518" i="1"/>
  <c r="H529" i="1"/>
  <c r="J529" i="1" s="1"/>
  <c r="H541" i="1"/>
  <c r="Q541" i="1"/>
  <c r="H547" i="1"/>
  <c r="H551" i="1"/>
  <c r="J551" i="1" s="1"/>
  <c r="K551" i="1" s="1"/>
  <c r="J561" i="1"/>
  <c r="H566" i="1"/>
  <c r="Q566" i="1"/>
  <c r="H572" i="1"/>
  <c r="H583" i="1"/>
  <c r="Q583" i="1"/>
  <c r="H588" i="1"/>
  <c r="Q588" i="1"/>
  <c r="H594" i="1"/>
  <c r="Q594" i="1"/>
  <c r="H608" i="1"/>
  <c r="Q608" i="1"/>
  <c r="H617" i="1"/>
  <c r="H625" i="1"/>
  <c r="J625" i="1" s="1"/>
  <c r="H629" i="1"/>
  <c r="H634" i="1"/>
  <c r="Q634" i="1"/>
  <c r="H638" i="1"/>
  <c r="H644" i="1"/>
  <c r="J644" i="1" s="1"/>
  <c r="Q644" i="1"/>
  <c r="H649" i="1"/>
  <c r="J649" i="1" s="1"/>
  <c r="H668" i="1"/>
  <c r="J668" i="1" s="1"/>
  <c r="K668" i="1" s="1"/>
  <c r="H676" i="1"/>
  <c r="H685" i="1"/>
  <c r="H690" i="1"/>
  <c r="H696" i="1"/>
  <c r="Q696" i="1"/>
  <c r="H700" i="1"/>
  <c r="J700" i="1" s="1"/>
  <c r="M700" i="1" s="1"/>
  <c r="H723" i="1"/>
  <c r="H729" i="1"/>
  <c r="Q729" i="1"/>
  <c r="H735" i="1"/>
  <c r="Q735" i="1"/>
  <c r="H743" i="1"/>
  <c r="H752" i="1"/>
  <c r="H758" i="1"/>
  <c r="Q758" i="1"/>
  <c r="H763" i="1"/>
  <c r="H767" i="1"/>
  <c r="H777" i="1"/>
  <c r="J777" i="1" s="1"/>
  <c r="Q777" i="1"/>
  <c r="H781" i="1"/>
  <c r="H786" i="1"/>
  <c r="J786" i="1" s="1"/>
  <c r="M786" i="1" s="1"/>
  <c r="Q786" i="1"/>
  <c r="H791" i="1"/>
  <c r="H800" i="1"/>
  <c r="H808" i="1"/>
  <c r="H813" i="1"/>
  <c r="J813" i="1" s="1"/>
  <c r="Q813" i="1"/>
  <c r="H818" i="1"/>
  <c r="H823" i="1"/>
  <c r="H850" i="1"/>
  <c r="H855" i="1"/>
  <c r="Q855" i="1"/>
  <c r="H865" i="1"/>
  <c r="Q865" i="1"/>
  <c r="H874" i="1"/>
  <c r="J874" i="1" s="1"/>
  <c r="H879" i="1"/>
  <c r="H889" i="1"/>
  <c r="H894" i="1"/>
  <c r="H912" i="1"/>
  <c r="H922" i="1"/>
  <c r="H932" i="1"/>
  <c r="J932" i="1" s="1"/>
  <c r="M932" i="1" s="1"/>
  <c r="Q932" i="1"/>
  <c r="H942" i="1"/>
  <c r="H952" i="1"/>
  <c r="Q952" i="1"/>
  <c r="H971" i="1"/>
  <c r="Q971" i="1"/>
  <c r="H981" i="1"/>
  <c r="H986" i="1"/>
  <c r="H995" i="1"/>
  <c r="Q995" i="1"/>
  <c r="H1020" i="1"/>
  <c r="Q1020" i="1"/>
  <c r="H1026" i="1"/>
  <c r="Q1026" i="1"/>
  <c r="H1030" i="1"/>
  <c r="Q1030" i="1"/>
  <c r="H1035" i="1"/>
  <c r="J1035" i="1" s="1"/>
  <c r="Q1035" i="1"/>
  <c r="H1039" i="1"/>
  <c r="H1046" i="1"/>
  <c r="J1046" i="1" s="1"/>
  <c r="Q1046" i="1"/>
  <c r="H1051" i="1"/>
  <c r="H1065" i="1"/>
  <c r="H1070" i="1"/>
  <c r="Q1075" i="1"/>
  <c r="H1075" i="1"/>
  <c r="J1075" i="1" s="1"/>
  <c r="M1075" i="1" s="1"/>
  <c r="H1095" i="1"/>
  <c r="Q1095" i="1"/>
  <c r="H1109" i="1"/>
  <c r="H1114" i="1"/>
  <c r="H1120" i="1"/>
  <c r="Q1120" i="1"/>
  <c r="H1131" i="1"/>
  <c r="J1131" i="1" s="1"/>
  <c r="L1131" i="1" s="1"/>
  <c r="H1137" i="1"/>
  <c r="J1137" i="1" s="1"/>
  <c r="H1141" i="1"/>
  <c r="H1152" i="1"/>
  <c r="H1157" i="1"/>
  <c r="J1193" i="1"/>
  <c r="Q1198" i="1"/>
  <c r="H1198" i="1"/>
  <c r="J1198" i="1" s="1"/>
  <c r="H1272" i="1"/>
  <c r="Q1272" i="1"/>
  <c r="H1278" i="1"/>
  <c r="H1314" i="1"/>
  <c r="Q1314" i="1"/>
  <c r="H1363" i="1"/>
  <c r="H1376" i="1"/>
  <c r="H1383" i="1"/>
  <c r="H1390" i="1"/>
  <c r="H1424" i="1"/>
  <c r="Q1424" i="1"/>
  <c r="H1435" i="1"/>
  <c r="H1521" i="1"/>
  <c r="H1526" i="1"/>
  <c r="J1526" i="1" s="1"/>
  <c r="Q1526" i="1"/>
  <c r="H1556" i="1"/>
  <c r="Q1556" i="1"/>
  <c r="H1569" i="1"/>
  <c r="Q1569" i="1"/>
  <c r="H1578" i="1"/>
  <c r="J1578" i="1" s="1"/>
  <c r="L1578" i="1" s="1"/>
  <c r="Q1578" i="1"/>
  <c r="H1584" i="1"/>
  <c r="Q1584" i="1"/>
  <c r="H1623" i="1"/>
  <c r="H1690" i="1"/>
  <c r="H1705" i="1"/>
  <c r="Q1705" i="1"/>
  <c r="H1716" i="1"/>
  <c r="J1716" i="1" s="1"/>
  <c r="M1716" i="1" s="1"/>
  <c r="H1722" i="1"/>
  <c r="H1760" i="1"/>
  <c r="H98" i="1"/>
  <c r="H130" i="1"/>
  <c r="Q130" i="1"/>
  <c r="H178" i="1"/>
  <c r="J178" i="1" s="1"/>
  <c r="Q178" i="1"/>
  <c r="H187" i="1"/>
  <c r="Q187" i="1"/>
  <c r="H204" i="1"/>
  <c r="J204" i="1" s="1"/>
  <c r="K204" i="1" s="1"/>
  <c r="Q204" i="1"/>
  <c r="H259" i="1"/>
  <c r="H273" i="1"/>
  <c r="J273" i="1" s="1"/>
  <c r="Q273" i="1"/>
  <c r="H293" i="1"/>
  <c r="Q293" i="1"/>
  <c r="H304" i="1"/>
  <c r="Q304" i="1"/>
  <c r="H318" i="1"/>
  <c r="H389" i="1"/>
  <c r="H402" i="1"/>
  <c r="J402" i="1" s="1"/>
  <c r="Q402" i="1"/>
  <c r="H444" i="1"/>
  <c r="J444" i="1" s="1"/>
  <c r="K444" i="1" s="1"/>
  <c r="H468" i="1"/>
  <c r="Q468" i="1"/>
  <c r="H478" i="1"/>
  <c r="Q478" i="1"/>
  <c r="H528" i="1"/>
  <c r="H593" i="1"/>
  <c r="Q593" i="1"/>
  <c r="H599" i="1"/>
  <c r="Q599" i="1"/>
  <c r="H672" i="1"/>
  <c r="H684" i="1"/>
  <c r="J684" i="1" s="1"/>
  <c r="K684" i="1" s="1"/>
  <c r="Q684" i="1"/>
  <c r="H695" i="1"/>
  <c r="Q695" i="1"/>
  <c r="H728" i="1"/>
  <c r="Q728" i="1"/>
  <c r="H757" i="1"/>
  <c r="Q757" i="1"/>
  <c r="H772" i="1"/>
  <c r="J772" i="1" s="1"/>
  <c r="H812" i="1"/>
  <c r="Q812" i="1"/>
  <c r="H833" i="1"/>
  <c r="J833" i="1" s="1"/>
  <c r="Q833" i="1"/>
  <c r="H869" i="1"/>
  <c r="J869" i="1" s="1"/>
  <c r="K869" i="1" s="1"/>
  <c r="Q869" i="1"/>
  <c r="H937" i="1"/>
  <c r="H1016" i="1"/>
  <c r="Q1016" i="1"/>
  <c r="H1045" i="1"/>
  <c r="J1045" i="1" s="1"/>
  <c r="L1045" i="1" s="1"/>
  <c r="Q1045" i="1"/>
  <c r="H1119" i="1"/>
  <c r="H1147" i="1"/>
  <c r="J1147" i="1" s="1"/>
  <c r="L1147" i="1" s="1"/>
  <c r="Q1147" i="1"/>
  <c r="H1203" i="1"/>
  <c r="J1203" i="1" s="1"/>
  <c r="K1203" i="1" s="1"/>
  <c r="Q1203" i="1"/>
  <c r="H1233" i="1"/>
  <c r="H1262" i="1"/>
  <c r="H1277" i="1"/>
  <c r="H1389" i="1"/>
  <c r="J1389" i="1" s="1"/>
  <c r="H1595" i="1"/>
  <c r="J1595" i="1" s="1"/>
  <c r="K1595" i="1" s="1"/>
  <c r="H23" i="1"/>
  <c r="J23" i="1" s="1"/>
  <c r="M23" i="1" s="1"/>
  <c r="H36" i="1"/>
  <c r="H45" i="1"/>
  <c r="H49" i="1"/>
  <c r="H54" i="1"/>
  <c r="H60" i="1"/>
  <c r="J60" i="1" s="1"/>
  <c r="H71" i="1"/>
  <c r="J71" i="1" s="1"/>
  <c r="L71" i="1" s="1"/>
  <c r="Q71" i="1"/>
  <c r="H80" i="1"/>
  <c r="Q80" i="1"/>
  <c r="H103" i="1"/>
  <c r="H115" i="1"/>
  <c r="Q115" i="1"/>
  <c r="H127" i="1"/>
  <c r="Q127" i="1"/>
  <c r="H135" i="1"/>
  <c r="H138" i="1"/>
  <c r="H143" i="1"/>
  <c r="Q143" i="1"/>
  <c r="H146" i="1"/>
  <c r="J146" i="1" s="1"/>
  <c r="L146" i="1" s="1"/>
  <c r="H151" i="1"/>
  <c r="Q151" i="1"/>
  <c r="H162" i="1"/>
  <c r="J162" i="1" s="1"/>
  <c r="H170" i="1"/>
  <c r="J170" i="1" s="1"/>
  <c r="H175" i="1"/>
  <c r="J175" i="1" s="1"/>
  <c r="H183" i="1"/>
  <c r="H194" i="1"/>
  <c r="H199" i="1"/>
  <c r="H205" i="1"/>
  <c r="H209" i="1"/>
  <c r="J209" i="1" s="1"/>
  <c r="K209" i="1" s="1"/>
  <c r="H214" i="1"/>
  <c r="J214" i="1" s="1"/>
  <c r="M214" i="1" s="1"/>
  <c r="Q214" i="1"/>
  <c r="H223" i="1"/>
  <c r="Q223" i="1"/>
  <c r="H243" i="1"/>
  <c r="H251" i="1"/>
  <c r="H265" i="1"/>
  <c r="J265" i="1" s="1"/>
  <c r="H279" i="1"/>
  <c r="H284" i="1"/>
  <c r="J284" i="1" s="1"/>
  <c r="M284" i="1" s="1"/>
  <c r="H295" i="1"/>
  <c r="Q295" i="1"/>
  <c r="H300" i="1"/>
  <c r="J300" i="1" s="1"/>
  <c r="H305" i="1"/>
  <c r="H320" i="1"/>
  <c r="H330" i="1"/>
  <c r="H337" i="1"/>
  <c r="J337" i="1" s="1"/>
  <c r="H341" i="1"/>
  <c r="H351" i="1"/>
  <c r="Q351" i="1"/>
  <c r="H356" i="1"/>
  <c r="J356" i="1" s="1"/>
  <c r="H371" i="1"/>
  <c r="H384" i="1"/>
  <c r="H390" i="1"/>
  <c r="H403" i="1"/>
  <c r="H408" i="1"/>
  <c r="H413" i="1"/>
  <c r="H421" i="1"/>
  <c r="H431" i="1"/>
  <c r="H435" i="1"/>
  <c r="Q435" i="1"/>
  <c r="H441" i="1"/>
  <c r="H445" i="1"/>
  <c r="H450" i="1"/>
  <c r="J450" i="1" s="1"/>
  <c r="M450" i="1" s="1"/>
  <c r="H454" i="1"/>
  <c r="H464" i="1"/>
  <c r="Q464" i="1"/>
  <c r="H479" i="1"/>
  <c r="H483" i="1"/>
  <c r="Q483" i="1"/>
  <c r="H492" i="1"/>
  <c r="Q492" i="1"/>
  <c r="H502" i="1"/>
  <c r="Q502" i="1"/>
  <c r="H523" i="1"/>
  <c r="H537" i="1"/>
  <c r="H542" i="1"/>
  <c r="Q542" i="1"/>
  <c r="H552" i="1"/>
  <c r="H562" i="1"/>
  <c r="J562" i="1" s="1"/>
  <c r="H567" i="1"/>
  <c r="J567" i="1" s="1"/>
  <c r="K567" i="1" s="1"/>
  <c r="Q567" i="1"/>
  <c r="H573" i="1"/>
  <c r="J573" i="1" s="1"/>
  <c r="H579" i="1"/>
  <c r="H584" i="1"/>
  <c r="Q584" i="1"/>
  <c r="H589" i="1"/>
  <c r="Q589" i="1"/>
  <c r="H595" i="1"/>
  <c r="Q595" i="1"/>
  <c r="H600" i="1"/>
  <c r="H604" i="1"/>
  <c r="H613" i="1"/>
  <c r="H630" i="1"/>
  <c r="H639" i="1"/>
  <c r="Q639" i="1"/>
  <c r="H653" i="1"/>
  <c r="H658" i="1"/>
  <c r="H669" i="1"/>
  <c r="H673" i="1"/>
  <c r="J673" i="1" s="1"/>
  <c r="H681" i="1"/>
  <c r="H686" i="1"/>
  <c r="H691" i="1"/>
  <c r="H701" i="1"/>
  <c r="Q701" i="1"/>
  <c r="H710" i="1"/>
  <c r="J710" i="1" s="1"/>
  <c r="M710" i="1" s="1"/>
  <c r="H715" i="1"/>
  <c r="H739" i="1"/>
  <c r="H747" i="1"/>
  <c r="H753" i="1"/>
  <c r="Q753" i="1"/>
  <c r="H768" i="1"/>
  <c r="H782" i="1"/>
  <c r="J782" i="1" s="1"/>
  <c r="Q782" i="1"/>
  <c r="H792" i="1"/>
  <c r="Q792" i="1"/>
  <c r="H804" i="1"/>
  <c r="H809" i="1"/>
  <c r="Q809" i="1"/>
  <c r="H814" i="1"/>
  <c r="Q814" i="1"/>
  <c r="H824" i="1"/>
  <c r="H846" i="1"/>
  <c r="Q846" i="1"/>
  <c r="H851" i="1"/>
  <c r="Q851" i="1"/>
  <c r="H856" i="1"/>
  <c r="Q856" i="1"/>
  <c r="H860" i="1"/>
  <c r="J860" i="1" s="1"/>
  <c r="K860" i="1" s="1"/>
  <c r="H870" i="1"/>
  <c r="H875" i="1"/>
  <c r="Q875" i="1"/>
  <c r="H880" i="1"/>
  <c r="H884" i="1"/>
  <c r="J884" i="1" s="1"/>
  <c r="K884" i="1" s="1"/>
  <c r="H890" i="1"/>
  <c r="J890" i="1" s="1"/>
  <c r="L890" i="1" s="1"/>
  <c r="H895" i="1"/>
  <c r="Q895" i="1"/>
  <c r="H902" i="1"/>
  <c r="H907" i="1"/>
  <c r="H913" i="1"/>
  <c r="H918" i="1"/>
  <c r="H927" i="1"/>
  <c r="H933" i="1"/>
  <c r="H943" i="1"/>
  <c r="J943" i="1" s="1"/>
  <c r="H947" i="1"/>
  <c r="H957" i="1"/>
  <c r="H962" i="1"/>
  <c r="J962" i="1" s="1"/>
  <c r="H967" i="1"/>
  <c r="H977" i="1"/>
  <c r="H987" i="1"/>
  <c r="H992" i="1"/>
  <c r="H998" i="1"/>
  <c r="H1004" i="1"/>
  <c r="H1009" i="1"/>
  <c r="H1012" i="1"/>
  <c r="Q1012" i="1"/>
  <c r="H1017" i="1"/>
  <c r="Q1017" i="1"/>
  <c r="H1021" i="1"/>
  <c r="Q1021" i="1"/>
  <c r="H1027" i="1"/>
  <c r="Q1027" i="1"/>
  <c r="H1031" i="1"/>
  <c r="Q1031" i="1"/>
  <c r="H1040" i="1"/>
  <c r="Q1040" i="1"/>
  <c r="H1047" i="1"/>
  <c r="Q1047" i="1"/>
  <c r="H1057" i="1"/>
  <c r="J1057" i="1" s="1"/>
  <c r="K1057" i="1" s="1"/>
  <c r="H1066" i="1"/>
  <c r="H1071" i="1"/>
  <c r="Q1071" i="1"/>
  <c r="H1086" i="1"/>
  <c r="J1086" i="1" s="1"/>
  <c r="Q1086" i="1"/>
  <c r="H1099" i="1"/>
  <c r="H1105" i="1"/>
  <c r="J1105" i="1" s="1"/>
  <c r="H1110" i="1"/>
  <c r="J1110" i="1" s="1"/>
  <c r="K1110" i="1" s="1"/>
  <c r="H1142" i="1"/>
  <c r="J1142" i="1" s="1"/>
  <c r="Q1194" i="1"/>
  <c r="H1194" i="1"/>
  <c r="H1228" i="1"/>
  <c r="H1252" i="1"/>
  <c r="H1257" i="1"/>
  <c r="H1263" i="1"/>
  <c r="H1315" i="1"/>
  <c r="J1315" i="1" s="1"/>
  <c r="L1315" i="1" s="1"/>
  <c r="Q1315" i="1"/>
  <c r="H1364" i="1"/>
  <c r="J1364" i="1" s="1"/>
  <c r="K1364" i="1" s="1"/>
  <c r="H1370" i="1"/>
  <c r="H1377" i="1"/>
  <c r="H1384" i="1"/>
  <c r="H1418" i="1"/>
  <c r="J1418" i="1" s="1"/>
  <c r="K1418" i="1" s="1"/>
  <c r="H1425" i="1"/>
  <c r="Q1425" i="1"/>
  <c r="H1510" i="1"/>
  <c r="J1510" i="1" s="1"/>
  <c r="Q1510" i="1"/>
  <c r="H1516" i="1"/>
  <c r="H1522" i="1"/>
  <c r="J1522" i="1" s="1"/>
  <c r="Q1522" i="1"/>
  <c r="H1557" i="1"/>
  <c r="J1557" i="1" s="1"/>
  <c r="K1557" i="1" s="1"/>
  <c r="Q1557" i="1"/>
  <c r="H1564" i="1"/>
  <c r="H1612" i="1"/>
  <c r="J1612" i="1" s="1"/>
  <c r="Q1624" i="1"/>
  <c r="H1624" i="1"/>
  <c r="J1624" i="1" s="1"/>
  <c r="H1691" i="1"/>
  <c r="Q1691" i="1"/>
  <c r="H1698" i="1"/>
  <c r="Q1698" i="1"/>
  <c r="H1711" i="1"/>
  <c r="J1711" i="1" s="1"/>
  <c r="L1711" i="1" s="1"/>
  <c r="H1717" i="1"/>
  <c r="J1717" i="1" s="1"/>
  <c r="L1717" i="1" s="1"/>
  <c r="H1753" i="1"/>
  <c r="H1761" i="1"/>
  <c r="H1767" i="1"/>
  <c r="H1773" i="1"/>
  <c r="J1773" i="1" s="1"/>
  <c r="L1773" i="1" s="1"/>
  <c r="H106" i="1"/>
  <c r="J106" i="1" s="1"/>
  <c r="H141" i="1"/>
  <c r="Q141" i="1"/>
  <c r="H247" i="1"/>
  <c r="J247" i="1" s="1"/>
  <c r="K247" i="1" s="1"/>
  <c r="H278" i="1"/>
  <c r="J278" i="1" s="1"/>
  <c r="L278" i="1" s="1"/>
  <c r="Q278" i="1"/>
  <c r="H298" i="1"/>
  <c r="Q298" i="1"/>
  <c r="H312" i="1"/>
  <c r="H398" i="1"/>
  <c r="Q398" i="1"/>
  <c r="H439" i="1"/>
  <c r="J439" i="1" s="1"/>
  <c r="H462" i="1"/>
  <c r="Q462" i="1"/>
  <c r="H532" i="1"/>
  <c r="J532" i="1" s="1"/>
  <c r="J633" i="1"/>
  <c r="M633" i="1" s="1"/>
  <c r="H667" i="1"/>
  <c r="H762" i="1"/>
  <c r="J762" i="1" s="1"/>
  <c r="H776" i="1"/>
  <c r="Q776" i="1"/>
  <c r="H883" i="1"/>
  <c r="H901" i="1"/>
  <c r="H917" i="1"/>
  <c r="Q917" i="1"/>
  <c r="H941" i="1"/>
  <c r="J941" i="1" s="1"/>
  <c r="H961" i="1"/>
  <c r="J961" i="1" s="1"/>
  <c r="H1156" i="1"/>
  <c r="H1382" i="1"/>
  <c r="H1728" i="1"/>
  <c r="Q1728" i="1"/>
  <c r="H1759" i="1"/>
  <c r="H1783" i="1"/>
  <c r="H28" i="1"/>
  <c r="J28" i="1" s="1"/>
  <c r="M28" i="1" s="1"/>
  <c r="H50" i="1"/>
  <c r="J50" i="1" s="1"/>
  <c r="H55" i="1"/>
  <c r="J55" i="1" s="1"/>
  <c r="H61" i="1"/>
  <c r="H66" i="1"/>
  <c r="J66" i="1" s="1"/>
  <c r="M66" i="1" s="1"/>
  <c r="H84" i="1"/>
  <c r="J84" i="1" s="1"/>
  <c r="H95" i="1"/>
  <c r="H99" i="1"/>
  <c r="H107" i="1"/>
  <c r="H112" i="1"/>
  <c r="H116" i="1"/>
  <c r="Q116" i="1"/>
  <c r="H152" i="1"/>
  <c r="Q152" i="1"/>
  <c r="H157" i="1"/>
  <c r="Q157" i="1"/>
  <c r="H167" i="1"/>
  <c r="H171" i="1"/>
  <c r="Q171" i="1"/>
  <c r="H179" i="1"/>
  <c r="H184" i="1"/>
  <c r="Q184" i="1"/>
  <c r="H200" i="1"/>
  <c r="H219" i="1"/>
  <c r="H228" i="1"/>
  <c r="J228" i="1" s="1"/>
  <c r="L228" i="1" s="1"/>
  <c r="H233" i="1"/>
  <c r="J233" i="1" s="1"/>
  <c r="H238" i="1"/>
  <c r="J238" i="1" s="1"/>
  <c r="K238" i="1" s="1"/>
  <c r="H244" i="1"/>
  <c r="J244" i="1" s="1"/>
  <c r="K244" i="1" s="1"/>
  <c r="H256" i="1"/>
  <c r="H261" i="1"/>
  <c r="H269" i="1"/>
  <c r="H309" i="1"/>
  <c r="H314" i="1"/>
  <c r="H321" i="1"/>
  <c r="J321" i="1" s="1"/>
  <c r="H326" i="1"/>
  <c r="J326" i="1" s="1"/>
  <c r="L326" i="1" s="1"/>
  <c r="H331" i="1"/>
  <c r="H342" i="1"/>
  <c r="J342" i="1" s="1"/>
  <c r="H346" i="1"/>
  <c r="Q346" i="1"/>
  <c r="H352" i="1"/>
  <c r="Q352" i="1"/>
  <c r="H357" i="1"/>
  <c r="Q357" i="1"/>
  <c r="H367" i="1"/>
  <c r="H385" i="1"/>
  <c r="H391" i="1"/>
  <c r="H409" i="1"/>
  <c r="H414" i="1"/>
  <c r="H427" i="1"/>
  <c r="H436" i="1"/>
  <c r="J436" i="1" s="1"/>
  <c r="L436" i="1" s="1"/>
  <c r="Q436" i="1"/>
  <c r="J441" i="1"/>
  <c r="H446" i="1"/>
  <c r="H455" i="1"/>
  <c r="Q455" i="1"/>
  <c r="H465" i="1"/>
  <c r="Q465" i="1"/>
  <c r="H474" i="1"/>
  <c r="Q474" i="1"/>
  <c r="H484" i="1"/>
  <c r="Q484" i="1"/>
  <c r="H488" i="1"/>
  <c r="Q488" i="1"/>
  <c r="H493" i="1"/>
  <c r="Q493" i="1"/>
  <c r="H503" i="1"/>
  <c r="Q503" i="1"/>
  <c r="H507" i="1"/>
  <c r="H519" i="1"/>
  <c r="H524" i="1"/>
  <c r="Q524" i="1"/>
  <c r="H533" i="1"/>
  <c r="H543" i="1"/>
  <c r="J543" i="1" s="1"/>
  <c r="K543" i="1" s="1"/>
  <c r="Q543" i="1"/>
  <c r="H548" i="1"/>
  <c r="J548" i="1" s="1"/>
  <c r="L548" i="1" s="1"/>
  <c r="H553" i="1"/>
  <c r="H574" i="1"/>
  <c r="H580" i="1"/>
  <c r="Q580" i="1"/>
  <c r="H590" i="1"/>
  <c r="Q590" i="1"/>
  <c r="H596" i="1"/>
  <c r="Q596" i="1"/>
  <c r="H601" i="1"/>
  <c r="Q601" i="1"/>
  <c r="H614" i="1"/>
  <c r="Q614" i="1"/>
  <c r="H635" i="1"/>
  <c r="H640" i="1"/>
  <c r="Q640" i="1"/>
  <c r="H645" i="1"/>
  <c r="H687" i="1"/>
  <c r="H692" i="1"/>
  <c r="J692" i="1" s="1"/>
  <c r="L692" i="1" s="1"/>
  <c r="H697" i="1"/>
  <c r="J697" i="1" s="1"/>
  <c r="H702" i="1"/>
  <c r="J702" i="1" s="1"/>
  <c r="M702" i="1" s="1"/>
  <c r="Q702" i="1"/>
  <c r="H711" i="1"/>
  <c r="H716" i="1"/>
  <c r="J716" i="1" s="1"/>
  <c r="H724" i="1"/>
  <c r="J724" i="1" s="1"/>
  <c r="H730" i="1"/>
  <c r="J730" i="1" s="1"/>
  <c r="K730" i="1" s="1"/>
  <c r="Q730" i="1"/>
  <c r="H736" i="1"/>
  <c r="Q736" i="1"/>
  <c r="H744" i="1"/>
  <c r="H748" i="1"/>
  <c r="J748" i="1" s="1"/>
  <c r="Q748" i="1"/>
  <c r="H759" i="1"/>
  <c r="H764" i="1"/>
  <c r="J764" i="1" s="1"/>
  <c r="L764" i="1" s="1"/>
  <c r="H769" i="1"/>
  <c r="H773" i="1"/>
  <c r="H783" i="1"/>
  <c r="Q783" i="1"/>
  <c r="H801" i="1"/>
  <c r="H819" i="1"/>
  <c r="J819" i="1" s="1"/>
  <c r="H825" i="1"/>
  <c r="J825" i="1" s="1"/>
  <c r="H829" i="1"/>
  <c r="J829" i="1" s="1"/>
  <c r="Q829" i="1"/>
  <c r="H834" i="1"/>
  <c r="H838" i="1"/>
  <c r="H842" i="1"/>
  <c r="H847" i="1"/>
  <c r="Q847" i="1"/>
  <c r="H861" i="1"/>
  <c r="J861" i="1" s="1"/>
  <c r="Q861" i="1"/>
  <c r="H866" i="1"/>
  <c r="Q866" i="1"/>
  <c r="H871" i="1"/>
  <c r="Q871" i="1"/>
  <c r="H896" i="1"/>
  <c r="H903" i="1"/>
  <c r="J903" i="1" s="1"/>
  <c r="L903" i="1" s="1"/>
  <c r="H908" i="1"/>
  <c r="J908" i="1" s="1"/>
  <c r="H914" i="1"/>
  <c r="J914" i="1" s="1"/>
  <c r="L914" i="1" s="1"/>
  <c r="H919" i="1"/>
  <c r="Q919" i="1"/>
  <c r="H923" i="1"/>
  <c r="Q923" i="1"/>
  <c r="H928" i="1"/>
  <c r="Q928" i="1"/>
  <c r="H948" i="1"/>
  <c r="J948" i="1" s="1"/>
  <c r="H963" i="1"/>
  <c r="H972" i="1"/>
  <c r="J972" i="1" s="1"/>
  <c r="L972" i="1" s="1"/>
  <c r="J977" i="1"/>
  <c r="L977" i="1" s="1"/>
  <c r="H982" i="1"/>
  <c r="J987" i="1"/>
  <c r="H993" i="1"/>
  <c r="J993" i="1" s="1"/>
  <c r="H999" i="1"/>
  <c r="Q999" i="1"/>
  <c r="H1005" i="1"/>
  <c r="Q1005" i="1"/>
  <c r="H1022" i="1"/>
  <c r="Q1022" i="1"/>
  <c r="H1041" i="1"/>
  <c r="Q1041" i="1"/>
  <c r="H1052" i="1"/>
  <c r="J1052" i="1" s="1"/>
  <c r="H1061" i="1"/>
  <c r="H1072" i="1"/>
  <c r="Q1072" i="1"/>
  <c r="H1096" i="1"/>
  <c r="H1111" i="1"/>
  <c r="Q1111" i="1"/>
  <c r="J1121" i="1"/>
  <c r="H1127" i="1"/>
  <c r="H1132" i="1"/>
  <c r="H1143" i="1"/>
  <c r="H1189" i="1"/>
  <c r="H1218" i="1"/>
  <c r="Q1218" i="1"/>
  <c r="H1223" i="1"/>
  <c r="J1223" i="1" s="1"/>
  <c r="H1258" i="1"/>
  <c r="J1258" i="1" s="1"/>
  <c r="K1258" i="1" s="1"/>
  <c r="H1304" i="1"/>
  <c r="H1308" i="1"/>
  <c r="H1316" i="1"/>
  <c r="H1358" i="1"/>
  <c r="H1365" i="1"/>
  <c r="J1365" i="1" s="1"/>
  <c r="M1365" i="1" s="1"/>
  <c r="J1370" i="1"/>
  <c r="H1407" i="1"/>
  <c r="H1412" i="1"/>
  <c r="H1419" i="1"/>
  <c r="H1503" i="1"/>
  <c r="Q1503" i="1"/>
  <c r="Q1517" i="1"/>
  <c r="H1517" i="1"/>
  <c r="J1517" i="1" s="1"/>
  <c r="L1517" i="1" s="1"/>
  <c r="H1547" i="1"/>
  <c r="J1547" i="1" s="1"/>
  <c r="M1547" i="1" s="1"/>
  <c r="Q1547" i="1"/>
  <c r="H1552" i="1"/>
  <c r="H1558" i="1"/>
  <c r="Q1558" i="1"/>
  <c r="H1607" i="1"/>
  <c r="H1613" i="1"/>
  <c r="H1619" i="1"/>
  <c r="Q1619" i="1"/>
  <c r="H1674" i="1"/>
  <c r="Q1674" i="1"/>
  <c r="H1681" i="1"/>
  <c r="J1681" i="1" s="1"/>
  <c r="M1681" i="1" s="1"/>
  <c r="H1685" i="1"/>
  <c r="H1692" i="1"/>
  <c r="J1692" i="1" s="1"/>
  <c r="L1692" i="1" s="1"/>
  <c r="Q1692" i="1"/>
  <c r="H1699" i="1"/>
  <c r="Q1699" i="1"/>
  <c r="H1706" i="1"/>
  <c r="Q1706" i="1"/>
  <c r="H1712" i="1"/>
  <c r="H1747" i="1"/>
  <c r="H1754" i="1"/>
  <c r="J1754" i="1" s="1"/>
  <c r="M1754" i="1" s="1"/>
  <c r="O1754" i="1" s="1"/>
  <c r="P1754" i="1" s="1"/>
  <c r="Q1754" i="1" s="1"/>
  <c r="H119" i="1"/>
  <c r="Q119" i="1"/>
  <c r="H193" i="1"/>
  <c r="J193" i="1" s="1"/>
  <c r="H282" i="1"/>
  <c r="H335" i="1"/>
  <c r="H556" i="1"/>
  <c r="J556" i="1" s="1"/>
  <c r="L556" i="1" s="1"/>
  <c r="H578" i="1"/>
  <c r="Q578" i="1"/>
  <c r="H719" i="1"/>
  <c r="Q719" i="1"/>
  <c r="H859" i="1"/>
  <c r="Q859" i="1"/>
  <c r="J906" i="1"/>
  <c r="K906" i="1" s="1"/>
  <c r="H931" i="1"/>
  <c r="Q931" i="1"/>
  <c r="H951" i="1"/>
  <c r="H976" i="1"/>
  <c r="H1104" i="1"/>
  <c r="Q1104" i="1"/>
  <c r="H1172" i="1"/>
  <c r="Q1172" i="1"/>
  <c r="H1563" i="1"/>
  <c r="Q1563" i="1"/>
  <c r="H1715" i="1"/>
  <c r="H1733" i="1"/>
  <c r="J1733" i="1" s="1"/>
  <c r="L1733" i="1" s="1"/>
  <c r="H1772" i="1"/>
  <c r="J1772" i="1" s="1"/>
  <c r="L1772" i="1" s="1"/>
  <c r="H10" i="1"/>
  <c r="Q10" i="1"/>
  <c r="H12" i="1"/>
  <c r="Q12" i="1"/>
  <c r="H16" i="1"/>
  <c r="H19" i="1"/>
  <c r="Q19" i="1"/>
  <c r="H24" i="1"/>
  <c r="Q24" i="1"/>
  <c r="H37" i="1"/>
  <c r="H42" i="1"/>
  <c r="J42" i="1" s="1"/>
  <c r="K42" i="1" s="1"/>
  <c r="H46" i="1"/>
  <c r="J46" i="1" s="1"/>
  <c r="L46" i="1" s="1"/>
  <c r="H56" i="1"/>
  <c r="H62" i="1"/>
  <c r="J62" i="1" s="1"/>
  <c r="H67" i="1"/>
  <c r="Q67" i="1"/>
  <c r="H85" i="1"/>
  <c r="Q85" i="1"/>
  <c r="H108" i="1"/>
  <c r="Q108" i="1"/>
  <c r="H128" i="1"/>
  <c r="H132" i="1"/>
  <c r="Q132" i="1"/>
  <c r="H136" i="1"/>
  <c r="H158" i="1"/>
  <c r="Q158" i="1"/>
  <c r="H163" i="1"/>
  <c r="H172" i="1"/>
  <c r="J172" i="1" s="1"/>
  <c r="L172" i="1" s="1"/>
  <c r="Q172" i="1"/>
  <c r="H195" i="1"/>
  <c r="H201" i="1"/>
  <c r="H210" i="1"/>
  <c r="Q210" i="1"/>
  <c r="H215" i="1"/>
  <c r="J215" i="1" s="1"/>
  <c r="H224" i="1"/>
  <c r="H229" i="1"/>
  <c r="Q229" i="1"/>
  <c r="H239" i="1"/>
  <c r="J239" i="1" s="1"/>
  <c r="H262" i="1"/>
  <c r="J262" i="1" s="1"/>
  <c r="M262" i="1" s="1"/>
  <c r="H275" i="1"/>
  <c r="Q275" i="1"/>
  <c r="H280" i="1"/>
  <c r="H285" i="1"/>
  <c r="H290" i="1"/>
  <c r="H310" i="1"/>
  <c r="J310" i="1" s="1"/>
  <c r="M310" i="1" s="1"/>
  <c r="H315" i="1"/>
  <c r="H327" i="1"/>
  <c r="J327" i="1" s="1"/>
  <c r="H332" i="1"/>
  <c r="J332" i="1" s="1"/>
  <c r="L332" i="1" s="1"/>
  <c r="H347" i="1"/>
  <c r="Q347" i="1"/>
  <c r="H353" i="1"/>
  <c r="J353" i="1" s="1"/>
  <c r="Q353" i="1"/>
  <c r="H358" i="1"/>
  <c r="J358" i="1" s="1"/>
  <c r="K358" i="1" s="1"/>
  <c r="Q358" i="1"/>
  <c r="H379" i="1"/>
  <c r="J385" i="1"/>
  <c r="L385" i="1" s="1"/>
  <c r="H392" i="1"/>
  <c r="H400" i="1"/>
  <c r="H404" i="1"/>
  <c r="J404" i="1" s="1"/>
  <c r="H415" i="1"/>
  <c r="J415" i="1" s="1"/>
  <c r="M415" i="1" s="1"/>
  <c r="H432" i="1"/>
  <c r="Q432" i="1"/>
  <c r="H460" i="1"/>
  <c r="Q460" i="1"/>
  <c r="H469" i="1"/>
  <c r="H475" i="1"/>
  <c r="Q475" i="1"/>
  <c r="H480" i="1"/>
  <c r="H489" i="1"/>
  <c r="Q489" i="1"/>
  <c r="H494" i="1"/>
  <c r="Q494" i="1"/>
  <c r="H504" i="1"/>
  <c r="Q504" i="1"/>
  <c r="H508" i="1"/>
  <c r="Q508" i="1"/>
  <c r="H525" i="1"/>
  <c r="Q525" i="1"/>
  <c r="H534" i="1"/>
  <c r="H538" i="1"/>
  <c r="H544" i="1"/>
  <c r="Q544" i="1"/>
  <c r="H558" i="1"/>
  <c r="H568" i="1"/>
  <c r="Q568" i="1"/>
  <c r="H605" i="1"/>
  <c r="Q605" i="1"/>
  <c r="H610" i="1"/>
  <c r="J610" i="1" s="1"/>
  <c r="L610" i="1" s="1"/>
  <c r="Q610" i="1"/>
  <c r="H618" i="1"/>
  <c r="H622" i="1"/>
  <c r="H626" i="1"/>
  <c r="H631" i="1"/>
  <c r="H641" i="1"/>
  <c r="J641" i="1" s="1"/>
  <c r="L641" i="1" s="1"/>
  <c r="Q641" i="1"/>
  <c r="H646" i="1"/>
  <c r="H650" i="1"/>
  <c r="Q650" i="1"/>
  <c r="H654" i="1"/>
  <c r="H659" i="1"/>
  <c r="H665" i="1"/>
  <c r="H670" i="1"/>
  <c r="J670" i="1" s="1"/>
  <c r="H678" i="1"/>
  <c r="Q678" i="1"/>
  <c r="H707" i="1"/>
  <c r="H721" i="1"/>
  <c r="J721" i="1" s="1"/>
  <c r="H725" i="1"/>
  <c r="H731" i="1"/>
  <c r="Q731" i="1"/>
  <c r="H754" i="1"/>
  <c r="J754" i="1" s="1"/>
  <c r="Q754" i="1"/>
  <c r="J769" i="1"/>
  <c r="H778" i="1"/>
  <c r="J778" i="1" s="1"/>
  <c r="M778" i="1" s="1"/>
  <c r="H788" i="1"/>
  <c r="J788" i="1" s="1"/>
  <c r="Q788" i="1"/>
  <c r="H793" i="1"/>
  <c r="J793" i="1" s="1"/>
  <c r="L793" i="1" s="1"/>
  <c r="H805" i="1"/>
  <c r="J805" i="1" s="1"/>
  <c r="H810" i="1"/>
  <c r="Q810" i="1"/>
  <c r="H835" i="1"/>
  <c r="Q835" i="1"/>
  <c r="H839" i="1"/>
  <c r="Q839" i="1"/>
  <c r="H843" i="1"/>
  <c r="J843" i="1" s="1"/>
  <c r="Q843" i="1"/>
  <c r="H848" i="1"/>
  <c r="Q848" i="1"/>
  <c r="H857" i="1"/>
  <c r="H862" i="1"/>
  <c r="Q862" i="1"/>
  <c r="H872" i="1"/>
  <c r="Q872" i="1"/>
  <c r="H876" i="1"/>
  <c r="H881" i="1"/>
  <c r="H885" i="1"/>
  <c r="J885" i="1" s="1"/>
  <c r="H891" i="1"/>
  <c r="H897" i="1"/>
  <c r="H904" i="1"/>
  <c r="H909" i="1"/>
  <c r="J909" i="1" s="1"/>
  <c r="M909" i="1" s="1"/>
  <c r="O909" i="1" s="1"/>
  <c r="P909" i="1" s="1"/>
  <c r="Q909" i="1" s="1"/>
  <c r="H944" i="1"/>
  <c r="H954" i="1"/>
  <c r="Q954" i="1"/>
  <c r="H958" i="1"/>
  <c r="H968" i="1"/>
  <c r="H973" i="1"/>
  <c r="J973" i="1" s="1"/>
  <c r="L973" i="1" s="1"/>
  <c r="Q973" i="1"/>
  <c r="H978" i="1"/>
  <c r="L995" i="1"/>
  <c r="H1000" i="1"/>
  <c r="Q1000" i="1"/>
  <c r="L1009" i="1"/>
  <c r="H1023" i="1"/>
  <c r="Q1023" i="1"/>
  <c r="H1032" i="1"/>
  <c r="H1042" i="1"/>
  <c r="Q1042" i="1"/>
  <c r="H1048" i="1"/>
  <c r="H1053" i="1"/>
  <c r="Q1053" i="1"/>
  <c r="H1058" i="1"/>
  <c r="H1062" i="1"/>
  <c r="J1062" i="1" s="1"/>
  <c r="H1067" i="1"/>
  <c r="J1067" i="1" s="1"/>
  <c r="H1077" i="1"/>
  <c r="Q1077" i="1"/>
  <c r="H1087" i="1"/>
  <c r="H1091" i="1"/>
  <c r="H1100" i="1"/>
  <c r="H1106" i="1"/>
  <c r="Q1112" i="1"/>
  <c r="H1112" i="1"/>
  <c r="H1128" i="1"/>
  <c r="J1128" i="1" s="1"/>
  <c r="H1133" i="1"/>
  <c r="H1185" i="1"/>
  <c r="Q1185" i="1"/>
  <c r="Q1190" i="1"/>
  <c r="H1190" i="1"/>
  <c r="J1190" i="1" s="1"/>
  <c r="M1190" i="1" s="1"/>
  <c r="O1190" i="1" s="1"/>
  <c r="P1190" i="1" s="1"/>
  <c r="H1212" i="1"/>
  <c r="Q1212" i="1"/>
  <c r="Q1219" i="1"/>
  <c r="H1219" i="1"/>
  <c r="J1219" i="1" s="1"/>
  <c r="L1219" i="1" s="1"/>
  <c r="H1309" i="1"/>
  <c r="Q1309" i="1"/>
  <c r="H1347" i="1"/>
  <c r="Q1347" i="1"/>
  <c r="H1353" i="1"/>
  <c r="Q1353" i="1"/>
  <c r="H1359" i="1"/>
  <c r="H1398" i="1"/>
  <c r="Q1398" i="1"/>
  <c r="H1413" i="1"/>
  <c r="J1413" i="1" s="1"/>
  <c r="H1496" i="1"/>
  <c r="Q1496" i="1"/>
  <c r="H1504" i="1"/>
  <c r="Q1504" i="1"/>
  <c r="H1553" i="1"/>
  <c r="Q1553" i="1"/>
  <c r="H1608" i="1"/>
  <c r="H1614" i="1"/>
  <c r="Q1620" i="1"/>
  <c r="H1620" i="1"/>
  <c r="J1620" i="1" s="1"/>
  <c r="H1664" i="1"/>
  <c r="Q1664" i="1"/>
  <c r="H1675" i="1"/>
  <c r="Q1675" i="1"/>
  <c r="H1742" i="1"/>
  <c r="H1748" i="1"/>
  <c r="J1748" i="1" s="1"/>
  <c r="H1755" i="1"/>
  <c r="H1138" i="1"/>
  <c r="H1158" i="1"/>
  <c r="H1167" i="1"/>
  <c r="Q1167" i="1"/>
  <c r="H1182" i="1"/>
  <c r="J1182" i="1" s="1"/>
  <c r="Q1182" i="1"/>
  <c r="H1224" i="1"/>
  <c r="H1264" i="1"/>
  <c r="H1279" i="1"/>
  <c r="H1295" i="1"/>
  <c r="J1295" i="1" s="1"/>
  <c r="H1300" i="1"/>
  <c r="H1310" i="1"/>
  <c r="Q1310" i="1"/>
  <c r="H1321" i="1"/>
  <c r="H1327" i="1"/>
  <c r="H1333" i="1"/>
  <c r="J1333" i="1" s="1"/>
  <c r="K1333" i="1" s="1"/>
  <c r="Q1333" i="1"/>
  <c r="H1344" i="1"/>
  <c r="H1349" i="1"/>
  <c r="J1349" i="1" s="1"/>
  <c r="Q1349" i="1"/>
  <c r="H1366" i="1"/>
  <c r="H1371" i="1"/>
  <c r="Q1371" i="1"/>
  <c r="H1385" i="1"/>
  <c r="H1409" i="1"/>
  <c r="H1420" i="1"/>
  <c r="H1426" i="1"/>
  <c r="J1426" i="1" s="1"/>
  <c r="M1426" i="1" s="1"/>
  <c r="Q1426" i="1"/>
  <c r="H1436" i="1"/>
  <c r="J1436" i="1" s="1"/>
  <c r="M1436" i="1" s="1"/>
  <c r="Q1436" i="1"/>
  <c r="H1447" i="1"/>
  <c r="Q1447" i="1"/>
  <c r="H1454" i="1"/>
  <c r="H1460" i="1"/>
  <c r="H1471" i="1"/>
  <c r="Q1471" i="1"/>
  <c r="H1492" i="1"/>
  <c r="J1492" i="1" s="1"/>
  <c r="Q1492" i="1"/>
  <c r="H1499" i="1"/>
  <c r="Q1499" i="1"/>
  <c r="H1506" i="1"/>
  <c r="J1506" i="1" s="1"/>
  <c r="M1506" i="1" s="1"/>
  <c r="Q1506" i="1"/>
  <c r="H1512" i="1"/>
  <c r="J1512" i="1" s="1"/>
  <c r="Q1512" i="1"/>
  <c r="H1543" i="1"/>
  <c r="J1543" i="1" s="1"/>
  <c r="Q1543" i="1"/>
  <c r="H1549" i="1"/>
  <c r="J1549" i="1" s="1"/>
  <c r="Q1549" i="1"/>
  <c r="H1559" i="1"/>
  <c r="Q1559" i="1"/>
  <c r="H1565" i="1"/>
  <c r="J1565" i="1" s="1"/>
  <c r="K1565" i="1" s="1"/>
  <c r="Q1565" i="1"/>
  <c r="H1579" i="1"/>
  <c r="J1579" i="1" s="1"/>
  <c r="Q1579" i="1"/>
  <c r="H1585" i="1"/>
  <c r="Q1585" i="1"/>
  <c r="H1601" i="1"/>
  <c r="J1601" i="1" s="1"/>
  <c r="K1601" i="1" s="1"/>
  <c r="H1615" i="1"/>
  <c r="H1628" i="1"/>
  <c r="J1628" i="1" s="1"/>
  <c r="L1628" i="1" s="1"/>
  <c r="Q1628" i="1"/>
  <c r="H1642" i="1"/>
  <c r="H1655" i="1"/>
  <c r="Q1655" i="1"/>
  <c r="H1686" i="1"/>
  <c r="H1693" i="1"/>
  <c r="Q1693" i="1"/>
  <c r="H1700" i="1"/>
  <c r="J1700" i="1" s="1"/>
  <c r="Q1700" i="1"/>
  <c r="H1718" i="1"/>
  <c r="Q1718" i="1"/>
  <c r="H1729" i="1"/>
  <c r="Q1729" i="1"/>
  <c r="H1762" i="1"/>
  <c r="J1762" i="1" s="1"/>
  <c r="H1768" i="1"/>
  <c r="H1784" i="1"/>
  <c r="H1801" i="1"/>
  <c r="J1691" i="1"/>
  <c r="L1691" i="1" s="1"/>
  <c r="J1619" i="1"/>
  <c r="K1619" i="1" s="1"/>
  <c r="J1347" i="1"/>
  <c r="H1134" i="1"/>
  <c r="J1134" i="1" s="1"/>
  <c r="H1139" i="1"/>
  <c r="J1139" i="1" s="1"/>
  <c r="H1159" i="1"/>
  <c r="Q1159" i="1"/>
  <c r="H1168" i="1"/>
  <c r="Q1168" i="1"/>
  <c r="J1177" i="1"/>
  <c r="M1177" i="1" s="1"/>
  <c r="H1191" i="1"/>
  <c r="Q1191" i="1"/>
  <c r="H1195" i="1"/>
  <c r="J1195" i="1" s="1"/>
  <c r="L1195" i="1" s="1"/>
  <c r="Q1195" i="1"/>
  <c r="H1199" i="1"/>
  <c r="Q1199" i="1"/>
  <c r="H1204" i="1"/>
  <c r="Q1204" i="1"/>
  <c r="H1210" i="1"/>
  <c r="Q1210" i="1"/>
  <c r="H1215" i="1"/>
  <c r="Q1215" i="1"/>
  <c r="H1225" i="1"/>
  <c r="H1229" i="1"/>
  <c r="H1234" i="1"/>
  <c r="J1234" i="1" s="1"/>
  <c r="K1234" i="1" s="1"/>
  <c r="H1249" i="1"/>
  <c r="H1259" i="1"/>
  <c r="J1259" i="1" s="1"/>
  <c r="L1259" i="1" s="1"/>
  <c r="H1290" i="1"/>
  <c r="J1290" i="1" s="1"/>
  <c r="M1290" i="1" s="1"/>
  <c r="Q1290" i="1"/>
  <c r="H1296" i="1"/>
  <c r="H1322" i="1"/>
  <c r="J1322" i="1" s="1"/>
  <c r="K1322" i="1" s="1"/>
  <c r="H1328" i="1"/>
  <c r="Q1328" i="1"/>
  <c r="H1367" i="1"/>
  <c r="H1372" i="1"/>
  <c r="J1372" i="1" s="1"/>
  <c r="Q1372" i="1"/>
  <c r="H1378" i="1"/>
  <c r="J1378" i="1" s="1"/>
  <c r="H1391" i="1"/>
  <c r="Q1391" i="1"/>
  <c r="H1404" i="1"/>
  <c r="H1415" i="1"/>
  <c r="H1421" i="1"/>
  <c r="J1421" i="1" s="1"/>
  <c r="M1421" i="1" s="1"/>
  <c r="H1448" i="1"/>
  <c r="H1455" i="1"/>
  <c r="J1455" i="1" s="1"/>
  <c r="K1455" i="1" s="1"/>
  <c r="H1461" i="1"/>
  <c r="Q1461" i="1"/>
  <c r="H1466" i="1"/>
  <c r="Q1466" i="1"/>
  <c r="H1472" i="1"/>
  <c r="Q1472" i="1"/>
  <c r="H1493" i="1"/>
  <c r="J1493" i="1" s="1"/>
  <c r="K1493" i="1" s="1"/>
  <c r="Q1493" i="1"/>
  <c r="H1518" i="1"/>
  <c r="J1518" i="1" s="1"/>
  <c r="K1518" i="1" s="1"/>
  <c r="Q1518" i="1"/>
  <c r="H1538" i="1"/>
  <c r="J1538" i="1" s="1"/>
  <c r="L1538" i="1" s="1"/>
  <c r="H1544" i="1"/>
  <c r="Q1544" i="1"/>
  <c r="H1586" i="1"/>
  <c r="J1586" i="1" s="1"/>
  <c r="H1596" i="1"/>
  <c r="J1596" i="1" s="1"/>
  <c r="M1596" i="1" s="1"/>
  <c r="H1616" i="1"/>
  <c r="Q1616" i="1"/>
  <c r="H1643" i="1"/>
  <c r="H1650" i="1"/>
  <c r="H1656" i="1"/>
  <c r="Q1656" i="1"/>
  <c r="H1677" i="1"/>
  <c r="Q1677" i="1"/>
  <c r="H1687" i="1"/>
  <c r="H1694" i="1"/>
  <c r="Q1694" i="1"/>
  <c r="H1701" i="1"/>
  <c r="Q1701" i="1"/>
  <c r="H1719" i="1"/>
  <c r="Q1719" i="1"/>
  <c r="H1723" i="1"/>
  <c r="J1723" i="1" s="1"/>
  <c r="L1723" i="1" s="1"/>
  <c r="Q1723" i="1"/>
  <c r="H1738" i="1"/>
  <c r="J1738" i="1" s="1"/>
  <c r="H1744" i="1"/>
  <c r="H1763" i="1"/>
  <c r="H1769" i="1"/>
  <c r="J1794" i="1"/>
  <c r="M1794" i="1" s="1"/>
  <c r="J1722" i="1"/>
  <c r="L1722" i="1" s="1"/>
  <c r="J1706" i="1"/>
  <c r="L1706" i="1" s="1"/>
  <c r="J1554" i="1"/>
  <c r="J1434" i="1"/>
  <c r="J1394" i="1"/>
  <c r="J1346" i="1"/>
  <c r="J1106" i="1"/>
  <c r="J946" i="1"/>
  <c r="J866" i="1"/>
  <c r="J746" i="1"/>
  <c r="K746" i="1" s="1"/>
  <c r="J738" i="1"/>
  <c r="J714" i="1"/>
  <c r="J706" i="1"/>
  <c r="K706" i="1" s="1"/>
  <c r="J698" i="1"/>
  <c r="J682" i="1"/>
  <c r="J570" i="1"/>
  <c r="J530" i="1"/>
  <c r="K530" i="1" s="1"/>
  <c r="J34" i="1"/>
  <c r="H1080" i="1"/>
  <c r="Q1080" i="1"/>
  <c r="H1125" i="1"/>
  <c r="H1130" i="1"/>
  <c r="J1130" i="1" s="1"/>
  <c r="H1135" i="1"/>
  <c r="H1144" i="1"/>
  <c r="H1149" i="1"/>
  <c r="J1149" i="1" s="1"/>
  <c r="Q1149" i="1"/>
  <c r="J1153" i="1"/>
  <c r="H1169" i="1"/>
  <c r="J1169" i="1" s="1"/>
  <c r="M1169" i="1" s="1"/>
  <c r="Q1169" i="1"/>
  <c r="H1178" i="1"/>
  <c r="Q1178" i="1"/>
  <c r="H1183" i="1"/>
  <c r="H1187" i="1"/>
  <c r="J1187" i="1" s="1"/>
  <c r="M1187" i="1" s="1"/>
  <c r="H1200" i="1"/>
  <c r="Q1200" i="1"/>
  <c r="H1220" i="1"/>
  <c r="J1220" i="1" s="1"/>
  <c r="H1235" i="1"/>
  <c r="J1235" i="1" s="1"/>
  <c r="K1235" i="1" s="1"/>
  <c r="H1240" i="1"/>
  <c r="H1250" i="1"/>
  <c r="H1265" i="1"/>
  <c r="H1269" i="1"/>
  <c r="J1269" i="1" s="1"/>
  <c r="M1269" i="1" s="1"/>
  <c r="H1274" i="1"/>
  <c r="Q1274" i="1"/>
  <c r="H1280" i="1"/>
  <c r="J1280" i="1" s="1"/>
  <c r="H1291" i="1"/>
  <c r="Q1291" i="1"/>
  <c r="H1297" i="1"/>
  <c r="H1301" i="1"/>
  <c r="J1301" i="1" s="1"/>
  <c r="K1301" i="1" s="1"/>
  <c r="H1311" i="1"/>
  <c r="J1311" i="1" s="1"/>
  <c r="H1317" i="1"/>
  <c r="J1317" i="1" s="1"/>
  <c r="M1317" i="1" s="1"/>
  <c r="H1329" i="1"/>
  <c r="Q1329" i="1"/>
  <c r="H1334" i="1"/>
  <c r="H1340" i="1"/>
  <c r="H1345" i="1"/>
  <c r="H1350" i="1"/>
  <c r="H1355" i="1"/>
  <c r="J1355" i="1" s="1"/>
  <c r="L1355" i="1" s="1"/>
  <c r="Q1355" i="1"/>
  <c r="H1368" i="1"/>
  <c r="H1379" i="1"/>
  <c r="H1392" i="1"/>
  <c r="Q1392" i="1"/>
  <c r="H1401" i="1"/>
  <c r="Q1401" i="1"/>
  <c r="H1405" i="1"/>
  <c r="J1405" i="1" s="1"/>
  <c r="H1410" i="1"/>
  <c r="H1427" i="1"/>
  <c r="H1432" i="1"/>
  <c r="H1437" i="1"/>
  <c r="H1442" i="1"/>
  <c r="H1449" i="1"/>
  <c r="H1456" i="1"/>
  <c r="H1467" i="1"/>
  <c r="Q1467" i="1"/>
  <c r="H1477" i="1"/>
  <c r="Q1477" i="1"/>
  <c r="H1482" i="1"/>
  <c r="Q1482" i="1"/>
  <c r="H1488" i="1"/>
  <c r="Q1488" i="1"/>
  <c r="H1500" i="1"/>
  <c r="H1507" i="1"/>
  <c r="J1507" i="1" s="1"/>
  <c r="H1513" i="1"/>
  <c r="H1519" i="1"/>
  <c r="Q1519" i="1"/>
  <c r="H1528" i="1"/>
  <c r="Q1528" i="1"/>
  <c r="H1550" i="1"/>
  <c r="H1560" i="1"/>
  <c r="J1560" i="1" s="1"/>
  <c r="H1566" i="1"/>
  <c r="H1575" i="1"/>
  <c r="Q1575" i="1"/>
  <c r="H1580" i="1"/>
  <c r="Q1580" i="1"/>
  <c r="H1591" i="1"/>
  <c r="H1597" i="1"/>
  <c r="H1605" i="1"/>
  <c r="H1617" i="1"/>
  <c r="J1617" i="1" s="1"/>
  <c r="Q1617" i="1"/>
  <c r="H1621" i="1"/>
  <c r="H1625" i="1"/>
  <c r="J1625" i="1" s="1"/>
  <c r="H1629" i="1"/>
  <c r="H1639" i="1"/>
  <c r="H1644" i="1"/>
  <c r="J1644" i="1" s="1"/>
  <c r="H1657" i="1"/>
  <c r="J1657" i="1" s="1"/>
  <c r="M1657" i="1" s="1"/>
  <c r="Q1657" i="1"/>
  <c r="H1661" i="1"/>
  <c r="Q1661" i="1"/>
  <c r="H1667" i="1"/>
  <c r="Q1667" i="1"/>
  <c r="H1678" i="1"/>
  <c r="Q1678" i="1"/>
  <c r="H1688" i="1"/>
  <c r="H1695" i="1"/>
  <c r="Q1695" i="1"/>
  <c r="H1702" i="1"/>
  <c r="Q1702" i="1"/>
  <c r="H1708" i="1"/>
  <c r="J1708" i="1" s="1"/>
  <c r="H1724" i="1"/>
  <c r="J1724" i="1" s="1"/>
  <c r="L1724" i="1" s="1"/>
  <c r="Q1724" i="1"/>
  <c r="H1734" i="1"/>
  <c r="J1734" i="1" s="1"/>
  <c r="H1739" i="1"/>
  <c r="H1745" i="1"/>
  <c r="H1750" i="1"/>
  <c r="H1756" i="1"/>
  <c r="H1774" i="1"/>
  <c r="H1779" i="1"/>
  <c r="H1785" i="1"/>
  <c r="H1791" i="1"/>
  <c r="J1791" i="1" s="1"/>
  <c r="H1797" i="1"/>
  <c r="H1802" i="1"/>
  <c r="J1802" i="1" s="1"/>
  <c r="M1802" i="1" s="1"/>
  <c r="H1808" i="1"/>
  <c r="Q1808" i="1"/>
  <c r="H1085" i="1"/>
  <c r="H1094" i="1"/>
  <c r="J1094" i="1" s="1"/>
  <c r="K1094" i="1" s="1"/>
  <c r="H1098" i="1"/>
  <c r="J1098" i="1" s="1"/>
  <c r="Q1098" i="1"/>
  <c r="H1102" i="1"/>
  <c r="Q1102" i="1"/>
  <c r="H1107" i="1"/>
  <c r="H1116" i="1"/>
  <c r="J1116" i="1" s="1"/>
  <c r="H1121" i="1"/>
  <c r="H1145" i="1"/>
  <c r="H1154" i="1"/>
  <c r="H1160" i="1"/>
  <c r="H1164" i="1"/>
  <c r="J1164" i="1" s="1"/>
  <c r="Q1164" i="1"/>
  <c r="H1192" i="1"/>
  <c r="H1201" i="1"/>
  <c r="J1201" i="1" s="1"/>
  <c r="Q1201" i="1"/>
  <c r="H1205" i="1"/>
  <c r="H1211" i="1"/>
  <c r="J1211" i="1" s="1"/>
  <c r="K1211" i="1" s="1"/>
  <c r="H1216" i="1"/>
  <c r="H1221" i="1"/>
  <c r="H1226" i="1"/>
  <c r="J1226" i="1" s="1"/>
  <c r="L1226" i="1" s="1"/>
  <c r="H1230" i="1"/>
  <c r="H1245" i="1"/>
  <c r="J1245" i="1" s="1"/>
  <c r="K1245" i="1" s="1"/>
  <c r="H1251" i="1"/>
  <c r="J1251" i="1" s="1"/>
  <c r="H1255" i="1"/>
  <c r="H1260" i="1"/>
  <c r="H1266" i="1"/>
  <c r="J1266" i="1" s="1"/>
  <c r="K1266" i="1" s="1"/>
  <c r="J1274" i="1"/>
  <c r="H1281" i="1"/>
  <c r="H1285" i="1"/>
  <c r="J1285" i="1" s="1"/>
  <c r="H1302" i="1"/>
  <c r="H1307" i="1"/>
  <c r="J1307" i="1" s="1"/>
  <c r="M1307" i="1" s="1"/>
  <c r="Q1307" i="1"/>
  <c r="H1312" i="1"/>
  <c r="J1312" i="1" s="1"/>
  <c r="Q1312" i="1"/>
  <c r="H1318" i="1"/>
  <c r="H1323" i="1"/>
  <c r="H1335" i="1"/>
  <c r="Q1335" i="1"/>
  <c r="H1351" i="1"/>
  <c r="Q1351" i="1"/>
  <c r="H1356" i="1"/>
  <c r="J1356" i="1" s="1"/>
  <c r="L1356" i="1" s="1"/>
  <c r="H1361" i="1"/>
  <c r="H1369" i="1"/>
  <c r="H1373" i="1"/>
  <c r="J1373" i="1" s="1"/>
  <c r="M1373" i="1" s="1"/>
  <c r="H1380" i="1"/>
  <c r="J1380" i="1" s="1"/>
  <c r="M1380" i="1" s="1"/>
  <c r="Q1380" i="1"/>
  <c r="H1386" i="1"/>
  <c r="J1386" i="1" s="1"/>
  <c r="M1386" i="1" s="1"/>
  <c r="H1393" i="1"/>
  <c r="Q1393" i="1"/>
  <c r="H1416" i="1"/>
  <c r="H1433" i="1"/>
  <c r="Q1433" i="1"/>
  <c r="H1438" i="1"/>
  <c r="H1443" i="1"/>
  <c r="H1450" i="1"/>
  <c r="J1450" i="1" s="1"/>
  <c r="M1450" i="1" s="1"/>
  <c r="H1462" i="1"/>
  <c r="H1468" i="1"/>
  <c r="Q1468" i="1"/>
  <c r="H1478" i="1"/>
  <c r="Q1478" i="1"/>
  <c r="H1483" i="1"/>
  <c r="Q1483" i="1"/>
  <c r="H1489" i="1"/>
  <c r="Q1489" i="1"/>
  <c r="H1494" i="1"/>
  <c r="H1501" i="1"/>
  <c r="J1501" i="1" s="1"/>
  <c r="M1501" i="1" s="1"/>
  <c r="Q1501" i="1"/>
  <c r="H1508" i="1"/>
  <c r="Q1508" i="1"/>
  <c r="H1514" i="1"/>
  <c r="J1514" i="1" s="1"/>
  <c r="Q1514" i="1"/>
  <c r="H1529" i="1"/>
  <c r="Q1529" i="1"/>
  <c r="H1534" i="1"/>
  <c r="H1539" i="1"/>
  <c r="J1539" i="1" s="1"/>
  <c r="K1539" i="1" s="1"/>
  <c r="H1545" i="1"/>
  <c r="H1555" i="1"/>
  <c r="J1555" i="1" s="1"/>
  <c r="K1555" i="1" s="1"/>
  <c r="H1561" i="1"/>
  <c r="Q1561" i="1"/>
  <c r="H1581" i="1"/>
  <c r="J1581" i="1" s="1"/>
  <c r="Q1581" i="1"/>
  <c r="H1587" i="1"/>
  <c r="J1587" i="1" s="1"/>
  <c r="H1592" i="1"/>
  <c r="H1630" i="1"/>
  <c r="J1630" i="1" s="1"/>
  <c r="Q1630" i="1"/>
  <c r="H1634" i="1"/>
  <c r="H1645" i="1"/>
  <c r="H1651" i="1"/>
  <c r="H1662" i="1"/>
  <c r="J1662" i="1" s="1"/>
  <c r="Q1662" i="1"/>
  <c r="H1668" i="1"/>
  <c r="J1668" i="1" s="1"/>
  <c r="M1668" i="1" s="1"/>
  <c r="Q1668" i="1"/>
  <c r="H1673" i="1"/>
  <c r="J1673" i="1" s="1"/>
  <c r="K1673" i="1" s="1"/>
  <c r="H1679" i="1"/>
  <c r="Q1679" i="1"/>
  <c r="H1683" i="1"/>
  <c r="H1696" i="1"/>
  <c r="Q1696" i="1"/>
  <c r="H1703" i="1"/>
  <c r="J1703" i="1" s="1"/>
  <c r="K1703" i="1" s="1"/>
  <c r="Q1703" i="1"/>
  <c r="H1709" i="1"/>
  <c r="H1714" i="1"/>
  <c r="J1714" i="1" s="1"/>
  <c r="L1714" i="1" s="1"/>
  <c r="H1720" i="1"/>
  <c r="H1735" i="1"/>
  <c r="H1740" i="1"/>
  <c r="H1751" i="1"/>
  <c r="J1751" i="1" s="1"/>
  <c r="K1751" i="1" s="1"/>
  <c r="H1757" i="1"/>
  <c r="J1757" i="1" s="1"/>
  <c r="H1770" i="1"/>
  <c r="J1770" i="1" s="1"/>
  <c r="M1770" i="1" s="1"/>
  <c r="O1770" i="1" s="1"/>
  <c r="P1770" i="1" s="1"/>
  <c r="Q1770" i="1" s="1"/>
  <c r="H1775" i="1"/>
  <c r="J1775" i="1" s="1"/>
  <c r="M1775" i="1" s="1"/>
  <c r="H1780" i="1"/>
  <c r="J1780" i="1" s="1"/>
  <c r="M1780" i="1" s="1"/>
  <c r="H1786" i="1"/>
  <c r="H1792" i="1"/>
  <c r="H1798" i="1"/>
  <c r="H1188" i="1"/>
  <c r="J1188" i="1" s="1"/>
  <c r="Q1188" i="1"/>
  <c r="H1206" i="1"/>
  <c r="Q1206" i="1"/>
  <c r="H1217" i="1"/>
  <c r="J1217" i="1" s="1"/>
  <c r="Q1217" i="1"/>
  <c r="H1231" i="1"/>
  <c r="H1236" i="1"/>
  <c r="H1241" i="1"/>
  <c r="J1241" i="1" s="1"/>
  <c r="H1246" i="1"/>
  <c r="H1256" i="1"/>
  <c r="H1261" i="1"/>
  <c r="J1261" i="1" s="1"/>
  <c r="M1261" i="1" s="1"/>
  <c r="H1275" i="1"/>
  <c r="Q1275" i="1"/>
  <c r="H1282" i="1"/>
  <c r="J1282" i="1" s="1"/>
  <c r="H1286" i="1"/>
  <c r="Q1286" i="1"/>
  <c r="H1292" i="1"/>
  <c r="Q1292" i="1"/>
  <c r="H1303" i="1"/>
  <c r="J1303" i="1" s="1"/>
  <c r="H1313" i="1"/>
  <c r="Q1313" i="1"/>
  <c r="H1324" i="1"/>
  <c r="J1324" i="1" s="1"/>
  <c r="L1324" i="1" s="1"/>
  <c r="H1357" i="1"/>
  <c r="J1357" i="1" s="1"/>
  <c r="H1362" i="1"/>
  <c r="J1362" i="1" s="1"/>
  <c r="L1362" i="1" s="1"/>
  <c r="H1374" i="1"/>
  <c r="Q1374" i="1"/>
  <c r="H1381" i="1"/>
  <c r="J1381" i="1" s="1"/>
  <c r="K1381" i="1" s="1"/>
  <c r="H1387" i="1"/>
  <c r="H1397" i="1"/>
  <c r="J1397" i="1" s="1"/>
  <c r="L1397" i="1" s="1"/>
  <c r="Q1397" i="1"/>
  <c r="H1406" i="1"/>
  <c r="H1417" i="1"/>
  <c r="Q1417" i="1"/>
  <c r="H1444" i="1"/>
  <c r="J1444" i="1" s="1"/>
  <c r="K1444" i="1" s="1"/>
  <c r="H1451" i="1"/>
  <c r="H1463" i="1"/>
  <c r="Q1463" i="1"/>
  <c r="H1469" i="1"/>
  <c r="Q1469" i="1"/>
  <c r="H1479" i="1"/>
  <c r="Q1479" i="1"/>
  <c r="H1484" i="1"/>
  <c r="Q1484" i="1"/>
  <c r="H1495" i="1"/>
  <c r="Q1495" i="1"/>
  <c r="H1502" i="1"/>
  <c r="Q1502" i="1"/>
  <c r="H1509" i="1"/>
  <c r="J1509" i="1" s="1"/>
  <c r="M1509" i="1" s="1"/>
  <c r="Q1509" i="1"/>
  <c r="H1515" i="1"/>
  <c r="J1515" i="1" s="1"/>
  <c r="M1515" i="1" s="1"/>
  <c r="Q1515" i="1"/>
  <c r="H1530" i="1"/>
  <c r="Q1530" i="1"/>
  <c r="H1535" i="1"/>
  <c r="H1546" i="1"/>
  <c r="Q1546" i="1"/>
  <c r="H1562" i="1"/>
  <c r="J1562" i="1" s="1"/>
  <c r="Q1562" i="1"/>
  <c r="H1572" i="1"/>
  <c r="Q1572" i="1"/>
  <c r="H1582" i="1"/>
  <c r="Q1582" i="1"/>
  <c r="H1593" i="1"/>
  <c r="J1593" i="1" s="1"/>
  <c r="H1611" i="1"/>
  <c r="H1626" i="1"/>
  <c r="Q1626" i="1"/>
  <c r="H1635" i="1"/>
  <c r="H1646" i="1"/>
  <c r="H1663" i="1"/>
  <c r="Q1663" i="1"/>
  <c r="H1680" i="1"/>
  <c r="Q1680" i="1"/>
  <c r="H1704" i="1"/>
  <c r="Q1704" i="1"/>
  <c r="H1721" i="1"/>
  <c r="Q1721" i="1"/>
  <c r="H1736" i="1"/>
  <c r="H1741" i="1"/>
  <c r="H1746" i="1"/>
  <c r="H1752" i="1"/>
  <c r="H1758" i="1"/>
  <c r="H1765" i="1"/>
  <c r="J1765" i="1" s="1"/>
  <c r="L1765" i="1" s="1"/>
  <c r="H1771" i="1"/>
  <c r="H1776" i="1"/>
  <c r="H1793" i="1"/>
  <c r="M722" i="1"/>
  <c r="N722" i="1" s="1"/>
  <c r="L1299" i="1"/>
  <c r="M1299" i="1"/>
  <c r="O1299" i="1" s="1"/>
  <c r="P1299" i="1" s="1"/>
  <c r="Q1299" i="1" s="1"/>
  <c r="K1299" i="1"/>
  <c r="L517" i="1"/>
  <c r="K517" i="1"/>
  <c r="M517" i="1"/>
  <c r="N517" i="1" s="1"/>
  <c r="J324" i="1"/>
  <c r="K324" i="1" s="1"/>
  <c r="O8" i="1"/>
  <c r="N8" i="1"/>
  <c r="K107" i="1"/>
  <c r="M107" i="1"/>
  <c r="O107" i="1" s="1"/>
  <c r="P107" i="1" s="1"/>
  <c r="Q107" i="1" s="1"/>
  <c r="L906" i="1"/>
  <c r="K1628" i="1"/>
  <c r="I1174" i="1"/>
  <c r="I1006" i="1"/>
  <c r="J1006" i="1"/>
  <c r="K1006" i="1" s="1"/>
  <c r="I774" i="1"/>
  <c r="I462" i="1"/>
  <c r="J462" i="1"/>
  <c r="J302" i="1"/>
  <c r="J174" i="1"/>
  <c r="J418" i="1"/>
  <c r="J1533" i="1"/>
  <c r="M1533" i="1" s="1"/>
  <c r="J1805" i="1"/>
  <c r="L1805" i="1" s="1"/>
  <c r="I1805" i="1"/>
  <c r="I1789" i="1"/>
  <c r="J1789" i="1" s="1"/>
  <c r="I1749" i="1"/>
  <c r="J1749" i="1" s="1"/>
  <c r="I1541" i="1"/>
  <c r="J1541" i="1" s="1"/>
  <c r="K1541" i="1" s="1"/>
  <c r="I1501" i="1"/>
  <c r="J1485" i="1"/>
  <c r="I1485" i="1"/>
  <c r="J1309" i="1"/>
  <c r="I1293" i="1"/>
  <c r="J1293" i="1" s="1"/>
  <c r="L1293" i="1" s="1"/>
  <c r="I1277" i="1"/>
  <c r="J1277" i="1" s="1"/>
  <c r="K1277" i="1" s="1"/>
  <c r="I965" i="1"/>
  <c r="I925" i="1"/>
  <c r="I597" i="1"/>
  <c r="J597" i="1"/>
  <c r="M597" i="1" s="1"/>
  <c r="I565" i="1"/>
  <c r="J565" i="1" s="1"/>
  <c r="L565" i="1" s="1"/>
  <c r="K8" i="1"/>
  <c r="M10" i="1"/>
  <c r="I14" i="1"/>
  <c r="J54" i="1"/>
  <c r="M54" i="1" s="1"/>
  <c r="J82" i="1"/>
  <c r="M82" i="1" s="1"/>
  <c r="J110" i="1"/>
  <c r="M110" i="1" s="1"/>
  <c r="L394" i="1"/>
  <c r="J553" i="1"/>
  <c r="M553" i="1" s="1"/>
  <c r="I613" i="1"/>
  <c r="J613" i="1" s="1"/>
  <c r="M613" i="1" s="1"/>
  <c r="J681" i="1"/>
  <c r="J1804" i="1"/>
  <c r="I1804" i="1"/>
  <c r="J1476" i="1"/>
  <c r="I1476" i="1"/>
  <c r="J1460" i="1"/>
  <c r="L1460" i="1" s="1"/>
  <c r="I1460" i="1"/>
  <c r="I1100" i="1"/>
  <c r="I1028" i="1"/>
  <c r="J1028" i="1"/>
  <c r="I980" i="1"/>
  <c r="J708" i="1"/>
  <c r="L708" i="1" s="1"/>
  <c r="J612" i="1"/>
  <c r="M612" i="1" s="1"/>
  <c r="O612" i="1" s="1"/>
  <c r="P612" i="1" s="1"/>
  <c r="I588" i="1"/>
  <c r="J588" i="1"/>
  <c r="M588" i="1" s="1"/>
  <c r="J492" i="1"/>
  <c r="K492" i="1" s="1"/>
  <c r="I492" i="1"/>
  <c r="L8" i="1"/>
  <c r="I268" i="1"/>
  <c r="J378" i="1"/>
  <c r="M394" i="1"/>
  <c r="I540" i="1"/>
  <c r="I581" i="1"/>
  <c r="I876" i="1"/>
  <c r="J876" i="1" s="1"/>
  <c r="M876" i="1" s="1"/>
  <c r="I1685" i="1"/>
  <c r="I1740" i="1"/>
  <c r="J36" i="1"/>
  <c r="K36" i="1" s="1"/>
  <c r="J126" i="1"/>
  <c r="J132" i="1"/>
  <c r="L132" i="1" s="1"/>
  <c r="I398" i="1"/>
  <c r="J537" i="1"/>
  <c r="K537" i="1" s="1"/>
  <c r="I1038" i="1"/>
  <c r="J1038" i="1" s="1"/>
  <c r="I1461" i="1"/>
  <c r="I1786" i="1"/>
  <c r="I1746" i="1"/>
  <c r="I1690" i="1"/>
  <c r="I1546" i="1"/>
  <c r="J1546" i="1" s="1"/>
  <c r="J1530" i="1"/>
  <c r="M1530" i="1" s="1"/>
  <c r="J1458" i="1"/>
  <c r="J1442" i="1"/>
  <c r="M1442" i="1" s="1"/>
  <c r="O1442" i="1" s="1"/>
  <c r="P1442" i="1" s="1"/>
  <c r="Q1442" i="1" s="1"/>
  <c r="I1338" i="1"/>
  <c r="J1298" i="1"/>
  <c r="I1010" i="1"/>
  <c r="J1010" i="1"/>
  <c r="K1010" i="1" s="1"/>
  <c r="J690" i="1"/>
  <c r="J650" i="1"/>
  <c r="L650" i="1" s="1"/>
  <c r="I594" i="1"/>
  <c r="J594" i="1"/>
  <c r="J41" i="1"/>
  <c r="I76" i="1"/>
  <c r="J76" i="1" s="1"/>
  <c r="I108" i="1"/>
  <c r="I458" i="1"/>
  <c r="I466" i="1"/>
  <c r="I474" i="1"/>
  <c r="I510" i="1"/>
  <c r="J516" i="1"/>
  <c r="J761" i="1"/>
  <c r="L979" i="1"/>
  <c r="J49" i="1"/>
  <c r="M49" i="1" s="1"/>
  <c r="J89" i="1"/>
  <c r="K89" i="1" s="1"/>
  <c r="I130" i="1"/>
  <c r="J281" i="1"/>
  <c r="J482" i="1"/>
  <c r="I538" i="1"/>
  <c r="J578" i="1"/>
  <c r="I586" i="1"/>
  <c r="J665" i="1"/>
  <c r="J796" i="1"/>
  <c r="I996" i="1"/>
  <c r="J1004" i="1"/>
  <c r="K1022" i="1"/>
  <c r="I1285" i="1"/>
  <c r="I1325" i="1"/>
  <c r="J103" i="1"/>
  <c r="L103" i="1" s="1"/>
  <c r="J882" i="1"/>
  <c r="K882" i="1" s="1"/>
  <c r="J1214" i="1"/>
  <c r="M1214" i="1" s="1"/>
  <c r="I1206" i="1"/>
  <c r="I1158" i="1"/>
  <c r="J1014" i="1"/>
  <c r="I1014" i="1"/>
  <c r="I470" i="1"/>
  <c r="J470" i="1"/>
  <c r="K398" i="1"/>
  <c r="L398" i="1"/>
  <c r="J318" i="1"/>
  <c r="K318" i="1" s="1"/>
  <c r="J270" i="1"/>
  <c r="M270" i="1" s="1"/>
  <c r="J30" i="1"/>
  <c r="L10" i="1"/>
  <c r="J134" i="1"/>
  <c r="J252" i="1"/>
  <c r="J305" i="1"/>
  <c r="M305" i="1" s="1"/>
  <c r="J454" i="1"/>
  <c r="K454" i="1" s="1"/>
  <c r="J689" i="1"/>
  <c r="K689" i="1" s="1"/>
  <c r="J745" i="1"/>
  <c r="J798" i="1"/>
  <c r="K798" i="1" s="1"/>
  <c r="I1797" i="1"/>
  <c r="I1709" i="1"/>
  <c r="I1701" i="1"/>
  <c r="I1693" i="1"/>
  <c r="J1573" i="1"/>
  <c r="K1573" i="1" s="1"/>
  <c r="I1477" i="1"/>
  <c r="J1477" i="1"/>
  <c r="L1477" i="1" s="1"/>
  <c r="I1445" i="1"/>
  <c r="I1437" i="1"/>
  <c r="J1437" i="1" s="1"/>
  <c r="I957" i="1"/>
  <c r="I917" i="1"/>
  <c r="J917" i="1" s="1"/>
  <c r="I901" i="1"/>
  <c r="L13" i="1"/>
  <c r="M13" i="1"/>
  <c r="O13" i="1" s="1"/>
  <c r="P13" i="1" s="1"/>
  <c r="J249" i="1"/>
  <c r="K249" i="1" s="1"/>
  <c r="J442" i="1"/>
  <c r="M442" i="1" s="1"/>
  <c r="I605" i="1"/>
  <c r="J1013" i="1"/>
  <c r="K1013" i="1" s="1"/>
  <c r="I1021" i="1"/>
  <c r="I1150" i="1"/>
  <c r="J1150" i="1" s="1"/>
  <c r="L1150" i="1" s="1"/>
  <c r="I1764" i="1"/>
  <c r="J1764" i="1" s="1"/>
  <c r="M1764" i="1" s="1"/>
  <c r="I1756" i="1"/>
  <c r="J1756" i="1" s="1"/>
  <c r="K1756" i="1" s="1"/>
  <c r="I1684" i="1"/>
  <c r="J1684" i="1" s="1"/>
  <c r="J1636" i="1"/>
  <c r="K1636" i="1" s="1"/>
  <c r="I1636" i="1"/>
  <c r="J1484" i="1"/>
  <c r="I1484" i="1"/>
  <c r="J1468" i="1"/>
  <c r="I1468" i="1"/>
  <c r="I1348" i="1"/>
  <c r="I1340" i="1"/>
  <c r="J1340" i="1" s="1"/>
  <c r="K1340" i="1" s="1"/>
  <c r="I1332" i="1"/>
  <c r="J1332" i="1" s="1"/>
  <c r="I1132" i="1"/>
  <c r="J1060" i="1"/>
  <c r="M1020" i="1"/>
  <c r="N1020" i="1" s="1"/>
  <c r="K1020" i="1"/>
  <c r="J1012" i="1"/>
  <c r="I1012" i="1"/>
  <c r="J780" i="1"/>
  <c r="J732" i="1"/>
  <c r="K732" i="1" s="1"/>
  <c r="J564" i="1"/>
  <c r="J524" i="1"/>
  <c r="K524" i="1" s="1"/>
  <c r="J452" i="1"/>
  <c r="J164" i="1"/>
  <c r="M164" i="1" s="1"/>
  <c r="J12" i="1"/>
  <c r="J94" i="1"/>
  <c r="I142" i="1"/>
  <c r="I589" i="1"/>
  <c r="I892" i="1"/>
  <c r="J892" i="1" s="1"/>
  <c r="L9" i="1"/>
  <c r="M9" i="1"/>
  <c r="J98" i="1"/>
  <c r="K98" i="1" s="1"/>
  <c r="J207" i="1"/>
  <c r="K207" i="1" s="1"/>
  <c r="I572" i="1"/>
  <c r="J572" i="1" s="1"/>
  <c r="M572" i="1" s="1"/>
  <c r="J1043" i="1"/>
  <c r="J1099" i="1"/>
  <c r="I1778" i="1"/>
  <c r="J1778" i="1" s="1"/>
  <c r="I1730" i="1"/>
  <c r="J1730" i="1" s="1"/>
  <c r="I1698" i="1"/>
  <c r="I1498" i="1"/>
  <c r="J1498" i="1"/>
  <c r="M1498" i="1" s="1"/>
  <c r="J1482" i="1"/>
  <c r="I1482" i="1"/>
  <c r="J1474" i="1"/>
  <c r="I1474" i="1"/>
  <c r="J1466" i="1"/>
  <c r="M1466" i="1" s="1"/>
  <c r="I1466" i="1"/>
  <c r="L1434" i="1"/>
  <c r="I1314" i="1"/>
  <c r="J1314" i="1" s="1"/>
  <c r="J1250" i="1"/>
  <c r="I1122" i="1"/>
  <c r="J1122" i="1" s="1"/>
  <c r="I1114" i="1"/>
  <c r="J1114" i="1" s="1"/>
  <c r="J1090" i="1"/>
  <c r="J1002" i="1"/>
  <c r="I1002" i="1"/>
  <c r="J978" i="1"/>
  <c r="K978" i="1" s="1"/>
  <c r="I954" i="1"/>
  <c r="J954" i="1" s="1"/>
  <c r="J930" i="1"/>
  <c r="K930" i="1" s="1"/>
  <c r="J922" i="1"/>
  <c r="L922" i="1" s="1"/>
  <c r="J794" i="1"/>
  <c r="I658" i="1"/>
  <c r="K458" i="1"/>
  <c r="M458" i="1"/>
  <c r="J90" i="1"/>
  <c r="M90" i="1" s="1"/>
  <c r="J58" i="1"/>
  <c r="J26" i="1"/>
  <c r="Y8" i="1"/>
  <c r="X8" i="1"/>
  <c r="K9" i="1"/>
  <c r="K115" i="1"/>
  <c r="M115" i="1"/>
  <c r="I118" i="1"/>
  <c r="I506" i="1"/>
  <c r="I522" i="1"/>
  <c r="I546" i="1"/>
  <c r="I821" i="1"/>
  <c r="J821" i="1" s="1"/>
  <c r="L821" i="1" s="1"/>
  <c r="I1022" i="1"/>
  <c r="J1030" i="1"/>
  <c r="K1030" i="1" s="1"/>
  <c r="Z8" i="1"/>
  <c r="AA8" i="1"/>
  <c r="H8" i="1"/>
  <c r="R8" i="1" s="1"/>
  <c r="J81" i="1"/>
  <c r="M81" i="1" s="1"/>
  <c r="J196" i="1"/>
  <c r="J201" i="1"/>
  <c r="J490" i="1"/>
  <c r="I498" i="1"/>
  <c r="J676" i="1"/>
  <c r="J726" i="1"/>
  <c r="I933" i="1"/>
  <c r="J933" i="1" s="1"/>
  <c r="M933" i="1" s="1"/>
  <c r="I1020" i="1"/>
  <c r="I1076" i="1"/>
  <c r="J1076" i="1" s="1"/>
  <c r="J377" i="1"/>
  <c r="K377" i="1" s="1"/>
  <c r="J383" i="1"/>
  <c r="J409" i="1"/>
  <c r="M409" i="1" s="1"/>
  <c r="J521" i="1"/>
  <c r="J545" i="1"/>
  <c r="M545" i="1" s="1"/>
  <c r="J1603" i="1"/>
  <c r="L1603" i="1" s="1"/>
  <c r="J185" i="1"/>
  <c r="M185" i="1" s="1"/>
  <c r="J257" i="1"/>
  <c r="L257" i="1" s="1"/>
  <c r="J345" i="1"/>
  <c r="K345" i="1" s="1"/>
  <c r="J431" i="1"/>
  <c r="J73" i="1"/>
  <c r="K73" i="1" s="1"/>
  <c r="J167" i="1"/>
  <c r="M167" i="1" s="1"/>
  <c r="J177" i="1"/>
  <c r="K177" i="1" s="1"/>
  <c r="J369" i="1"/>
  <c r="K369" i="1" s="1"/>
  <c r="J401" i="1"/>
  <c r="J417" i="1"/>
  <c r="K417" i="1" s="1"/>
  <c r="M1625" i="1"/>
  <c r="O1625" i="1" s="1"/>
  <c r="P1625" i="1" s="1"/>
  <c r="L1625" i="1"/>
  <c r="J1065" i="1"/>
  <c r="K1065" i="1" s="1"/>
  <c r="J1291" i="1"/>
  <c r="I1715" i="1"/>
  <c r="J1715" i="1" s="1"/>
  <c r="I1707" i="1"/>
  <c r="J1707" i="1"/>
  <c r="K1707" i="1" s="1"/>
  <c r="I1611" i="1"/>
  <c r="I1499" i="1"/>
  <c r="J1283" i="1"/>
  <c r="I1275" i="1"/>
  <c r="I1243" i="1"/>
  <c r="J1243" i="1" s="1"/>
  <c r="J1227" i="1"/>
  <c r="I1171" i="1"/>
  <c r="I1155" i="1"/>
  <c r="J1155" i="1" s="1"/>
  <c r="J1051" i="1"/>
  <c r="J1019" i="1"/>
  <c r="L1019" i="1" s="1"/>
  <c r="I1019" i="1"/>
  <c r="J1059" i="1"/>
  <c r="L1059" i="1" s="1"/>
  <c r="J1563" i="1"/>
  <c r="M1563" i="1" s="1"/>
  <c r="J617" i="1"/>
  <c r="J1089" i="1"/>
  <c r="K1089" i="1" s="1"/>
  <c r="J1145" i="1"/>
  <c r="L1145" i="1" s="1"/>
  <c r="J729" i="1"/>
  <c r="M729" i="1" s="1"/>
  <c r="J753" i="1"/>
  <c r="J1185" i="1"/>
  <c r="J1633" i="1"/>
  <c r="L1633" i="1" s="1"/>
  <c r="J1209" i="1"/>
  <c r="L1209" i="1" s="1"/>
  <c r="J1729" i="1"/>
  <c r="M1729" i="1" s="1"/>
  <c r="J1584" i="1"/>
  <c r="J1576" i="1"/>
  <c r="L1576" i="1" s="1"/>
  <c r="J1536" i="1"/>
  <c r="J1296" i="1"/>
  <c r="K1296" i="1" s="1"/>
  <c r="J1248" i="1"/>
  <c r="J1232" i="1"/>
  <c r="L1232" i="1" s="1"/>
  <c r="J1224" i="1"/>
  <c r="J1641" i="1"/>
  <c r="K1641" i="1" s="1"/>
  <c r="J1799" i="1"/>
  <c r="M1799" i="1" s="1"/>
  <c r="J1783" i="1"/>
  <c r="K1783" i="1" s="1"/>
  <c r="J1767" i="1"/>
  <c r="K1767" i="1" s="1"/>
  <c r="J1759" i="1"/>
  <c r="K1759" i="1" s="1"/>
  <c r="J1719" i="1"/>
  <c r="K1719" i="1" s="1"/>
  <c r="J1495" i="1"/>
  <c r="L1495" i="1" s="1"/>
  <c r="J1439" i="1"/>
  <c r="J1359" i="1"/>
  <c r="J1351" i="1"/>
  <c r="J1343" i="1"/>
  <c r="K1343" i="1" s="1"/>
  <c r="J1079" i="1"/>
  <c r="J895" i="1"/>
  <c r="J887" i="1"/>
  <c r="L887" i="1" s="1"/>
  <c r="J447" i="1"/>
  <c r="L447" i="1" s="1"/>
  <c r="J423" i="1"/>
  <c r="K423" i="1" s="1"/>
  <c r="J407" i="1"/>
  <c r="J391" i="1"/>
  <c r="M391" i="1" s="1"/>
  <c r="J375" i="1"/>
  <c r="M375" i="1" s="1"/>
  <c r="J263" i="1"/>
  <c r="J151" i="1"/>
  <c r="J95" i="1"/>
  <c r="K95" i="1" s="1"/>
  <c r="J87" i="1"/>
  <c r="J79" i="1"/>
  <c r="K79" i="1" s="1"/>
  <c r="J47" i="1"/>
  <c r="J39" i="1"/>
  <c r="I1544" i="1"/>
  <c r="I1504" i="1"/>
  <c r="I1024" i="1"/>
  <c r="J1024" i="1"/>
  <c r="K1024" i="1" s="1"/>
  <c r="I1000" i="1"/>
  <c r="J1000" i="1"/>
  <c r="I848" i="1"/>
  <c r="I816" i="1"/>
  <c r="J816" i="1" s="1"/>
  <c r="L816" i="1" s="1"/>
  <c r="I1807" i="1"/>
  <c r="J1807" i="1"/>
  <c r="K1807" i="1" s="1"/>
  <c r="I1671" i="1"/>
  <c r="J1671" i="1" s="1"/>
  <c r="I1487" i="1"/>
  <c r="J1487" i="1" s="1"/>
  <c r="K1487" i="1" s="1"/>
  <c r="I1463" i="1"/>
  <c r="J1463" i="1"/>
  <c r="J1431" i="1"/>
  <c r="I1431" i="1"/>
  <c r="I1103" i="1"/>
  <c r="J1103" i="1"/>
  <c r="M1103" i="1" s="1"/>
  <c r="M495" i="1"/>
  <c r="O495" i="1" s="1"/>
  <c r="P495" i="1" s="1"/>
  <c r="K495" i="1"/>
  <c r="L495" i="1"/>
  <c r="M196" i="1"/>
  <c r="N196" i="1" s="1"/>
  <c r="L196" i="1"/>
  <c r="K196" i="1"/>
  <c r="I1616" i="1"/>
  <c r="I1608" i="1"/>
  <c r="J1608" i="1" s="1"/>
  <c r="I1592" i="1"/>
  <c r="J1592" i="1" s="1"/>
  <c r="L1592" i="1" s="1"/>
  <c r="I1568" i="1"/>
  <c r="I1552" i="1"/>
  <c r="I1528" i="1"/>
  <c r="J1528" i="1" s="1"/>
  <c r="I1272" i="1"/>
  <c r="J1272" i="1" s="1"/>
  <c r="I1256" i="1"/>
  <c r="J1256" i="1" s="1"/>
  <c r="I1008" i="1"/>
  <c r="J1008" i="1"/>
  <c r="K1008" i="1" s="1"/>
  <c r="I840" i="1"/>
  <c r="J840" i="1" s="1"/>
  <c r="I800" i="1"/>
  <c r="J800" i="1" s="1"/>
  <c r="I1663" i="1"/>
  <c r="I1415" i="1"/>
  <c r="J1415" i="1" s="1"/>
  <c r="J1399" i="1"/>
  <c r="K1399" i="1" s="1"/>
  <c r="I1399" i="1"/>
  <c r="I1383" i="1"/>
  <c r="J1383" i="1" s="1"/>
  <c r="I1367" i="1"/>
  <c r="I1327" i="1"/>
  <c r="J1327" i="1" s="1"/>
  <c r="K1327" i="1" s="1"/>
  <c r="I1095" i="1"/>
  <c r="I951" i="1"/>
  <c r="J311" i="1"/>
  <c r="I1408" i="1"/>
  <c r="J1408" i="1" s="1"/>
  <c r="I1304" i="1"/>
  <c r="I1016" i="1"/>
  <c r="J1016" i="1"/>
  <c r="K1016" i="1" s="1"/>
  <c r="I808" i="1"/>
  <c r="J808" i="1" s="1"/>
  <c r="K808" i="1" s="1"/>
  <c r="I1679" i="1"/>
  <c r="J1679" i="1" s="1"/>
  <c r="I1655" i="1"/>
  <c r="J1655" i="1" s="1"/>
  <c r="J1479" i="1"/>
  <c r="I1479" i="1"/>
  <c r="J1471" i="1"/>
  <c r="I1471" i="1"/>
  <c r="I1447" i="1"/>
  <c r="I1407" i="1"/>
  <c r="J1407" i="1" s="1"/>
  <c r="M19" i="1"/>
  <c r="L487" i="1"/>
  <c r="I832" i="1"/>
  <c r="J832" i="1" s="1"/>
  <c r="I1735" i="1"/>
  <c r="I1695" i="1"/>
  <c r="J1695" i="1" s="1"/>
  <c r="I1647" i="1"/>
  <c r="J1647" i="1" s="1"/>
  <c r="I1391" i="1"/>
  <c r="J1391" i="1" s="1"/>
  <c r="K1391" i="1" s="1"/>
  <c r="I1375" i="1"/>
  <c r="J1375" i="1" s="1"/>
  <c r="I1335" i="1"/>
  <c r="I967" i="1"/>
  <c r="K514" i="1"/>
  <c r="M514" i="1"/>
  <c r="L514" i="1"/>
  <c r="I1600" i="1"/>
  <c r="I1264" i="1"/>
  <c r="J1264" i="1" s="1"/>
  <c r="I1240" i="1"/>
  <c r="J1240" i="1" s="1"/>
  <c r="J1032" i="1"/>
  <c r="K1032" i="1" s="1"/>
  <c r="I1032" i="1"/>
  <c r="I824" i="1"/>
  <c r="J824" i="1" s="1"/>
  <c r="I1687" i="1"/>
  <c r="I1639" i="1"/>
  <c r="J1639" i="1" s="1"/>
  <c r="I1319" i="1"/>
  <c r="J1319" i="1" s="1"/>
  <c r="I959" i="1"/>
  <c r="K131" i="1"/>
  <c r="M131" i="1"/>
  <c r="K139" i="1"/>
  <c r="M139" i="1"/>
  <c r="I927" i="1"/>
  <c r="J927" i="1" s="1"/>
  <c r="I919" i="1"/>
  <c r="J919" i="1" s="1"/>
  <c r="I911" i="1"/>
  <c r="I879" i="1"/>
  <c r="I871" i="1"/>
  <c r="I863" i="1"/>
  <c r="I855" i="1"/>
  <c r="J855" i="1" s="1"/>
  <c r="K855" i="1" s="1"/>
  <c r="I847" i="1"/>
  <c r="J847" i="1" s="1"/>
  <c r="I839" i="1"/>
  <c r="J839" i="1" s="1"/>
  <c r="I823" i="1"/>
  <c r="I815" i="1"/>
  <c r="J815" i="1" s="1"/>
  <c r="I807" i="1"/>
  <c r="J807" i="1" s="1"/>
  <c r="I799" i="1"/>
  <c r="I791" i="1"/>
  <c r="J791" i="1"/>
  <c r="J783" i="1"/>
  <c r="I775" i="1"/>
  <c r="I767" i="1"/>
  <c r="J767" i="1" s="1"/>
  <c r="I759" i="1"/>
  <c r="I743" i="1"/>
  <c r="J735" i="1"/>
  <c r="K735" i="1" s="1"/>
  <c r="I727" i="1"/>
  <c r="I719" i="1"/>
  <c r="J719" i="1" s="1"/>
  <c r="I711" i="1"/>
  <c r="I703" i="1"/>
  <c r="J703" i="1" s="1"/>
  <c r="I687" i="1"/>
  <c r="J687" i="1" s="1"/>
  <c r="M687" i="1" s="1"/>
  <c r="I679" i="1"/>
  <c r="I671" i="1"/>
  <c r="J671" i="1" s="1"/>
  <c r="K671" i="1" s="1"/>
  <c r="I663" i="1"/>
  <c r="J663" i="1" s="1"/>
  <c r="I655" i="1"/>
  <c r="I647" i="1"/>
  <c r="I639" i="1"/>
  <c r="J639" i="1" s="1"/>
  <c r="K639" i="1" s="1"/>
  <c r="I631" i="1"/>
  <c r="I623" i="1"/>
  <c r="J607" i="1"/>
  <c r="K607" i="1" s="1"/>
  <c r="I607" i="1"/>
  <c r="I599" i="1"/>
  <c r="J599" i="1"/>
  <c r="K599" i="1" s="1"/>
  <c r="J591" i="1"/>
  <c r="I591" i="1"/>
  <c r="J583" i="1"/>
  <c r="I583" i="1"/>
  <c r="J575" i="1"/>
  <c r="K575" i="1" s="1"/>
  <c r="I575" i="1"/>
  <c r="J503" i="1"/>
  <c r="M503" i="1" s="1"/>
  <c r="I503" i="1"/>
  <c r="J479" i="1"/>
  <c r="I479" i="1"/>
  <c r="J463" i="1"/>
  <c r="M463" i="1" s="1"/>
  <c r="N463" i="1" s="1"/>
  <c r="I463" i="1"/>
  <c r="J455" i="1"/>
  <c r="L455" i="1" s="1"/>
  <c r="I455" i="1"/>
  <c r="I359" i="1"/>
  <c r="I351" i="1"/>
  <c r="I335" i="1"/>
  <c r="J335" i="1" s="1"/>
  <c r="I279" i="1"/>
  <c r="J279" i="1" s="1"/>
  <c r="K279" i="1" s="1"/>
  <c r="I223" i="1"/>
  <c r="J223" i="1" s="1"/>
  <c r="I287" i="1"/>
  <c r="K474" i="1"/>
  <c r="M474" i="1"/>
  <c r="N474" i="1" s="1"/>
  <c r="L474" i="1"/>
  <c r="I831" i="1"/>
  <c r="M845" i="1"/>
  <c r="N845" i="1" s="1"/>
  <c r="I935" i="1"/>
  <c r="J935" i="1" s="1"/>
  <c r="I127" i="1"/>
  <c r="I183" i="1"/>
  <c r="J183" i="1" s="1"/>
  <c r="I191" i="1"/>
  <c r="I295" i="1"/>
  <c r="I367" i="1"/>
  <c r="I495" i="1"/>
  <c r="I511" i="1"/>
  <c r="I135" i="1"/>
  <c r="I319" i="1"/>
  <c r="I343" i="1"/>
  <c r="J343" i="1" s="1"/>
  <c r="J615" i="1"/>
  <c r="K615" i="1" s="1"/>
  <c r="I119" i="1"/>
  <c r="M123" i="1"/>
  <c r="I199" i="1"/>
  <c r="J199" i="1" s="1"/>
  <c r="I231" i="1"/>
  <c r="J231" i="1" s="1"/>
  <c r="J471" i="1"/>
  <c r="I519" i="1"/>
  <c r="J695" i="1"/>
  <c r="L695" i="1" s="1"/>
  <c r="I255" i="1"/>
  <c r="J255" i="1" s="1"/>
  <c r="I271" i="1"/>
  <c r="J271" i="1" s="1"/>
  <c r="I303" i="1"/>
  <c r="J527" i="1"/>
  <c r="M580" i="1"/>
  <c r="O580" i="1" s="1"/>
  <c r="P580" i="1" s="1"/>
  <c r="M398" i="1"/>
  <c r="L786" i="1"/>
  <c r="M730" i="1"/>
  <c r="L730" i="1"/>
  <c r="L454" i="1"/>
  <c r="L466" i="1"/>
  <c r="L506" i="1"/>
  <c r="M466" i="1"/>
  <c r="O466" i="1" s="1"/>
  <c r="P466" i="1" s="1"/>
  <c r="M506" i="1"/>
  <c r="O506" i="1" s="1"/>
  <c r="P506" i="1" s="1"/>
  <c r="M1028" i="1"/>
  <c r="L1028" i="1"/>
  <c r="K1028" i="1"/>
  <c r="M977" i="1"/>
  <c r="K977" i="1"/>
  <c r="M985" i="1"/>
  <c r="K985" i="1"/>
  <c r="K987" i="1"/>
  <c r="M987" i="1"/>
  <c r="L987" i="1"/>
  <c r="L1006" i="1"/>
  <c r="M1006" i="1"/>
  <c r="O1006" i="1" s="1"/>
  <c r="P1006" i="1" s="1"/>
  <c r="L588" i="1"/>
  <c r="M1474" i="1"/>
  <c r="L1474" i="1"/>
  <c r="M993" i="1"/>
  <c r="M962" i="1"/>
  <c r="O962" i="1" s="1"/>
  <c r="P962" i="1" s="1"/>
  <c r="Q962" i="1" s="1"/>
  <c r="L962" i="1"/>
  <c r="K962" i="1"/>
  <c r="M1014" i="1"/>
  <c r="O1014" i="1" s="1"/>
  <c r="P1014" i="1" s="1"/>
  <c r="M1243" i="1"/>
  <c r="M995" i="1"/>
  <c r="L1020" i="1"/>
  <c r="M1022" i="1"/>
  <c r="N1022" i="1" s="1"/>
  <c r="L1307" i="1"/>
  <c r="K1461" i="1"/>
  <c r="M1461" i="1"/>
  <c r="N1461" i="1" s="1"/>
  <c r="L1461" i="1"/>
  <c r="M1341" i="1"/>
  <c r="L1341" i="1"/>
  <c r="M979" i="1"/>
  <c r="L1001" i="1"/>
  <c r="K1009" i="1"/>
  <c r="I1678" i="1"/>
  <c r="I1670" i="1"/>
  <c r="I1622" i="1"/>
  <c r="I1614" i="1"/>
  <c r="I1598" i="1"/>
  <c r="J1598" i="1" s="1"/>
  <c r="I1406" i="1"/>
  <c r="I1502" i="1"/>
  <c r="M1469" i="1"/>
  <c r="K1469" i="1"/>
  <c r="K1547" i="1"/>
  <c r="M1477" i="1"/>
  <c r="O1477" i="1" s="1"/>
  <c r="P1477" i="1" s="1"/>
  <c r="K1477" i="1"/>
  <c r="L1547" i="1"/>
  <c r="J1781" i="1"/>
  <c r="K1781" i="1" s="1"/>
  <c r="J1725" i="1"/>
  <c r="M1725" i="1" s="1"/>
  <c r="K1723" i="1"/>
  <c r="M1723" i="1"/>
  <c r="N1723" i="1" s="1"/>
  <c r="I1741" i="1"/>
  <c r="K1625" i="1"/>
  <c r="M62" i="1"/>
  <c r="K52" i="1"/>
  <c r="L38" i="1"/>
  <c r="K38" i="1"/>
  <c r="M38" i="1"/>
  <c r="M73" i="1"/>
  <c r="L73" i="1"/>
  <c r="K33" i="1"/>
  <c r="K44" i="1"/>
  <c r="L49" i="1"/>
  <c r="K49" i="1"/>
  <c r="M166" i="1"/>
  <c r="M169" i="1"/>
  <c r="M182" i="1"/>
  <c r="K182" i="1"/>
  <c r="L14" i="1"/>
  <c r="K14" i="1"/>
  <c r="K82" i="1"/>
  <c r="J120" i="1"/>
  <c r="I120" i="1"/>
  <c r="O130" i="1"/>
  <c r="P130" i="1" s="1"/>
  <c r="N130" i="1"/>
  <c r="M132" i="1"/>
  <c r="I168" i="1"/>
  <c r="M190" i="1"/>
  <c r="L190" i="1"/>
  <c r="K190" i="1"/>
  <c r="I347" i="1"/>
  <c r="J347" i="1" s="1"/>
  <c r="L415" i="1"/>
  <c r="K415" i="1"/>
  <c r="L433" i="1"/>
  <c r="K858" i="1"/>
  <c r="M14" i="1"/>
  <c r="O15" i="1"/>
  <c r="P15" i="1" s="1"/>
  <c r="N15" i="1"/>
  <c r="I24" i="1"/>
  <c r="J24" i="1" s="1"/>
  <c r="I37" i="1"/>
  <c r="J37" i="1" s="1"/>
  <c r="I88" i="1"/>
  <c r="J88" i="1" s="1"/>
  <c r="I101" i="1"/>
  <c r="J101" i="1" s="1"/>
  <c r="N107" i="1"/>
  <c r="M108" i="1"/>
  <c r="L108" i="1"/>
  <c r="K108" i="1"/>
  <c r="I117" i="1"/>
  <c r="J117" i="1"/>
  <c r="O127" i="1"/>
  <c r="P127" i="1" s="1"/>
  <c r="N127" i="1"/>
  <c r="M145" i="1"/>
  <c r="L145" i="1"/>
  <c r="M146" i="1"/>
  <c r="K146" i="1"/>
  <c r="I186" i="1"/>
  <c r="I221" i="1"/>
  <c r="K241" i="1"/>
  <c r="I243" i="1"/>
  <c r="J243" i="1" s="1"/>
  <c r="I288" i="1"/>
  <c r="J288" i="1" s="1"/>
  <c r="I291" i="1"/>
  <c r="J291" i="1" s="1"/>
  <c r="I357" i="1"/>
  <c r="O498" i="1"/>
  <c r="P498" i="1" s="1"/>
  <c r="N498" i="1"/>
  <c r="J501" i="1"/>
  <c r="I501" i="1"/>
  <c r="I558" i="1"/>
  <c r="L636" i="1"/>
  <c r="I638" i="1"/>
  <c r="I48" i="1"/>
  <c r="J48" i="1" s="1"/>
  <c r="I61" i="1"/>
  <c r="J61" i="1" s="1"/>
  <c r="M79" i="1"/>
  <c r="L79" i="1"/>
  <c r="M121" i="1"/>
  <c r="L121" i="1"/>
  <c r="J136" i="1"/>
  <c r="I136" i="1"/>
  <c r="L142" i="1"/>
  <c r="K142" i="1"/>
  <c r="K145" i="1"/>
  <c r="I152" i="1"/>
  <c r="I165" i="1"/>
  <c r="I192" i="1"/>
  <c r="J192" i="1" s="1"/>
  <c r="L193" i="1"/>
  <c r="I213" i="1"/>
  <c r="J213" i="1" s="1"/>
  <c r="L260" i="1"/>
  <c r="M300" i="1"/>
  <c r="I400" i="1"/>
  <c r="L401" i="1"/>
  <c r="K401" i="1"/>
  <c r="M401" i="1"/>
  <c r="L420" i="1"/>
  <c r="M497" i="1"/>
  <c r="L497" i="1"/>
  <c r="K497" i="1"/>
  <c r="I547" i="1"/>
  <c r="J547" i="1" s="1"/>
  <c r="I550" i="1"/>
  <c r="M615" i="1"/>
  <c r="L615" i="1"/>
  <c r="I854" i="1"/>
  <c r="O18" i="1"/>
  <c r="P18" i="1" s="1"/>
  <c r="N18" i="1"/>
  <c r="I21" i="1"/>
  <c r="J21" i="1"/>
  <c r="L28" i="1"/>
  <c r="K28" i="1"/>
  <c r="I72" i="1"/>
  <c r="I85" i="1"/>
  <c r="J85" i="1" s="1"/>
  <c r="J112" i="1"/>
  <c r="I112" i="1"/>
  <c r="L118" i="1"/>
  <c r="K118" i="1"/>
  <c r="M124" i="1"/>
  <c r="L124" i="1"/>
  <c r="K124" i="1"/>
  <c r="I133" i="1"/>
  <c r="J133" i="1"/>
  <c r="I280" i="1"/>
  <c r="J280" i="1" s="1"/>
  <c r="I32" i="1"/>
  <c r="J32" i="1" s="1"/>
  <c r="I45" i="1"/>
  <c r="J45" i="1" s="1"/>
  <c r="I96" i="1"/>
  <c r="J96" i="1" s="1"/>
  <c r="I109" i="1"/>
  <c r="J109" i="1"/>
  <c r="M118" i="1"/>
  <c r="O119" i="1"/>
  <c r="P119" i="1" s="1"/>
  <c r="N119" i="1"/>
  <c r="M137" i="1"/>
  <c r="L137" i="1"/>
  <c r="N142" i="1"/>
  <c r="I149" i="1"/>
  <c r="M206" i="1"/>
  <c r="L206" i="1"/>
  <c r="I242" i="1"/>
  <c r="J242" i="1" s="1"/>
  <c r="I248" i="1"/>
  <c r="J248" i="1" s="1"/>
  <c r="L270" i="1"/>
  <c r="K270" i="1"/>
  <c r="I293" i="1"/>
  <c r="M428" i="1"/>
  <c r="L428" i="1"/>
  <c r="K428" i="1"/>
  <c r="L449" i="1"/>
  <c r="K449" i="1"/>
  <c r="J493" i="1"/>
  <c r="I493" i="1"/>
  <c r="K633" i="1"/>
  <c r="O143" i="1"/>
  <c r="P143" i="1" s="1"/>
  <c r="N143" i="1"/>
  <c r="J16" i="1"/>
  <c r="I16" i="1"/>
  <c r="I56" i="1"/>
  <c r="I69" i="1"/>
  <c r="J69" i="1" s="1"/>
  <c r="M74" i="1"/>
  <c r="L74" i="1"/>
  <c r="K74" i="1"/>
  <c r="M113" i="1"/>
  <c r="L113" i="1"/>
  <c r="J128" i="1"/>
  <c r="I128" i="1"/>
  <c r="K137" i="1"/>
  <c r="O138" i="1"/>
  <c r="P138" i="1" s="1"/>
  <c r="N138" i="1"/>
  <c r="M140" i="1"/>
  <c r="L140" i="1"/>
  <c r="K140" i="1"/>
  <c r="I160" i="1"/>
  <c r="J160" i="1" s="1"/>
  <c r="I173" i="1"/>
  <c r="J173" i="1" s="1"/>
  <c r="M228" i="1"/>
  <c r="K228" i="1"/>
  <c r="M449" i="1"/>
  <c r="M649" i="1"/>
  <c r="L649" i="1"/>
  <c r="K649" i="1"/>
  <c r="I64" i="1"/>
  <c r="I77" i="1"/>
  <c r="I141" i="1"/>
  <c r="J141" i="1"/>
  <c r="I181" i="1"/>
  <c r="J181" i="1" s="1"/>
  <c r="I200" i="1"/>
  <c r="J200" i="1" s="1"/>
  <c r="M324" i="1"/>
  <c r="L324" i="1"/>
  <c r="I344" i="1"/>
  <c r="J344" i="1" s="1"/>
  <c r="I384" i="1"/>
  <c r="J384" i="1" s="1"/>
  <c r="I432" i="1"/>
  <c r="J432" i="1" s="1"/>
  <c r="L465" i="1"/>
  <c r="K465" i="1"/>
  <c r="M465" i="1"/>
  <c r="L90" i="1"/>
  <c r="K90" i="1"/>
  <c r="K103" i="1"/>
  <c r="O122" i="1"/>
  <c r="P122" i="1" s="1"/>
  <c r="N122" i="1"/>
  <c r="I176" i="1"/>
  <c r="I283" i="1"/>
  <c r="K305" i="1"/>
  <c r="K313" i="1"/>
  <c r="M321" i="1"/>
  <c r="M340" i="1"/>
  <c r="L340" i="1"/>
  <c r="K340" i="1"/>
  <c r="I349" i="1"/>
  <c r="J349" i="1" s="1"/>
  <c r="M481" i="1"/>
  <c r="L481" i="1"/>
  <c r="K481" i="1"/>
  <c r="M524" i="1"/>
  <c r="L524" i="1"/>
  <c r="M793" i="1"/>
  <c r="I29" i="1"/>
  <c r="J29" i="1" s="1"/>
  <c r="I80" i="1"/>
  <c r="J80" i="1" s="1"/>
  <c r="I93" i="1"/>
  <c r="J93" i="1" s="1"/>
  <c r="M98" i="1"/>
  <c r="L98" i="1"/>
  <c r="M100" i="1"/>
  <c r="L100" i="1"/>
  <c r="K100" i="1"/>
  <c r="O114" i="1"/>
  <c r="P114" i="1" s="1"/>
  <c r="N114" i="1"/>
  <c r="I125" i="1"/>
  <c r="J125" i="1"/>
  <c r="O135" i="1"/>
  <c r="P135" i="1" s="1"/>
  <c r="N135" i="1"/>
  <c r="L151" i="1"/>
  <c r="I184" i="1"/>
  <c r="I187" i="1"/>
  <c r="I194" i="1"/>
  <c r="J194" i="1" s="1"/>
  <c r="M198" i="1"/>
  <c r="L198" i="1"/>
  <c r="K198" i="1"/>
  <c r="K239" i="1"/>
  <c r="I256" i="1"/>
  <c r="J256" i="1" s="1"/>
  <c r="K273" i="1"/>
  <c r="M276" i="1"/>
  <c r="L276" i="1"/>
  <c r="K276" i="1"/>
  <c r="I285" i="1"/>
  <c r="M327" i="1"/>
  <c r="K327" i="1"/>
  <c r="L327" i="1"/>
  <c r="I352" i="1"/>
  <c r="J352" i="1" s="1"/>
  <c r="M353" i="1"/>
  <c r="I355" i="1"/>
  <c r="M356" i="1"/>
  <c r="L356" i="1"/>
  <c r="K356" i="1"/>
  <c r="M364" i="1"/>
  <c r="L364" i="1"/>
  <c r="K364" i="1"/>
  <c r="L393" i="1"/>
  <c r="K393" i="1"/>
  <c r="J397" i="1"/>
  <c r="I397" i="1"/>
  <c r="M410" i="1"/>
  <c r="L417" i="1"/>
  <c r="L441" i="1"/>
  <c r="O457" i="1"/>
  <c r="P457" i="1" s="1"/>
  <c r="N457" i="1"/>
  <c r="M578" i="1"/>
  <c r="L578" i="1"/>
  <c r="K578" i="1"/>
  <c r="M17" i="1"/>
  <c r="L17" i="1"/>
  <c r="I40" i="1"/>
  <c r="I53" i="1"/>
  <c r="J53" i="1" s="1"/>
  <c r="M57" i="1"/>
  <c r="L57" i="1"/>
  <c r="L70" i="1"/>
  <c r="K70" i="1"/>
  <c r="M71" i="1"/>
  <c r="K71" i="1"/>
  <c r="I104" i="1"/>
  <c r="J104" i="1" s="1"/>
  <c r="O111" i="1"/>
  <c r="P111" i="1" s="1"/>
  <c r="N111" i="1"/>
  <c r="M129" i="1"/>
  <c r="L129" i="1"/>
  <c r="J144" i="1"/>
  <c r="I144" i="1"/>
  <c r="I157" i="1"/>
  <c r="J157" i="1" s="1"/>
  <c r="M161" i="1"/>
  <c r="L174" i="1"/>
  <c r="M212" i="1"/>
  <c r="L233" i="1"/>
  <c r="I235" i="1"/>
  <c r="J235" i="1" s="1"/>
  <c r="M236" i="1"/>
  <c r="L236" i="1"/>
  <c r="I250" i="1"/>
  <c r="L262" i="1"/>
  <c r="K316" i="1"/>
  <c r="I381" i="1"/>
  <c r="M417" i="1"/>
  <c r="I429" i="1"/>
  <c r="J429" i="1" s="1"/>
  <c r="M530" i="1"/>
  <c r="L530" i="1"/>
  <c r="J576" i="1"/>
  <c r="I576" i="1"/>
  <c r="I910" i="1"/>
  <c r="J910" i="1" s="1"/>
  <c r="I202" i="1"/>
  <c r="I208" i="1"/>
  <c r="J208" i="1" s="1"/>
  <c r="I237" i="1"/>
  <c r="I266" i="1"/>
  <c r="J266" i="1" s="1"/>
  <c r="I304" i="1"/>
  <c r="J304" i="1" s="1"/>
  <c r="I307" i="1"/>
  <c r="I309" i="1"/>
  <c r="J309" i="1" s="1"/>
  <c r="L350" i="1"/>
  <c r="I368" i="1"/>
  <c r="J368" i="1" s="1"/>
  <c r="M386" i="1"/>
  <c r="L386" i="1"/>
  <c r="I421" i="1"/>
  <c r="J453" i="1"/>
  <c r="I453" i="1"/>
  <c r="I456" i="1"/>
  <c r="J456" i="1"/>
  <c r="M468" i="1"/>
  <c r="L468" i="1"/>
  <c r="L473" i="1"/>
  <c r="K473" i="1"/>
  <c r="J499" i="1"/>
  <c r="I499" i="1"/>
  <c r="L537" i="1"/>
  <c r="M538" i="1"/>
  <c r="L538" i="1"/>
  <c r="K538" i="1"/>
  <c r="I560" i="1"/>
  <c r="I566" i="1"/>
  <c r="M605" i="1"/>
  <c r="L605" i="1"/>
  <c r="K605" i="1"/>
  <c r="I646" i="1"/>
  <c r="J646" i="1" s="1"/>
  <c r="K15" i="1"/>
  <c r="K18" i="1"/>
  <c r="K111" i="1"/>
  <c r="K114" i="1"/>
  <c r="K119" i="1"/>
  <c r="K122" i="1"/>
  <c r="K127" i="1"/>
  <c r="K130" i="1"/>
  <c r="K135" i="1"/>
  <c r="K138" i="1"/>
  <c r="K143" i="1"/>
  <c r="I210" i="1"/>
  <c r="J210" i="1" s="1"/>
  <c r="I216" i="1"/>
  <c r="J216" i="1" s="1"/>
  <c r="I245" i="1"/>
  <c r="J245" i="1" s="1"/>
  <c r="I312" i="1"/>
  <c r="J312" i="1" s="1"/>
  <c r="I315" i="1"/>
  <c r="J315" i="1" s="1"/>
  <c r="I317" i="1"/>
  <c r="J317" i="1" s="1"/>
  <c r="L358" i="1"/>
  <c r="M383" i="1"/>
  <c r="L383" i="1"/>
  <c r="K383" i="1"/>
  <c r="M396" i="1"/>
  <c r="L396" i="1"/>
  <c r="I416" i="1"/>
  <c r="J416" i="1"/>
  <c r="M431" i="1"/>
  <c r="I448" i="1"/>
  <c r="J448" i="1" s="1"/>
  <c r="M473" i="1"/>
  <c r="I552" i="1"/>
  <c r="M570" i="1"/>
  <c r="L570" i="1"/>
  <c r="I621" i="1"/>
  <c r="J621" i="1" s="1"/>
  <c r="I704" i="1"/>
  <c r="J704" i="1" s="1"/>
  <c r="I712" i="1"/>
  <c r="J712" i="1" s="1"/>
  <c r="I810" i="1"/>
  <c r="M278" i="1"/>
  <c r="K278" i="1"/>
  <c r="I296" i="1"/>
  <c r="J296" i="1" s="1"/>
  <c r="I299" i="1"/>
  <c r="J299" i="1" s="1"/>
  <c r="I365" i="1"/>
  <c r="J365" i="1" s="1"/>
  <c r="I376" i="1"/>
  <c r="J376" i="1" s="1"/>
  <c r="I424" i="1"/>
  <c r="J424" i="1" s="1"/>
  <c r="L439" i="1"/>
  <c r="J485" i="1"/>
  <c r="I485" i="1"/>
  <c r="M490" i="1"/>
  <c r="L490" i="1"/>
  <c r="K490" i="1"/>
  <c r="J582" i="1"/>
  <c r="I582" i="1"/>
  <c r="I850" i="1"/>
  <c r="J850" i="1" s="1"/>
  <c r="I1331" i="1"/>
  <c r="J1331" i="1" s="1"/>
  <c r="L15" i="1"/>
  <c r="L18" i="1"/>
  <c r="L111" i="1"/>
  <c r="L114" i="1"/>
  <c r="L119" i="1"/>
  <c r="L122" i="1"/>
  <c r="L127" i="1"/>
  <c r="L130" i="1"/>
  <c r="L135" i="1"/>
  <c r="L138" i="1"/>
  <c r="L143" i="1"/>
  <c r="I189" i="1"/>
  <c r="J189" i="1" s="1"/>
  <c r="I218" i="1"/>
  <c r="J218" i="1" s="1"/>
  <c r="I224" i="1"/>
  <c r="I253" i="1"/>
  <c r="J253" i="1" s="1"/>
  <c r="L255" i="1"/>
  <c r="I320" i="1"/>
  <c r="J320" i="1" s="1"/>
  <c r="I323" i="1"/>
  <c r="J323" i="1" s="1"/>
  <c r="I325" i="1"/>
  <c r="K373" i="1"/>
  <c r="K396" i="1"/>
  <c r="I413" i="1"/>
  <c r="M426" i="1"/>
  <c r="L426" i="1"/>
  <c r="I445" i="1"/>
  <c r="J445" i="1" s="1"/>
  <c r="J461" i="1"/>
  <c r="I461" i="1"/>
  <c r="I464" i="1"/>
  <c r="J464" i="1"/>
  <c r="J491" i="1"/>
  <c r="I491" i="1"/>
  <c r="K570" i="1"/>
  <c r="I574" i="1"/>
  <c r="J574" i="1" s="1"/>
  <c r="L594" i="1"/>
  <c r="I611" i="1"/>
  <c r="I630" i="1"/>
  <c r="J630" i="1" s="1"/>
  <c r="K641" i="1"/>
  <c r="I653" i="1"/>
  <c r="I696" i="1"/>
  <c r="I699" i="1"/>
  <c r="L700" i="1"/>
  <c r="K700" i="1"/>
  <c r="L702" i="1"/>
  <c r="K702" i="1"/>
  <c r="I707" i="1"/>
  <c r="I715" i="1"/>
  <c r="J715" i="1" s="1"/>
  <c r="K762" i="1"/>
  <c r="I765" i="1"/>
  <c r="I773" i="1"/>
  <c r="J773" i="1" s="1"/>
  <c r="I19" i="1"/>
  <c r="I27" i="1"/>
  <c r="I35" i="1"/>
  <c r="J35" i="1" s="1"/>
  <c r="I43" i="1"/>
  <c r="J43" i="1" s="1"/>
  <c r="I51" i="1"/>
  <c r="J51" i="1" s="1"/>
  <c r="I59" i="1"/>
  <c r="I67" i="1"/>
  <c r="J67" i="1" s="1"/>
  <c r="I75" i="1"/>
  <c r="J75" i="1" s="1"/>
  <c r="I83" i="1"/>
  <c r="I91" i="1"/>
  <c r="J91" i="1" s="1"/>
  <c r="I99" i="1"/>
  <c r="J99" i="1" s="1"/>
  <c r="I107" i="1"/>
  <c r="I115" i="1"/>
  <c r="I123" i="1"/>
  <c r="I131" i="1"/>
  <c r="I139" i="1"/>
  <c r="I147" i="1"/>
  <c r="J147" i="1" s="1"/>
  <c r="I155" i="1"/>
  <c r="I163" i="1"/>
  <c r="J163" i="1" s="1"/>
  <c r="I171" i="1"/>
  <c r="I179" i="1"/>
  <c r="I195" i="1"/>
  <c r="J195" i="1" s="1"/>
  <c r="I197" i="1"/>
  <c r="J197" i="1" s="1"/>
  <c r="J219" i="1"/>
  <c r="I226" i="1"/>
  <c r="J226" i="1" s="1"/>
  <c r="I232" i="1"/>
  <c r="J232" i="1" s="1"/>
  <c r="I259" i="1"/>
  <c r="J259" i="1" s="1"/>
  <c r="I261" i="1"/>
  <c r="J261" i="1" s="1"/>
  <c r="M265" i="1"/>
  <c r="L265" i="1"/>
  <c r="I269" i="1"/>
  <c r="J269" i="1" s="1"/>
  <c r="M308" i="1"/>
  <c r="I328" i="1"/>
  <c r="I331" i="1"/>
  <c r="I333" i="1"/>
  <c r="J333" i="1" s="1"/>
  <c r="M361" i="1"/>
  <c r="L361" i="1"/>
  <c r="K361" i="1"/>
  <c r="L377" i="1"/>
  <c r="I392" i="1"/>
  <c r="I408" i="1"/>
  <c r="L425" i="1"/>
  <c r="K425" i="1"/>
  <c r="I440" i="1"/>
  <c r="J440" i="1" s="1"/>
  <c r="J494" i="1"/>
  <c r="I494" i="1"/>
  <c r="J507" i="1"/>
  <c r="I507" i="1"/>
  <c r="N588" i="1"/>
  <c r="O588" i="1"/>
  <c r="P588" i="1" s="1"/>
  <c r="M589" i="1"/>
  <c r="L589" i="1"/>
  <c r="K589" i="1"/>
  <c r="J592" i="1"/>
  <c r="I592" i="1"/>
  <c r="I659" i="1"/>
  <c r="K660" i="1"/>
  <c r="I662" i="1"/>
  <c r="J662" i="1" s="1"/>
  <c r="I781" i="1"/>
  <c r="I828" i="1"/>
  <c r="J828" i="1" s="1"/>
  <c r="I229" i="1"/>
  <c r="J251" i="1"/>
  <c r="I258" i="1"/>
  <c r="J258" i="1" s="1"/>
  <c r="I264" i="1"/>
  <c r="I301" i="1"/>
  <c r="J301" i="1" s="1"/>
  <c r="I360" i="1"/>
  <c r="I363" i="1"/>
  <c r="J363" i="1" s="1"/>
  <c r="M489" i="1"/>
  <c r="L489" i="1"/>
  <c r="K489" i="1"/>
  <c r="I609" i="1"/>
  <c r="I717" i="1"/>
  <c r="J717" i="1" s="1"/>
  <c r="I953" i="1"/>
  <c r="L19" i="1"/>
  <c r="L107" i="1"/>
  <c r="L115" i="1"/>
  <c r="L123" i="1"/>
  <c r="L131" i="1"/>
  <c r="L139" i="1"/>
  <c r="K201" i="1"/>
  <c r="I203" i="1"/>
  <c r="J203" i="1" s="1"/>
  <c r="I205" i="1"/>
  <c r="J205" i="1" s="1"/>
  <c r="I234" i="1"/>
  <c r="J234" i="1" s="1"/>
  <c r="I240" i="1"/>
  <c r="K265" i="1"/>
  <c r="I267" i="1"/>
  <c r="J267" i="1" s="1"/>
  <c r="I272" i="1"/>
  <c r="J272" i="1" s="1"/>
  <c r="I275" i="1"/>
  <c r="I277" i="1"/>
  <c r="J277" i="1" s="1"/>
  <c r="M318" i="1"/>
  <c r="L318" i="1"/>
  <c r="I336" i="1"/>
  <c r="I339" i="1"/>
  <c r="I341" i="1"/>
  <c r="M377" i="1"/>
  <c r="I389" i="1"/>
  <c r="J389" i="1" s="1"/>
  <c r="I405" i="1"/>
  <c r="J405" i="1" s="1"/>
  <c r="I437" i="1"/>
  <c r="J437" i="1" s="1"/>
  <c r="L457" i="1"/>
  <c r="K457" i="1"/>
  <c r="J469" i="1"/>
  <c r="I469" i="1"/>
  <c r="I472" i="1"/>
  <c r="J472" i="1"/>
  <c r="J478" i="1"/>
  <c r="I478" i="1"/>
  <c r="J486" i="1"/>
  <c r="I486" i="1"/>
  <c r="M511" i="1"/>
  <c r="L511" i="1"/>
  <c r="I555" i="1"/>
  <c r="J555" i="1" s="1"/>
  <c r="I563" i="1"/>
  <c r="J563" i="1" s="1"/>
  <c r="J584" i="1"/>
  <c r="I584" i="1"/>
  <c r="M586" i="1"/>
  <c r="L586" i="1"/>
  <c r="J601" i="1"/>
  <c r="I601" i="1"/>
  <c r="M625" i="1"/>
  <c r="L625" i="1"/>
  <c r="K625" i="1"/>
  <c r="M684" i="1"/>
  <c r="L684" i="1"/>
  <c r="M882" i="1"/>
  <c r="L882" i="1"/>
  <c r="J1034" i="1"/>
  <c r="I1034" i="1"/>
  <c r="I379" i="1"/>
  <c r="J379" i="1" s="1"/>
  <c r="I387" i="1"/>
  <c r="J395" i="1"/>
  <c r="I395" i="1"/>
  <c r="I403" i="1"/>
  <c r="J403" i="1" s="1"/>
  <c r="I411" i="1"/>
  <c r="I419" i="1"/>
  <c r="J419" i="1" s="1"/>
  <c r="I427" i="1"/>
  <c r="J427" i="1" s="1"/>
  <c r="I435" i="1"/>
  <c r="J435" i="1" s="1"/>
  <c r="I443" i="1"/>
  <c r="I451" i="1"/>
  <c r="J451" i="1" s="1"/>
  <c r="J459" i="1"/>
  <c r="I459" i="1"/>
  <c r="J467" i="1"/>
  <c r="I467" i="1"/>
  <c r="J475" i="1"/>
  <c r="I475" i="1"/>
  <c r="J480" i="1"/>
  <c r="I480" i="1"/>
  <c r="M484" i="1"/>
  <c r="L484" i="1"/>
  <c r="M502" i="1"/>
  <c r="L502" i="1"/>
  <c r="K502" i="1"/>
  <c r="M505" i="1"/>
  <c r="L505" i="1"/>
  <c r="K505" i="1"/>
  <c r="J509" i="1"/>
  <c r="I509" i="1"/>
  <c r="J515" i="1"/>
  <c r="I515" i="1"/>
  <c r="M540" i="1"/>
  <c r="L540" i="1"/>
  <c r="K540" i="1"/>
  <c r="L553" i="1"/>
  <c r="K553" i="1"/>
  <c r="I571" i="1"/>
  <c r="J571" i="1" s="1"/>
  <c r="J590" i="1"/>
  <c r="I590" i="1"/>
  <c r="J600" i="1"/>
  <c r="I600" i="1"/>
  <c r="M602" i="1"/>
  <c r="L602" i="1"/>
  <c r="N612" i="1"/>
  <c r="I618" i="1"/>
  <c r="I629" i="1"/>
  <c r="J629" i="1" s="1"/>
  <c r="M650" i="1"/>
  <c r="K650" i="1"/>
  <c r="I867" i="1"/>
  <c r="J867" i="1" s="1"/>
  <c r="M868" i="1"/>
  <c r="M893" i="1"/>
  <c r="I896" i="1"/>
  <c r="J896" i="1" s="1"/>
  <c r="J374" i="1"/>
  <c r="J382" i="1"/>
  <c r="J390" i="1"/>
  <c r="K399" i="1"/>
  <c r="J406" i="1"/>
  <c r="J414" i="1"/>
  <c r="J422" i="1"/>
  <c r="J430" i="1"/>
  <c r="J438" i="1"/>
  <c r="J446" i="1"/>
  <c r="J488" i="1"/>
  <c r="I488" i="1"/>
  <c r="K498" i="1"/>
  <c r="M510" i="1"/>
  <c r="L510" i="1"/>
  <c r="K510" i="1"/>
  <c r="M513" i="1"/>
  <c r="L513" i="1"/>
  <c r="K513" i="1"/>
  <c r="J518" i="1"/>
  <c r="I518" i="1"/>
  <c r="I520" i="1"/>
  <c r="I569" i="1"/>
  <c r="J569" i="1" s="1"/>
  <c r="J579" i="1"/>
  <c r="I579" i="1"/>
  <c r="J598" i="1"/>
  <c r="I598" i="1"/>
  <c r="K602" i="1"/>
  <c r="J608" i="1"/>
  <c r="I608" i="1"/>
  <c r="I626" i="1"/>
  <c r="J626" i="1" s="1"/>
  <c r="I637" i="1"/>
  <c r="J637" i="1" s="1"/>
  <c r="K698" i="1"/>
  <c r="I701" i="1"/>
  <c r="I709" i="1"/>
  <c r="J709" i="1" s="1"/>
  <c r="I768" i="1"/>
  <c r="I776" i="1"/>
  <c r="J776" i="1" s="1"/>
  <c r="I806" i="1"/>
  <c r="K893" i="1"/>
  <c r="M914" i="1"/>
  <c r="L399" i="1"/>
  <c r="J496" i="1"/>
  <c r="I496" i="1"/>
  <c r="L498" i="1"/>
  <c r="I523" i="1"/>
  <c r="J523" i="1" s="1"/>
  <c r="I526" i="1"/>
  <c r="J526" i="1" s="1"/>
  <c r="I528" i="1"/>
  <c r="J528" i="1" s="1"/>
  <c r="M565" i="1"/>
  <c r="K565" i="1"/>
  <c r="J577" i="1"/>
  <c r="I577" i="1"/>
  <c r="J587" i="1"/>
  <c r="I587" i="1"/>
  <c r="J606" i="1"/>
  <c r="I606" i="1"/>
  <c r="I634" i="1"/>
  <c r="I645" i="1"/>
  <c r="I661" i="1"/>
  <c r="J661" i="1" s="1"/>
  <c r="L714" i="1"/>
  <c r="I760" i="1"/>
  <c r="J760" i="1" s="1"/>
  <c r="I763" i="1"/>
  <c r="J763" i="1" s="1"/>
  <c r="M766" i="1"/>
  <c r="L766" i="1"/>
  <c r="K766" i="1"/>
  <c r="I771" i="1"/>
  <c r="J771" i="1" s="1"/>
  <c r="M813" i="1"/>
  <c r="I852" i="1"/>
  <c r="J852" i="1" s="1"/>
  <c r="I889" i="1"/>
  <c r="I912" i="1"/>
  <c r="J912" i="1" s="1"/>
  <c r="K914" i="1"/>
  <c r="L946" i="1"/>
  <c r="I274" i="1"/>
  <c r="J274" i="1" s="1"/>
  <c r="I282" i="1"/>
  <c r="J282" i="1" s="1"/>
  <c r="I290" i="1"/>
  <c r="I298" i="1"/>
  <c r="J298" i="1" s="1"/>
  <c r="I306" i="1"/>
  <c r="I314" i="1"/>
  <c r="I322" i="1"/>
  <c r="J322" i="1" s="1"/>
  <c r="I330" i="1"/>
  <c r="I338" i="1"/>
  <c r="J338" i="1" s="1"/>
  <c r="I346" i="1"/>
  <c r="J346" i="1" s="1"/>
  <c r="I354" i="1"/>
  <c r="I362" i="1"/>
  <c r="J362" i="1" s="1"/>
  <c r="I370" i="1"/>
  <c r="I372" i="1"/>
  <c r="J372" i="1" s="1"/>
  <c r="O399" i="1"/>
  <c r="P399" i="1" s="1"/>
  <c r="O487" i="1"/>
  <c r="P487" i="1" s="1"/>
  <c r="N487" i="1"/>
  <c r="I502" i="1"/>
  <c r="J504" i="1"/>
  <c r="I504" i="1"/>
  <c r="M508" i="1"/>
  <c r="L508" i="1"/>
  <c r="I531" i="1"/>
  <c r="J531" i="1" s="1"/>
  <c r="I534" i="1"/>
  <c r="J534" i="1" s="1"/>
  <c r="I536" i="1"/>
  <c r="J536" i="1" s="1"/>
  <c r="J585" i="1"/>
  <c r="I585" i="1"/>
  <c r="J595" i="1"/>
  <c r="I595" i="1"/>
  <c r="I614" i="1"/>
  <c r="J614" i="1" s="1"/>
  <c r="I642" i="1"/>
  <c r="J642" i="1" s="1"/>
  <c r="I651" i="1"/>
  <c r="J651" i="1" s="1"/>
  <c r="I654" i="1"/>
  <c r="I779" i="1"/>
  <c r="L780" i="1"/>
  <c r="I804" i="1"/>
  <c r="I826" i="1"/>
  <c r="K874" i="1"/>
  <c r="M885" i="1"/>
  <c r="L885" i="1"/>
  <c r="I939" i="1"/>
  <c r="M964" i="1"/>
  <c r="L964" i="1"/>
  <c r="K964" i="1"/>
  <c r="J371" i="1"/>
  <c r="O458" i="1"/>
  <c r="P458" i="1" s="1"/>
  <c r="N458" i="1"/>
  <c r="O474" i="1"/>
  <c r="P474" i="1" s="1"/>
  <c r="J477" i="1"/>
  <c r="I477" i="1"/>
  <c r="J483" i="1"/>
  <c r="I483" i="1"/>
  <c r="K487" i="1"/>
  <c r="J512" i="1"/>
  <c r="I512" i="1"/>
  <c r="M519" i="1"/>
  <c r="L519" i="1"/>
  <c r="L521" i="1"/>
  <c r="J539" i="1"/>
  <c r="I539" i="1"/>
  <c r="I542" i="1"/>
  <c r="J542" i="1" s="1"/>
  <c r="I544" i="1"/>
  <c r="I568" i="1"/>
  <c r="J568" i="1" s="1"/>
  <c r="M581" i="1"/>
  <c r="L581" i="1"/>
  <c r="K581" i="1"/>
  <c r="J593" i="1"/>
  <c r="I593" i="1"/>
  <c r="J603" i="1"/>
  <c r="I603" i="1"/>
  <c r="I622" i="1"/>
  <c r="J622" i="1" s="1"/>
  <c r="M751" i="1"/>
  <c r="L751" i="1"/>
  <c r="K751" i="1"/>
  <c r="I830" i="1"/>
  <c r="J830" i="1" s="1"/>
  <c r="K885" i="1"/>
  <c r="I904" i="1"/>
  <c r="I974" i="1"/>
  <c r="J974" i="1" s="1"/>
  <c r="I1042" i="1"/>
  <c r="I720" i="1"/>
  <c r="J720" i="1" s="1"/>
  <c r="I723" i="1"/>
  <c r="J723" i="1" s="1"/>
  <c r="I725" i="1"/>
  <c r="I784" i="1"/>
  <c r="I787" i="1"/>
  <c r="I789" i="1"/>
  <c r="J789" i="1" s="1"/>
  <c r="M790" i="1"/>
  <c r="L790" i="1"/>
  <c r="K790" i="1"/>
  <c r="I802" i="1"/>
  <c r="J802" i="1" s="1"/>
  <c r="I844" i="1"/>
  <c r="I846" i="1"/>
  <c r="N853" i="1"/>
  <c r="O853" i="1"/>
  <c r="P853" i="1" s="1"/>
  <c r="I875" i="1"/>
  <c r="J875" i="1" s="1"/>
  <c r="I981" i="1"/>
  <c r="J981" i="1" s="1"/>
  <c r="I990" i="1"/>
  <c r="M1115" i="1"/>
  <c r="L1115" i="1"/>
  <c r="K1115" i="1"/>
  <c r="L1137" i="1"/>
  <c r="J627" i="1"/>
  <c r="J635" i="1"/>
  <c r="J643" i="1"/>
  <c r="I664" i="1"/>
  <c r="J664" i="1" s="1"/>
  <c r="I667" i="1"/>
  <c r="I669" i="1"/>
  <c r="J669" i="1" s="1"/>
  <c r="I728" i="1"/>
  <c r="I731" i="1"/>
  <c r="I733" i="1"/>
  <c r="J733" i="1" s="1"/>
  <c r="J734" i="1"/>
  <c r="I792" i="1"/>
  <c r="J792" i="1" s="1"/>
  <c r="I795" i="1"/>
  <c r="J795" i="1" s="1"/>
  <c r="I797" i="1"/>
  <c r="J797" i="1" s="1"/>
  <c r="I820" i="1"/>
  <c r="J820" i="1" s="1"/>
  <c r="I822" i="1"/>
  <c r="I842" i="1"/>
  <c r="J842" i="1" s="1"/>
  <c r="I947" i="1"/>
  <c r="L978" i="1"/>
  <c r="I997" i="1"/>
  <c r="J997" i="1"/>
  <c r="M1131" i="1"/>
  <c r="K1131" i="1"/>
  <c r="L1177" i="1"/>
  <c r="K1177" i="1"/>
  <c r="I648" i="1"/>
  <c r="J648" i="1" s="1"/>
  <c r="I656" i="1"/>
  <c r="J656" i="1" s="1"/>
  <c r="I672" i="1"/>
  <c r="J672" i="1" s="1"/>
  <c r="I675" i="1"/>
  <c r="I677" i="1"/>
  <c r="J677" i="1" s="1"/>
  <c r="J678" i="1"/>
  <c r="M705" i="1"/>
  <c r="L705" i="1"/>
  <c r="K705" i="1"/>
  <c r="I736" i="1"/>
  <c r="J736" i="1" s="1"/>
  <c r="I739" i="1"/>
  <c r="J739" i="1" s="1"/>
  <c r="I741" i="1"/>
  <c r="J742" i="1"/>
  <c r="M769" i="1"/>
  <c r="L769" i="1"/>
  <c r="K769" i="1"/>
  <c r="I818" i="1"/>
  <c r="J818" i="1" s="1"/>
  <c r="I902" i="1"/>
  <c r="I905" i="1"/>
  <c r="J905" i="1" s="1"/>
  <c r="I918" i="1"/>
  <c r="J918" i="1" s="1"/>
  <c r="I971" i="1"/>
  <c r="J971" i="1" s="1"/>
  <c r="I976" i="1"/>
  <c r="J976" i="1" s="1"/>
  <c r="K994" i="1"/>
  <c r="M994" i="1"/>
  <c r="L994" i="1"/>
  <c r="I517" i="1"/>
  <c r="I525" i="1"/>
  <c r="J525" i="1" s="1"/>
  <c r="I533" i="1"/>
  <c r="J533" i="1" s="1"/>
  <c r="I541" i="1"/>
  <c r="J541" i="1" s="1"/>
  <c r="I549" i="1"/>
  <c r="J549" i="1" s="1"/>
  <c r="I557" i="1"/>
  <c r="J557" i="1" s="1"/>
  <c r="I680" i="1"/>
  <c r="J680" i="1" s="1"/>
  <c r="I683" i="1"/>
  <c r="J683" i="1" s="1"/>
  <c r="I685" i="1"/>
  <c r="J686" i="1"/>
  <c r="M713" i="1"/>
  <c r="L713" i="1"/>
  <c r="K713" i="1"/>
  <c r="M724" i="1"/>
  <c r="I744" i="1"/>
  <c r="J744" i="1" s="1"/>
  <c r="I747" i="1"/>
  <c r="J747" i="1" s="1"/>
  <c r="I749" i="1"/>
  <c r="J749" i="1" s="1"/>
  <c r="J750" i="1"/>
  <c r="L777" i="1"/>
  <c r="K786" i="1"/>
  <c r="I836" i="1"/>
  <c r="J836" i="1" s="1"/>
  <c r="I838" i="1"/>
  <c r="J838" i="1" s="1"/>
  <c r="M860" i="1"/>
  <c r="L860" i="1"/>
  <c r="I883" i="1"/>
  <c r="J883" i="1" s="1"/>
  <c r="I897" i="1"/>
  <c r="I931" i="1"/>
  <c r="J931" i="1" s="1"/>
  <c r="M938" i="1"/>
  <c r="L938" i="1"/>
  <c r="K938" i="1"/>
  <c r="I955" i="1"/>
  <c r="J955" i="1" s="1"/>
  <c r="I992" i="1"/>
  <c r="I616" i="1"/>
  <c r="J616" i="1" s="1"/>
  <c r="I624" i="1"/>
  <c r="J624" i="1" s="1"/>
  <c r="I632" i="1"/>
  <c r="J632" i="1" s="1"/>
  <c r="I640" i="1"/>
  <c r="J640" i="1" s="1"/>
  <c r="M668" i="1"/>
  <c r="I688" i="1"/>
  <c r="J688" i="1" s="1"/>
  <c r="I691" i="1"/>
  <c r="I693" i="1"/>
  <c r="J693" i="1" s="1"/>
  <c r="J694" i="1"/>
  <c r="M721" i="1"/>
  <c r="L721" i="1"/>
  <c r="K721" i="1"/>
  <c r="M732" i="1"/>
  <c r="L732" i="1"/>
  <c r="I752" i="1"/>
  <c r="I755" i="1"/>
  <c r="I757" i="1"/>
  <c r="J757" i="1" s="1"/>
  <c r="J758" i="1"/>
  <c r="M798" i="1"/>
  <c r="L798" i="1"/>
  <c r="I812" i="1"/>
  <c r="J812" i="1" s="1"/>
  <c r="I814" i="1"/>
  <c r="J814" i="1" s="1"/>
  <c r="I834" i="1"/>
  <c r="J834" i="1" s="1"/>
  <c r="K845" i="1"/>
  <c r="I856" i="1"/>
  <c r="J856" i="1" s="1"/>
  <c r="I862" i="1"/>
  <c r="I891" i="1"/>
  <c r="J891" i="1" s="1"/>
  <c r="I920" i="1"/>
  <c r="J920" i="1" s="1"/>
  <c r="I926" i="1"/>
  <c r="J926" i="1" s="1"/>
  <c r="O1018" i="1"/>
  <c r="P1018" i="1" s="1"/>
  <c r="N1018" i="1"/>
  <c r="M1033" i="1"/>
  <c r="L1033" i="1"/>
  <c r="K1033" i="1"/>
  <c r="L1038" i="1"/>
  <c r="J857" i="1"/>
  <c r="I864" i="1"/>
  <c r="J864" i="1" s="1"/>
  <c r="I870" i="1"/>
  <c r="J870" i="1" s="1"/>
  <c r="I899" i="1"/>
  <c r="J921" i="1"/>
  <c r="I928" i="1"/>
  <c r="J928" i="1" s="1"/>
  <c r="I934" i="1"/>
  <c r="J934" i="1" s="1"/>
  <c r="I958" i="1"/>
  <c r="J958" i="1" s="1"/>
  <c r="I960" i="1"/>
  <c r="M1027" i="1"/>
  <c r="L1027" i="1"/>
  <c r="K1027" i="1"/>
  <c r="K1036" i="1"/>
  <c r="I1063" i="1"/>
  <c r="J1063" i="1" s="1"/>
  <c r="M1098" i="1"/>
  <c r="L1098" i="1"/>
  <c r="K1098" i="1"/>
  <c r="K1103" i="1"/>
  <c r="J803" i="1"/>
  <c r="J811" i="1"/>
  <c r="J827" i="1"/>
  <c r="J835" i="1"/>
  <c r="J851" i="1"/>
  <c r="J865" i="1"/>
  <c r="I872" i="1"/>
  <c r="J872" i="1" s="1"/>
  <c r="I878" i="1"/>
  <c r="J878" i="1" s="1"/>
  <c r="I907" i="1"/>
  <c r="J907" i="1" s="1"/>
  <c r="J929" i="1"/>
  <c r="I936" i="1"/>
  <c r="J936" i="1" s="1"/>
  <c r="I942" i="1"/>
  <c r="J942" i="1" s="1"/>
  <c r="I963" i="1"/>
  <c r="I984" i="1"/>
  <c r="J984" i="1" s="1"/>
  <c r="J986" i="1"/>
  <c r="I989" i="1"/>
  <c r="J989" i="1" s="1"/>
  <c r="M996" i="1"/>
  <c r="L996" i="1"/>
  <c r="M1044" i="1"/>
  <c r="M1089" i="1"/>
  <c r="L1089" i="1"/>
  <c r="J873" i="1"/>
  <c r="I880" i="1"/>
  <c r="J880" i="1" s="1"/>
  <c r="I886" i="1"/>
  <c r="J886" i="1" s="1"/>
  <c r="I913" i="1"/>
  <c r="J913" i="1" s="1"/>
  <c r="I915" i="1"/>
  <c r="J915" i="1" s="1"/>
  <c r="M919" i="1"/>
  <c r="J937" i="1"/>
  <c r="I944" i="1"/>
  <c r="J944" i="1" s="1"/>
  <c r="I950" i="1"/>
  <c r="I982" i="1"/>
  <c r="J982" i="1" s="1"/>
  <c r="J998" i="1"/>
  <c r="I998" i="1"/>
  <c r="I1005" i="1"/>
  <c r="J1005" i="1"/>
  <c r="I1091" i="1"/>
  <c r="L1092" i="1"/>
  <c r="M1092" i="1"/>
  <c r="K1092" i="1"/>
  <c r="J801" i="1"/>
  <c r="J809" i="1"/>
  <c r="J849" i="1"/>
  <c r="I859" i="1"/>
  <c r="J859" i="1" s="1"/>
  <c r="J881" i="1"/>
  <c r="M884" i="1"/>
  <c r="L884" i="1"/>
  <c r="I888" i="1"/>
  <c r="J888" i="1" s="1"/>
  <c r="I894" i="1"/>
  <c r="J894" i="1" s="1"/>
  <c r="I923" i="1"/>
  <c r="J923" i="1" s="1"/>
  <c r="J945" i="1"/>
  <c r="L948" i="1"/>
  <c r="I952" i="1"/>
  <c r="J952" i="1" s="1"/>
  <c r="I966" i="1"/>
  <c r="J966" i="1" s="1"/>
  <c r="I968" i="1"/>
  <c r="J968" i="1" s="1"/>
  <c r="O1009" i="1"/>
  <c r="P1009" i="1" s="1"/>
  <c r="N1009" i="1"/>
  <c r="M1017" i="1"/>
  <c r="L1017" i="1"/>
  <c r="M1121" i="1"/>
  <c r="K1121" i="1"/>
  <c r="L1121" i="1"/>
  <c r="M1153" i="1"/>
  <c r="L1153" i="1"/>
  <c r="K1153" i="1"/>
  <c r="J999" i="1"/>
  <c r="I999" i="1"/>
  <c r="L1000" i="1"/>
  <c r="M1003" i="1"/>
  <c r="K1003" i="1"/>
  <c r="M1032" i="1"/>
  <c r="L1032" i="1"/>
  <c r="I1050" i="1"/>
  <c r="J1050" i="1" s="1"/>
  <c r="L1068" i="1"/>
  <c r="M1068" i="1"/>
  <c r="K1068" i="1"/>
  <c r="K1079" i="1"/>
  <c r="K1130" i="1"/>
  <c r="M1130" i="1"/>
  <c r="L1130" i="1"/>
  <c r="I1143" i="1"/>
  <c r="J1143" i="1" s="1"/>
  <c r="M1201" i="1"/>
  <c r="L1201" i="1"/>
  <c r="K1201" i="1"/>
  <c r="I1260" i="1"/>
  <c r="J1260" i="1" s="1"/>
  <c r="J1007" i="1"/>
  <c r="I1007" i="1"/>
  <c r="M1011" i="1"/>
  <c r="K1011" i="1"/>
  <c r="J1031" i="1"/>
  <c r="I1031" i="1"/>
  <c r="M1035" i="1"/>
  <c r="J1040" i="1"/>
  <c r="I1055" i="1"/>
  <c r="J1055" i="1" s="1"/>
  <c r="L1075" i="1"/>
  <c r="I1175" i="1"/>
  <c r="J1175" i="1" s="1"/>
  <c r="M1217" i="1"/>
  <c r="L1217" i="1"/>
  <c r="K1217" i="1"/>
  <c r="M1309" i="1"/>
  <c r="J975" i="1"/>
  <c r="J983" i="1"/>
  <c r="J991" i="1"/>
  <c r="L1011" i="1"/>
  <c r="J1015" i="1"/>
  <c r="I1015" i="1"/>
  <c r="M1016" i="1"/>
  <c r="M1019" i="1"/>
  <c r="I1039" i="1"/>
  <c r="J1048" i="1"/>
  <c r="K1075" i="1"/>
  <c r="M1105" i="1"/>
  <c r="K1105" i="1"/>
  <c r="L1105" i="1"/>
  <c r="I1133" i="1"/>
  <c r="I1162" i="1"/>
  <c r="J1162" i="1" s="1"/>
  <c r="I1207" i="1"/>
  <c r="J1207" i="1" s="1"/>
  <c r="L1251" i="1"/>
  <c r="I1289" i="1"/>
  <c r="J1289" i="1" s="1"/>
  <c r="M1296" i="1"/>
  <c r="L1296" i="1"/>
  <c r="L1013" i="1"/>
  <c r="J1023" i="1"/>
  <c r="I1023" i="1"/>
  <c r="M1024" i="1"/>
  <c r="J1026" i="1"/>
  <c r="I1026" i="1"/>
  <c r="M1029" i="1"/>
  <c r="L1029" i="1"/>
  <c r="K1029" i="1"/>
  <c r="I1047" i="1"/>
  <c r="M1060" i="1"/>
  <c r="I1071" i="1"/>
  <c r="J1071" i="1" s="1"/>
  <c r="I1083" i="1"/>
  <c r="J1083" i="1" s="1"/>
  <c r="L1084" i="1"/>
  <c r="M1084" i="1"/>
  <c r="I1194" i="1"/>
  <c r="J1194" i="1" s="1"/>
  <c r="I1271" i="1"/>
  <c r="J1271" i="1" s="1"/>
  <c r="M1301" i="1"/>
  <c r="L1301" i="1"/>
  <c r="L1018" i="1"/>
  <c r="K1018" i="1"/>
  <c r="M1021" i="1"/>
  <c r="L1021" i="1"/>
  <c r="K1021" i="1"/>
  <c r="J1025" i="1"/>
  <c r="I1025" i="1"/>
  <c r="I1077" i="1"/>
  <c r="I1029" i="1"/>
  <c r="I1037" i="1"/>
  <c r="J1037" i="1" s="1"/>
  <c r="J1058" i="1"/>
  <c r="J1066" i="1"/>
  <c r="J1074" i="1"/>
  <c r="I1085" i="1"/>
  <c r="J1085" i="1" s="1"/>
  <c r="I1111" i="1"/>
  <c r="J1111" i="1" s="1"/>
  <c r="I1284" i="1"/>
  <c r="J1284" i="1" s="1"/>
  <c r="K1090" i="1"/>
  <c r="I1093" i="1"/>
  <c r="J1093" i="1" s="1"/>
  <c r="M1094" i="1"/>
  <c r="L1094" i="1"/>
  <c r="I1109" i="1"/>
  <c r="J1109" i="1" s="1"/>
  <c r="M1129" i="1"/>
  <c r="I1140" i="1"/>
  <c r="J1140" i="1" s="1"/>
  <c r="I1154" i="1"/>
  <c r="I1167" i="1"/>
  <c r="J1167" i="1" s="1"/>
  <c r="I1186" i="1"/>
  <c r="J1186" i="1" s="1"/>
  <c r="I1199" i="1"/>
  <c r="I1218" i="1"/>
  <c r="J1218" i="1" s="1"/>
  <c r="M1219" i="1"/>
  <c r="K1219" i="1"/>
  <c r="M1248" i="1"/>
  <c r="M1267" i="1"/>
  <c r="L1267" i="1"/>
  <c r="K1267" i="1"/>
  <c r="I1321" i="1"/>
  <c r="J1321" i="1" s="1"/>
  <c r="M1322" i="1"/>
  <c r="J1088" i="1"/>
  <c r="I1101" i="1"/>
  <c r="J1101" i="1" s="1"/>
  <c r="J1102" i="1"/>
  <c r="J1118" i="1"/>
  <c r="I1119" i="1"/>
  <c r="J1120" i="1"/>
  <c r="L1129" i="1"/>
  <c r="O1307" i="1"/>
  <c r="P1307" i="1" s="1"/>
  <c r="N1307" i="1"/>
  <c r="J1096" i="1"/>
  <c r="M1099" i="1"/>
  <c r="I1112" i="1"/>
  <c r="J1112" i="1" s="1"/>
  <c r="I1117" i="1"/>
  <c r="I1136" i="1"/>
  <c r="J1136" i="1" s="1"/>
  <c r="I1138" i="1"/>
  <c r="I1146" i="1"/>
  <c r="I1159" i="1"/>
  <c r="J1159" i="1" s="1"/>
  <c r="I1178" i="1"/>
  <c r="J1178" i="1" s="1"/>
  <c r="I1191" i="1"/>
  <c r="J1191" i="1" s="1"/>
  <c r="I1210" i="1"/>
  <c r="J1210" i="1" s="1"/>
  <c r="K1224" i="1"/>
  <c r="L1234" i="1"/>
  <c r="M1253" i="1"/>
  <c r="L1253" i="1"/>
  <c r="K1253" i="1"/>
  <c r="I1292" i="1"/>
  <c r="I1345" i="1"/>
  <c r="J1345" i="1" s="1"/>
  <c r="L1346" i="1"/>
  <c r="M1372" i="1"/>
  <c r="L1372" i="1"/>
  <c r="K1372" i="1"/>
  <c r="I1033" i="1"/>
  <c r="I1041" i="1"/>
  <c r="J1041" i="1" s="1"/>
  <c r="I1049" i="1"/>
  <c r="J1049" i="1" s="1"/>
  <c r="I1053" i="1"/>
  <c r="I1056" i="1"/>
  <c r="I1061" i="1"/>
  <c r="I1064" i="1"/>
  <c r="I1069" i="1"/>
  <c r="J1069" i="1" s="1"/>
  <c r="J1070" i="1"/>
  <c r="I1072" i="1"/>
  <c r="I1080" i="1"/>
  <c r="J1080" i="1" s="1"/>
  <c r="J1087" i="1"/>
  <c r="J1104" i="1"/>
  <c r="J1107" i="1"/>
  <c r="J1126" i="1"/>
  <c r="I1127" i="1"/>
  <c r="J1127" i="1" s="1"/>
  <c r="M1193" i="1"/>
  <c r="L1193" i="1"/>
  <c r="K1193" i="1"/>
  <c r="M1258" i="1"/>
  <c r="L1258" i="1"/>
  <c r="J1276" i="1"/>
  <c r="I1276" i="1"/>
  <c r="L1396" i="1"/>
  <c r="M1113" i="1"/>
  <c r="K1113" i="1"/>
  <c r="I1125" i="1"/>
  <c r="J1125" i="1" s="1"/>
  <c r="I1135" i="1"/>
  <c r="J1135" i="1" s="1"/>
  <c r="I1151" i="1"/>
  <c r="J1151" i="1" s="1"/>
  <c r="I1170" i="1"/>
  <c r="J1170" i="1" s="1"/>
  <c r="I1183" i="1"/>
  <c r="J1183" i="1" s="1"/>
  <c r="I1202" i="1"/>
  <c r="I1215" i="1"/>
  <c r="M1232" i="1"/>
  <c r="K1232" i="1"/>
  <c r="N1242" i="1"/>
  <c r="L1364" i="1"/>
  <c r="I1270" i="1"/>
  <c r="J1270" i="1" s="1"/>
  <c r="I1297" i="1"/>
  <c r="J1297" i="1" s="1"/>
  <c r="I1329" i="1"/>
  <c r="I1339" i="1"/>
  <c r="J1339" i="1" s="1"/>
  <c r="I1448" i="1"/>
  <c r="J1448" i="1" s="1"/>
  <c r="O1166" i="1"/>
  <c r="P1166" i="1" s="1"/>
  <c r="N1166" i="1"/>
  <c r="O1214" i="1"/>
  <c r="P1214" i="1" s="1"/>
  <c r="N1214" i="1"/>
  <c r="M1227" i="1"/>
  <c r="L1290" i="1"/>
  <c r="K1290" i="1"/>
  <c r="I1313" i="1"/>
  <c r="I1344" i="1"/>
  <c r="I1361" i="1"/>
  <c r="M1389" i="1"/>
  <c r="L1389" i="1"/>
  <c r="K1389" i="1"/>
  <c r="O1461" i="1"/>
  <c r="P1461" i="1" s="1"/>
  <c r="K1166" i="1"/>
  <c r="K1214" i="1"/>
  <c r="I1222" i="1"/>
  <c r="J1222" i="1" s="1"/>
  <c r="I1230" i="1"/>
  <c r="I1237" i="1"/>
  <c r="J1237" i="1" s="1"/>
  <c r="I1249" i="1"/>
  <c r="I1263" i="1"/>
  <c r="I1305" i="1"/>
  <c r="J1305" i="1" s="1"/>
  <c r="I1323" i="1"/>
  <c r="J1323" i="1" s="1"/>
  <c r="I1337" i="1"/>
  <c r="J1337" i="1" s="1"/>
  <c r="L1423" i="1"/>
  <c r="K1423" i="1"/>
  <c r="I1425" i="1"/>
  <c r="J1425" i="1" s="1"/>
  <c r="K1510" i="1"/>
  <c r="M1630" i="1"/>
  <c r="L1630" i="1"/>
  <c r="K1630" i="1"/>
  <c r="J1141" i="1"/>
  <c r="L1142" i="1"/>
  <c r="J1157" i="1"/>
  <c r="L1163" i="1"/>
  <c r="J1165" i="1"/>
  <c r="L1166" i="1"/>
  <c r="J1173" i="1"/>
  <c r="J1181" i="1"/>
  <c r="L1182" i="1"/>
  <c r="L1187" i="1"/>
  <c r="J1189" i="1"/>
  <c r="J1205" i="1"/>
  <c r="J1213" i="1"/>
  <c r="L1214" i="1"/>
  <c r="J1221" i="1"/>
  <c r="I1229" i="1"/>
  <c r="J1229" i="1" s="1"/>
  <c r="I1233" i="1"/>
  <c r="J1233" i="1" s="1"/>
  <c r="I1244" i="1"/>
  <c r="J1244" i="1" s="1"/>
  <c r="J1255" i="1"/>
  <c r="I1268" i="1"/>
  <c r="J1268" i="1" s="1"/>
  <c r="I1360" i="1"/>
  <c r="J1360" i="1" s="1"/>
  <c r="I1368" i="1"/>
  <c r="J1368" i="1" s="1"/>
  <c r="M1370" i="1"/>
  <c r="K1370" i="1"/>
  <c r="L1370" i="1"/>
  <c r="L1386" i="1"/>
  <c r="I1392" i="1"/>
  <c r="J1392" i="1" s="1"/>
  <c r="I1400" i="1"/>
  <c r="L1426" i="1"/>
  <c r="I1428" i="1"/>
  <c r="J1428" i="1" s="1"/>
  <c r="M1429" i="1"/>
  <c r="K1429" i="1"/>
  <c r="M1458" i="1"/>
  <c r="L1458" i="1"/>
  <c r="K1458" i="1"/>
  <c r="J1467" i="1"/>
  <c r="I1467" i="1"/>
  <c r="I1144" i="1"/>
  <c r="J1144" i="1" s="1"/>
  <c r="J1148" i="1"/>
  <c r="I1152" i="1"/>
  <c r="J1156" i="1"/>
  <c r="I1160" i="1"/>
  <c r="I1168" i="1"/>
  <c r="J1168" i="1" s="1"/>
  <c r="J1172" i="1"/>
  <c r="I1176" i="1"/>
  <c r="J1176" i="1" s="1"/>
  <c r="J1180" i="1"/>
  <c r="I1184" i="1"/>
  <c r="J1184" i="1" s="1"/>
  <c r="I1192" i="1"/>
  <c r="J1196" i="1"/>
  <c r="I1200" i="1"/>
  <c r="J1204" i="1"/>
  <c r="I1208" i="1"/>
  <c r="J1208" i="1" s="1"/>
  <c r="J1212" i="1"/>
  <c r="I1216" i="1"/>
  <c r="I1225" i="1"/>
  <c r="I1236" i="1"/>
  <c r="J1236" i="1" s="1"/>
  <c r="J1239" i="1"/>
  <c r="J1247" i="1"/>
  <c r="I1254" i="1"/>
  <c r="J1254" i="1" s="1"/>
  <c r="I1257" i="1"/>
  <c r="J1257" i="1" s="1"/>
  <c r="I1262" i="1"/>
  <c r="J1262" i="1" s="1"/>
  <c r="I1279" i="1"/>
  <c r="I1334" i="1"/>
  <c r="J1334" i="1" s="1"/>
  <c r="M1557" i="1"/>
  <c r="L1557" i="1"/>
  <c r="I1228" i="1"/>
  <c r="J1228" i="1" s="1"/>
  <c r="M1245" i="1"/>
  <c r="L1245" i="1"/>
  <c r="I1278" i="1"/>
  <c r="J1278" i="1" s="1"/>
  <c r="I1286" i="1"/>
  <c r="J1286" i="1" s="1"/>
  <c r="I1326" i="1"/>
  <c r="J1326" i="1" s="1"/>
  <c r="K1347" i="1"/>
  <c r="M1347" i="1"/>
  <c r="L1347" i="1"/>
  <c r="I1575" i="1"/>
  <c r="J1575" i="1" s="1"/>
  <c r="L1373" i="1"/>
  <c r="K1373" i="1"/>
  <c r="I1384" i="1"/>
  <c r="J1384" i="1" s="1"/>
  <c r="I1412" i="1"/>
  <c r="J1412" i="1" s="1"/>
  <c r="K1413" i="1"/>
  <c r="K1492" i="1"/>
  <c r="J1238" i="1"/>
  <c r="I1265" i="1"/>
  <c r="J1265" i="1" s="1"/>
  <c r="J1287" i="1"/>
  <c r="I1294" i="1"/>
  <c r="I1300" i="1"/>
  <c r="J1300" i="1" s="1"/>
  <c r="K1324" i="1"/>
  <c r="M1343" i="1"/>
  <c r="L1343" i="1"/>
  <c r="I1353" i="1"/>
  <c r="J1353" i="1" s="1"/>
  <c r="M1388" i="1"/>
  <c r="L1388" i="1"/>
  <c r="K1388" i="1"/>
  <c r="M1418" i="1"/>
  <c r="L1418" i="1"/>
  <c r="L1466" i="1"/>
  <c r="K1509" i="1"/>
  <c r="M1570" i="1"/>
  <c r="L1570" i="1"/>
  <c r="J1246" i="1"/>
  <c r="I1273" i="1"/>
  <c r="J1273" i="1" s="1"/>
  <c r="M1298" i="1"/>
  <c r="L1298" i="1"/>
  <c r="K1298" i="1"/>
  <c r="I1302" i="1"/>
  <c r="J1302" i="1" s="1"/>
  <c r="I1308" i="1"/>
  <c r="M1324" i="1"/>
  <c r="M1330" i="1"/>
  <c r="M1362" i="1"/>
  <c r="K1362" i="1"/>
  <c r="I1376" i="1"/>
  <c r="J1376" i="1" s="1"/>
  <c r="M1397" i="1"/>
  <c r="L1436" i="1"/>
  <c r="I1524" i="1"/>
  <c r="J1524" i="1" s="1"/>
  <c r="I1610" i="1"/>
  <c r="J1610" i="1" s="1"/>
  <c r="J1231" i="1"/>
  <c r="I1252" i="1"/>
  <c r="J1252" i="1" s="1"/>
  <c r="I1281" i="1"/>
  <c r="J1281" i="1" s="1"/>
  <c r="M1306" i="1"/>
  <c r="L1306" i="1"/>
  <c r="I1310" i="1"/>
  <c r="J1310" i="1" s="1"/>
  <c r="I1316" i="1"/>
  <c r="I1318" i="1"/>
  <c r="M1333" i="1"/>
  <c r="L1333" i="1"/>
  <c r="K1380" i="1"/>
  <c r="M1431" i="1"/>
  <c r="I1433" i="1"/>
  <c r="J1433" i="1" s="1"/>
  <c r="I1446" i="1"/>
  <c r="J1446" i="1" s="1"/>
  <c r="I1488" i="1"/>
  <c r="M1565" i="1"/>
  <c r="L1565" i="1"/>
  <c r="I1567" i="1"/>
  <c r="J1567" i="1" s="1"/>
  <c r="I1366" i="1"/>
  <c r="J1366" i="1" s="1"/>
  <c r="I1374" i="1"/>
  <c r="J1374" i="1" s="1"/>
  <c r="I1382" i="1"/>
  <c r="J1382" i="1" s="1"/>
  <c r="I1390" i="1"/>
  <c r="J1390" i="1" s="1"/>
  <c r="I1398" i="1"/>
  <c r="I1424" i="1"/>
  <c r="J1424" i="1" s="1"/>
  <c r="I1438" i="1"/>
  <c r="M1452" i="1"/>
  <c r="L1452" i="1"/>
  <c r="K1452" i="1"/>
  <c r="J1475" i="1"/>
  <c r="I1475" i="1"/>
  <c r="M1481" i="1"/>
  <c r="L1481" i="1"/>
  <c r="K1481" i="1"/>
  <c r="J1483" i="1"/>
  <c r="I1483" i="1"/>
  <c r="L1493" i="1"/>
  <c r="I1496" i="1"/>
  <c r="J1496" i="1" s="1"/>
  <c r="I1519" i="1"/>
  <c r="M1526" i="1"/>
  <c r="L1526" i="1"/>
  <c r="K1526" i="1"/>
  <c r="M1593" i="1"/>
  <c r="L1593" i="1"/>
  <c r="K1593" i="1"/>
  <c r="M1722" i="1"/>
  <c r="K1722" i="1"/>
  <c r="I1795" i="1"/>
  <c r="J1795" i="1" s="1"/>
  <c r="J1369" i="1"/>
  <c r="J1377" i="1"/>
  <c r="J1385" i="1"/>
  <c r="J1393" i="1"/>
  <c r="I1402" i="1"/>
  <c r="J1402" i="1" s="1"/>
  <c r="I1417" i="1"/>
  <c r="J1417" i="1" s="1"/>
  <c r="I1420" i="1"/>
  <c r="I1441" i="1"/>
  <c r="J1441" i="1" s="1"/>
  <c r="I1459" i="1"/>
  <c r="J1459" i="1" s="1"/>
  <c r="K1515" i="1"/>
  <c r="M1578" i="1"/>
  <c r="K1578" i="1"/>
  <c r="I1605" i="1"/>
  <c r="I1342" i="1"/>
  <c r="I1350" i="1"/>
  <c r="J1350" i="1" s="1"/>
  <c r="I1358" i="1"/>
  <c r="J1358" i="1" s="1"/>
  <c r="I1404" i="1"/>
  <c r="J1404" i="1" s="1"/>
  <c r="I1481" i="1"/>
  <c r="M1484" i="1"/>
  <c r="I1521" i="1"/>
  <c r="J1521" i="1" s="1"/>
  <c r="I1534" i="1"/>
  <c r="L1536" i="1"/>
  <c r="M1549" i="1"/>
  <c r="I1588" i="1"/>
  <c r="J1588" i="1" s="1"/>
  <c r="M1606" i="1"/>
  <c r="L1606" i="1"/>
  <c r="K1606" i="1"/>
  <c r="M1660" i="1"/>
  <c r="L1660" i="1"/>
  <c r="K1660" i="1"/>
  <c r="M1383" i="1"/>
  <c r="L1383" i="1"/>
  <c r="I1416" i="1"/>
  <c r="J1416" i="1" s="1"/>
  <c r="I1432" i="1"/>
  <c r="I1440" i="1"/>
  <c r="J1440" i="1" s="1"/>
  <c r="I1454" i="1"/>
  <c r="M1471" i="1"/>
  <c r="I1494" i="1"/>
  <c r="J1494" i="1" s="1"/>
  <c r="I1527" i="1"/>
  <c r="J1527" i="1" s="1"/>
  <c r="I1561" i="1"/>
  <c r="M1562" i="1"/>
  <c r="M1652" i="1"/>
  <c r="K1652" i="1"/>
  <c r="J1320" i="1"/>
  <c r="J1328" i="1"/>
  <c r="J1336" i="1"/>
  <c r="M1356" i="1"/>
  <c r="I1363" i="1"/>
  <c r="J1363" i="1" s="1"/>
  <c r="I1371" i="1"/>
  <c r="I1379" i="1"/>
  <c r="K1383" i="1"/>
  <c r="I1387" i="1"/>
  <c r="J1387" i="1" s="1"/>
  <c r="I1395" i="1"/>
  <c r="J1395" i="1" s="1"/>
  <c r="I1410" i="1"/>
  <c r="J1410" i="1" s="1"/>
  <c r="L1479" i="1"/>
  <c r="K1485" i="1"/>
  <c r="I1489" i="1"/>
  <c r="J1489" i="1" s="1"/>
  <c r="M1495" i="1"/>
  <c r="I1497" i="1"/>
  <c r="J1497" i="1" s="1"/>
  <c r="I1516" i="1"/>
  <c r="O1547" i="1"/>
  <c r="P1547" i="1" s="1"/>
  <c r="N1547" i="1"/>
  <c r="I1580" i="1"/>
  <c r="J1580" i="1" s="1"/>
  <c r="M1581" i="1"/>
  <c r="L1581" i="1"/>
  <c r="K1581" i="1"/>
  <c r="I1583" i="1"/>
  <c r="J1583" i="1" s="1"/>
  <c r="M1601" i="1"/>
  <c r="L1601" i="1"/>
  <c r="I1646" i="1"/>
  <c r="I1456" i="1"/>
  <c r="J1462" i="1"/>
  <c r="I1462" i="1"/>
  <c r="I1491" i="1"/>
  <c r="J1491" i="1" s="1"/>
  <c r="I1500" i="1"/>
  <c r="J1500" i="1" s="1"/>
  <c r="L1522" i="1"/>
  <c r="K1522" i="1"/>
  <c r="I1532" i="1"/>
  <c r="J1532" i="1" s="1"/>
  <c r="L1533" i="1"/>
  <c r="K1576" i="1"/>
  <c r="I1591" i="1"/>
  <c r="I1607" i="1"/>
  <c r="J1607" i="1" s="1"/>
  <c r="I1613" i="1"/>
  <c r="J1613" i="1" s="1"/>
  <c r="I1618" i="1"/>
  <c r="J1618" i="1" s="1"/>
  <c r="I1654" i="1"/>
  <c r="J1411" i="1"/>
  <c r="I1435" i="1"/>
  <c r="J1457" i="1"/>
  <c r="M1460" i="1"/>
  <c r="J1464" i="1"/>
  <c r="I1464" i="1"/>
  <c r="J1470" i="1"/>
  <c r="I1470" i="1"/>
  <c r="K1474" i="1"/>
  <c r="I1503" i="1"/>
  <c r="J1503" i="1" s="1"/>
  <c r="I1505" i="1"/>
  <c r="J1505" i="1" s="1"/>
  <c r="M1522" i="1"/>
  <c r="M1525" i="1"/>
  <c r="L1525" i="1"/>
  <c r="I1545" i="1"/>
  <c r="I1553" i="1"/>
  <c r="M1554" i="1"/>
  <c r="L1554" i="1"/>
  <c r="K1554" i="1"/>
  <c r="I1574" i="1"/>
  <c r="J1574" i="1" s="1"/>
  <c r="I1582" i="1"/>
  <c r="I1414" i="1"/>
  <c r="I1422" i="1"/>
  <c r="J1422" i="1" s="1"/>
  <c r="I1430" i="1"/>
  <c r="J1430" i="1" s="1"/>
  <c r="I1443" i="1"/>
  <c r="J1443" i="1" s="1"/>
  <c r="M1465" i="1"/>
  <c r="L1465" i="1"/>
  <c r="K1465" i="1"/>
  <c r="J1472" i="1"/>
  <c r="I1472" i="1"/>
  <c r="J1478" i="1"/>
  <c r="I1478" i="1"/>
  <c r="I1508" i="1"/>
  <c r="J1508" i="1" s="1"/>
  <c r="L1523" i="1"/>
  <c r="K1523" i="1"/>
  <c r="I1540" i="1"/>
  <c r="J1540" i="1" s="1"/>
  <c r="I1569" i="1"/>
  <c r="L1587" i="1"/>
  <c r="I1590" i="1"/>
  <c r="J1590" i="1" s="1"/>
  <c r="M1619" i="1"/>
  <c r="L1619" i="1"/>
  <c r="M1633" i="1"/>
  <c r="J1401" i="1"/>
  <c r="J1409" i="1"/>
  <c r="I1419" i="1"/>
  <c r="J1419" i="1" s="1"/>
  <c r="I1427" i="1"/>
  <c r="J1427" i="1" s="1"/>
  <c r="I1449" i="1"/>
  <c r="J1449" i="1" s="1"/>
  <c r="I1451" i="1"/>
  <c r="M1473" i="1"/>
  <c r="L1473" i="1"/>
  <c r="K1473" i="1"/>
  <c r="M1476" i="1"/>
  <c r="L1476" i="1"/>
  <c r="K1476" i="1"/>
  <c r="J1480" i="1"/>
  <c r="I1480" i="1"/>
  <c r="J1486" i="1"/>
  <c r="I1486" i="1"/>
  <c r="I1511" i="1"/>
  <c r="J1511" i="1" s="1"/>
  <c r="I1513" i="1"/>
  <c r="J1513" i="1" s="1"/>
  <c r="K1633" i="1"/>
  <c r="K1733" i="1"/>
  <c r="J1535" i="1"/>
  <c r="I1542" i="1"/>
  <c r="J1542" i="1" s="1"/>
  <c r="I1548" i="1"/>
  <c r="J1548" i="1" s="1"/>
  <c r="I1577" i="1"/>
  <c r="J1577" i="1" s="1"/>
  <c r="N1625" i="1"/>
  <c r="L1781" i="1"/>
  <c r="M1781" i="1"/>
  <c r="I1550" i="1"/>
  <c r="J1550" i="1" s="1"/>
  <c r="I1556" i="1"/>
  <c r="J1556" i="1" s="1"/>
  <c r="I1585" i="1"/>
  <c r="I1594" i="1"/>
  <c r="J1594" i="1" s="1"/>
  <c r="M1609" i="1"/>
  <c r="L1609" i="1"/>
  <c r="K1609" i="1"/>
  <c r="L1627" i="1"/>
  <c r="K1627" i="1"/>
  <c r="M1641" i="1"/>
  <c r="L1641" i="1"/>
  <c r="I1529" i="1"/>
  <c r="J1529" i="1" s="1"/>
  <c r="J1551" i="1"/>
  <c r="I1558" i="1"/>
  <c r="J1558" i="1" s="1"/>
  <c r="I1564" i="1"/>
  <c r="J1564" i="1" s="1"/>
  <c r="I1597" i="1"/>
  <c r="J1597" i="1" s="1"/>
  <c r="I1599" i="1"/>
  <c r="J1599" i="1" s="1"/>
  <c r="I1638" i="1"/>
  <c r="J1638" i="1" s="1"/>
  <c r="I1677" i="1"/>
  <c r="J1677" i="1" s="1"/>
  <c r="I1537" i="1"/>
  <c r="J1537" i="1" s="1"/>
  <c r="M1541" i="1"/>
  <c r="L1541" i="1"/>
  <c r="J1559" i="1"/>
  <c r="I1566" i="1"/>
  <c r="J1566" i="1" s="1"/>
  <c r="I1572" i="1"/>
  <c r="J1572" i="1" s="1"/>
  <c r="I1602" i="1"/>
  <c r="J1602" i="1" s="1"/>
  <c r="L1668" i="1"/>
  <c r="K1668" i="1"/>
  <c r="I1635" i="1"/>
  <c r="M1692" i="1"/>
  <c r="K1692" i="1"/>
  <c r="M1788" i="1"/>
  <c r="L1788" i="1"/>
  <c r="K1788" i="1"/>
  <c r="I1615" i="1"/>
  <c r="I1621" i="1"/>
  <c r="I1623" i="1"/>
  <c r="J1623" i="1" s="1"/>
  <c r="L1665" i="1"/>
  <c r="I1686" i="1"/>
  <c r="J1686" i="1" s="1"/>
  <c r="I1713" i="1"/>
  <c r="J1713" i="1" s="1"/>
  <c r="I1626" i="1"/>
  <c r="I1629" i="1"/>
  <c r="J1629" i="1" s="1"/>
  <c r="I1631" i="1"/>
  <c r="J1631" i="1" s="1"/>
  <c r="J1632" i="1"/>
  <c r="I1642" i="1"/>
  <c r="J1642" i="1" s="1"/>
  <c r="I1650" i="1"/>
  <c r="I1658" i="1"/>
  <c r="J1658" i="1" s="1"/>
  <c r="I1669" i="1"/>
  <c r="J1669" i="1" s="1"/>
  <c r="I1683" i="1"/>
  <c r="I1696" i="1"/>
  <c r="J1696" i="1" s="1"/>
  <c r="M1708" i="1"/>
  <c r="K1708" i="1"/>
  <c r="L1708" i="1"/>
  <c r="I1785" i="1"/>
  <c r="J1785" i="1" s="1"/>
  <c r="I1634" i="1"/>
  <c r="J1634" i="1" s="1"/>
  <c r="L1757" i="1"/>
  <c r="M1757" i="1"/>
  <c r="K1757" i="1"/>
  <c r="I1664" i="1"/>
  <c r="I1689" i="1"/>
  <c r="J1689" i="1" s="1"/>
  <c r="I1694" i="1"/>
  <c r="I1702" i="1"/>
  <c r="I1712" i="1"/>
  <c r="J1712" i="1" s="1"/>
  <c r="L1716" i="1"/>
  <c r="K1716" i="1"/>
  <c r="I1666" i="1"/>
  <c r="J1666" i="1" s="1"/>
  <c r="I1672" i="1"/>
  <c r="J1672" i="1" s="1"/>
  <c r="M1756" i="1"/>
  <c r="L1756" i="1"/>
  <c r="I1763" i="1"/>
  <c r="J1763" i="1" s="1"/>
  <c r="I1640" i="1"/>
  <c r="J1640" i="1" s="1"/>
  <c r="I1643" i="1"/>
  <c r="I1648" i="1"/>
  <c r="J1648" i="1" s="1"/>
  <c r="I1651" i="1"/>
  <c r="I1656" i="1"/>
  <c r="J1656" i="1" s="1"/>
  <c r="I1659" i="1"/>
  <c r="J1659" i="1" s="1"/>
  <c r="J1667" i="1"/>
  <c r="I1674" i="1"/>
  <c r="J1674" i="1" s="1"/>
  <c r="I1680" i="1"/>
  <c r="J1680" i="1" s="1"/>
  <c r="I1697" i="1"/>
  <c r="J1697" i="1" s="1"/>
  <c r="M1700" i="1"/>
  <c r="K1700" i="1"/>
  <c r="L1700" i="1"/>
  <c r="I1637" i="1"/>
  <c r="J1637" i="1" s="1"/>
  <c r="I1645" i="1"/>
  <c r="I1653" i="1"/>
  <c r="J1653" i="1" s="1"/>
  <c r="I1661" i="1"/>
  <c r="J1661" i="1" s="1"/>
  <c r="J1675" i="1"/>
  <c r="I1682" i="1"/>
  <c r="I1688" i="1"/>
  <c r="I1753" i="1"/>
  <c r="J1753" i="1" s="1"/>
  <c r="M1759" i="1"/>
  <c r="L1759" i="1"/>
  <c r="I1710" i="1"/>
  <c r="J1710" i="1" s="1"/>
  <c r="I1771" i="1"/>
  <c r="J1803" i="1"/>
  <c r="I1803" i="1"/>
  <c r="I1704" i="1"/>
  <c r="J1704" i="1" s="1"/>
  <c r="J1705" i="1"/>
  <c r="I1720" i="1"/>
  <c r="J1720" i="1" s="1"/>
  <c r="J1721" i="1"/>
  <c r="I1736" i="1"/>
  <c r="J1736" i="1" s="1"/>
  <c r="M1796" i="1"/>
  <c r="L1796" i="1"/>
  <c r="K1796" i="1"/>
  <c r="I1718" i="1"/>
  <c r="M1743" i="1"/>
  <c r="L1743" i="1"/>
  <c r="I1747" i="1"/>
  <c r="K1765" i="1"/>
  <c r="J1769" i="1"/>
  <c r="I1779" i="1"/>
  <c r="J1779" i="1" s="1"/>
  <c r="J1801" i="1"/>
  <c r="I1728" i="1"/>
  <c r="I1761" i="1"/>
  <c r="J1761" i="1" s="1"/>
  <c r="M1765" i="1"/>
  <c r="M1772" i="1"/>
  <c r="I1793" i="1"/>
  <c r="J1793" i="1" s="1"/>
  <c r="J1699" i="1"/>
  <c r="M1714" i="1"/>
  <c r="K1714" i="1"/>
  <c r="J1727" i="1"/>
  <c r="L1737" i="1"/>
  <c r="K1737" i="1"/>
  <c r="J1745" i="1"/>
  <c r="I1755" i="1"/>
  <c r="J1755" i="1" s="1"/>
  <c r="J1777" i="1"/>
  <c r="I1787" i="1"/>
  <c r="J1787" i="1" s="1"/>
  <c r="I1731" i="1"/>
  <c r="J1731" i="1" s="1"/>
  <c r="I1739" i="1"/>
  <c r="J1739" i="1" s="1"/>
  <c r="J1726" i="1"/>
  <c r="N1770" i="1"/>
  <c r="O1794" i="1"/>
  <c r="P1794" i="1" s="1"/>
  <c r="Q1794" i="1" s="1"/>
  <c r="N1794" i="1"/>
  <c r="O1802" i="1"/>
  <c r="P1802" i="1" s="1"/>
  <c r="Q1802" i="1" s="1"/>
  <c r="N1802" i="1"/>
  <c r="I1742" i="1"/>
  <c r="J1742" i="1" s="1"/>
  <c r="I1750" i="1"/>
  <c r="I1758" i="1"/>
  <c r="J1758" i="1" s="1"/>
  <c r="I1766" i="1"/>
  <c r="J1766" i="1" s="1"/>
  <c r="K1770" i="1"/>
  <c r="I1774" i="1"/>
  <c r="J1774" i="1" s="1"/>
  <c r="I1782" i="1"/>
  <c r="I1790" i="1"/>
  <c r="J1790" i="1" s="1"/>
  <c r="K1794" i="1"/>
  <c r="I1798" i="1"/>
  <c r="J1798" i="1" s="1"/>
  <c r="J1806" i="1"/>
  <c r="I1806" i="1"/>
  <c r="M1732" i="1"/>
  <c r="L1732" i="1"/>
  <c r="I1744" i="1"/>
  <c r="I1752" i="1"/>
  <c r="J1752" i="1" s="1"/>
  <c r="I1760" i="1"/>
  <c r="J1760" i="1" s="1"/>
  <c r="I1768" i="1"/>
  <c r="I1776" i="1"/>
  <c r="J1776" i="1" s="1"/>
  <c r="I1784" i="1"/>
  <c r="I1792" i="1"/>
  <c r="J1792" i="1" s="1"/>
  <c r="L1794" i="1"/>
  <c r="I1800" i="1"/>
  <c r="J1800" i="1" s="1"/>
  <c r="L1802" i="1"/>
  <c r="J1808" i="1"/>
  <c r="I1808" i="1"/>
  <c r="K1579" i="1" l="1"/>
  <c r="M1579" i="1"/>
  <c r="L1579" i="1"/>
  <c r="M1097" i="1"/>
  <c r="K1097" i="1"/>
  <c r="L1097" i="1"/>
  <c r="K407" i="1"/>
  <c r="L407" i="1"/>
  <c r="L1515" i="1"/>
  <c r="K1571" i="1"/>
  <c r="N1477" i="1"/>
  <c r="K932" i="1"/>
  <c r="O503" i="1"/>
  <c r="P503" i="1" s="1"/>
  <c r="N503" i="1"/>
  <c r="K1227" i="1"/>
  <c r="L1227" i="1"/>
  <c r="L1562" i="1"/>
  <c r="K1562" i="1"/>
  <c r="M1274" i="1"/>
  <c r="K1274" i="1"/>
  <c r="L1507" i="1"/>
  <c r="M1507" i="1"/>
  <c r="K1285" i="1"/>
  <c r="M1285" i="1"/>
  <c r="O1285" i="1" s="1"/>
  <c r="P1285" i="1" s="1"/>
  <c r="L1394" i="1"/>
  <c r="K1394" i="1"/>
  <c r="J1432" i="1"/>
  <c r="M1603" i="1"/>
  <c r="O1603" i="1" s="1"/>
  <c r="P1603" i="1" s="1"/>
  <c r="Q1603" i="1" s="1"/>
  <c r="L1571" i="1"/>
  <c r="L932" i="1"/>
  <c r="K652" i="1"/>
  <c r="M821" i="1"/>
  <c r="L1248" i="1"/>
  <c r="K1248" i="1"/>
  <c r="M1587" i="1"/>
  <c r="K1587" i="1"/>
  <c r="K300" i="1"/>
  <c r="L300" i="1"/>
  <c r="L166" i="1"/>
  <c r="K166" i="1"/>
  <c r="O11" i="1"/>
  <c r="P11" i="1" s="1"/>
  <c r="N11" i="1"/>
  <c r="M1396" i="1"/>
  <c r="K1396" i="1"/>
  <c r="M1036" i="1"/>
  <c r="L1036" i="1"/>
  <c r="M1250" i="1"/>
  <c r="L1250" i="1"/>
  <c r="K1250" i="1"/>
  <c r="M1224" i="1"/>
  <c r="L1224" i="1"/>
  <c r="M58" i="1"/>
  <c r="O58" i="1" s="1"/>
  <c r="P58" i="1" s="1"/>
  <c r="Q58" i="1" s="1"/>
  <c r="L58" i="1"/>
  <c r="K580" i="1"/>
  <c r="L580" i="1"/>
  <c r="L1285" i="1"/>
  <c r="J1682" i="1"/>
  <c r="K1261" i="1"/>
  <c r="L652" i="1"/>
  <c r="L89" i="1"/>
  <c r="M1185" i="1"/>
  <c r="N1185" i="1" s="1"/>
  <c r="L1185" i="1"/>
  <c r="L1060" i="1"/>
  <c r="K1060" i="1"/>
  <c r="J774" i="1"/>
  <c r="M1413" i="1"/>
  <c r="L1413" i="1"/>
  <c r="M239" i="1"/>
  <c r="O239" i="1" s="1"/>
  <c r="P239" i="1" s="1"/>
  <c r="Q239" i="1" s="1"/>
  <c r="L239" i="1"/>
  <c r="K439" i="1"/>
  <c r="M439" i="1"/>
  <c r="K1612" i="1"/>
  <c r="M1612" i="1"/>
  <c r="M1510" i="1"/>
  <c r="O1510" i="1" s="1"/>
  <c r="P1510" i="1" s="1"/>
  <c r="L1510" i="1"/>
  <c r="M1142" i="1"/>
  <c r="K1142" i="1"/>
  <c r="J957" i="1"/>
  <c r="M1046" i="1"/>
  <c r="K1046" i="1"/>
  <c r="M644" i="1"/>
  <c r="L644" i="1"/>
  <c r="M222" i="1"/>
  <c r="K222" i="1"/>
  <c r="K161" i="1"/>
  <c r="L161" i="1"/>
  <c r="M674" i="1"/>
  <c r="O674" i="1" s="1"/>
  <c r="P674" i="1" s="1"/>
  <c r="L674" i="1"/>
  <c r="N1531" i="1"/>
  <c r="O1531" i="1"/>
  <c r="P1531" i="1" s="1"/>
  <c r="Q1531" i="1" s="1"/>
  <c r="K366" i="1"/>
  <c r="M366" i="1"/>
  <c r="M970" i="1"/>
  <c r="L970" i="1"/>
  <c r="K970" i="1"/>
  <c r="K1330" i="1"/>
  <c r="L1330" i="1"/>
  <c r="L460" i="1"/>
  <c r="K460" i="1"/>
  <c r="J953" i="1"/>
  <c r="M1394" i="1"/>
  <c r="N1394" i="1" s="1"/>
  <c r="J1750" i="1"/>
  <c r="L1750" i="1" s="1"/>
  <c r="K1603" i="1"/>
  <c r="J1643" i="1"/>
  <c r="J1621" i="1"/>
  <c r="L1261" i="1"/>
  <c r="M1226" i="1"/>
  <c r="K588" i="1"/>
  <c r="M89" i="1"/>
  <c r="K919" i="1"/>
  <c r="L919" i="1"/>
  <c r="K1471" i="1"/>
  <c r="L1471" i="1"/>
  <c r="M207" i="1"/>
  <c r="O207" i="1" s="1"/>
  <c r="P207" i="1" s="1"/>
  <c r="L1309" i="1"/>
  <c r="K1309" i="1"/>
  <c r="M924" i="1"/>
  <c r="L924" i="1"/>
  <c r="J1782" i="1"/>
  <c r="L1673" i="1"/>
  <c r="K1226" i="1"/>
  <c r="O845" i="1"/>
  <c r="P845" i="1" s="1"/>
  <c r="L476" i="1"/>
  <c r="K132" i="1"/>
  <c r="N514" i="1"/>
  <c r="O514" i="1"/>
  <c r="P514" i="1" s="1"/>
  <c r="L207" i="1"/>
  <c r="M1536" i="1"/>
  <c r="K1536" i="1"/>
  <c r="L201" i="1"/>
  <c r="M201" i="1"/>
  <c r="L1099" i="1"/>
  <c r="K1099" i="1"/>
  <c r="L1014" i="1"/>
  <c r="K1014" i="1"/>
  <c r="M1106" i="1"/>
  <c r="K1106" i="1"/>
  <c r="M1492" i="1"/>
  <c r="L1492" i="1"/>
  <c r="L562" i="1"/>
  <c r="M562" i="1"/>
  <c r="K562" i="1"/>
  <c r="M1137" i="1"/>
  <c r="K1137" i="1"/>
  <c r="M313" i="1"/>
  <c r="L313" i="1"/>
  <c r="K212" i="1"/>
  <c r="L212" i="1"/>
  <c r="M52" i="1"/>
  <c r="L52" i="1"/>
  <c r="M47" i="1"/>
  <c r="K47" i="1"/>
  <c r="M1381" i="1"/>
  <c r="L1381" i="1"/>
  <c r="L1380" i="1"/>
  <c r="J1744" i="1"/>
  <c r="L1744" i="1" s="1"/>
  <c r="J1771" i="1"/>
  <c r="L1707" i="1"/>
  <c r="M1673" i="1"/>
  <c r="J1064" i="1"/>
  <c r="L1322" i="1"/>
  <c r="M476" i="1"/>
  <c r="K58" i="1"/>
  <c r="M460" i="1"/>
  <c r="O460" i="1" s="1"/>
  <c r="P460" i="1" s="1"/>
  <c r="K1479" i="1"/>
  <c r="M1479" i="1"/>
  <c r="M1463" i="1"/>
  <c r="K1463" i="1"/>
  <c r="M780" i="1"/>
  <c r="K780" i="1"/>
  <c r="M1346" i="1"/>
  <c r="K1346" i="1"/>
  <c r="M273" i="1"/>
  <c r="N273" i="1" s="1"/>
  <c r="L273" i="1"/>
  <c r="M777" i="1"/>
  <c r="K777" i="1"/>
  <c r="J1325" i="1"/>
  <c r="M906" i="1"/>
  <c r="J1435" i="1"/>
  <c r="J1379" i="1"/>
  <c r="K1379" i="1" s="1"/>
  <c r="J1438" i="1"/>
  <c r="J1200" i="1"/>
  <c r="J1361" i="1"/>
  <c r="J1053" i="1"/>
  <c r="J1117" i="1"/>
  <c r="J1199" i="1"/>
  <c r="M1199" i="1" s="1"/>
  <c r="J1077" i="1"/>
  <c r="J950" i="1"/>
  <c r="J844" i="1"/>
  <c r="J725" i="1"/>
  <c r="J634" i="1"/>
  <c r="J155" i="1"/>
  <c r="J27" i="1"/>
  <c r="J611" i="1"/>
  <c r="J224" i="1"/>
  <c r="J552" i="1"/>
  <c r="K552" i="1" s="1"/>
  <c r="J863" i="1"/>
  <c r="M863" i="1" s="1"/>
  <c r="O863" i="1" s="1"/>
  <c r="P863" i="1" s="1"/>
  <c r="J1335" i="1"/>
  <c r="J1698" i="1"/>
  <c r="J1206" i="1"/>
  <c r="J1420" i="1"/>
  <c r="J1504" i="1"/>
  <c r="M1504" i="1" s="1"/>
  <c r="N1504" i="1" s="1"/>
  <c r="J1702" i="1"/>
  <c r="J1569" i="1"/>
  <c r="J1414" i="1"/>
  <c r="J1553" i="1"/>
  <c r="L1553" i="1" s="1"/>
  <c r="J1342" i="1"/>
  <c r="J1398" i="1"/>
  <c r="J1225" i="1"/>
  <c r="J1192" i="1"/>
  <c r="J1263" i="1"/>
  <c r="J1072" i="1"/>
  <c r="J1292" i="1"/>
  <c r="J1091" i="1"/>
  <c r="L909" i="1"/>
  <c r="J992" i="1"/>
  <c r="J939" i="1"/>
  <c r="J314" i="1"/>
  <c r="M314" i="1" s="1"/>
  <c r="J229" i="1"/>
  <c r="J810" i="1"/>
  <c r="M810" i="1" s="1"/>
  <c r="M433" i="1"/>
  <c r="M33" i="1"/>
  <c r="O33" i="1" s="1"/>
  <c r="P33" i="1" s="1"/>
  <c r="J1447" i="1"/>
  <c r="J1367" i="1"/>
  <c r="M1367" i="1" s="1"/>
  <c r="J1626" i="1"/>
  <c r="J1451" i="1"/>
  <c r="J1519" i="1"/>
  <c r="J1316" i="1"/>
  <c r="L1316" i="1" s="1"/>
  <c r="J1152" i="1"/>
  <c r="K1152" i="1" s="1"/>
  <c r="J1249" i="1"/>
  <c r="J1119" i="1"/>
  <c r="J1047" i="1"/>
  <c r="J1133" i="1"/>
  <c r="J963" i="1"/>
  <c r="L963" i="1" s="1"/>
  <c r="J691" i="1"/>
  <c r="J685" i="1"/>
  <c r="L685" i="1" s="1"/>
  <c r="J902" i="1"/>
  <c r="L902" i="1" s="1"/>
  <c r="J667" i="1"/>
  <c r="M667" i="1" s="1"/>
  <c r="J1042" i="1"/>
  <c r="J779" i="1"/>
  <c r="J370" i="1"/>
  <c r="J306" i="1"/>
  <c r="K306" i="1" s="1"/>
  <c r="J889" i="1"/>
  <c r="J765" i="1"/>
  <c r="J699" i="1"/>
  <c r="J325" i="1"/>
  <c r="J250" i="1"/>
  <c r="J176" i="1"/>
  <c r="J186" i="1"/>
  <c r="N70" i="1"/>
  <c r="J1544" i="1"/>
  <c r="J1701" i="1"/>
  <c r="M1589" i="1"/>
  <c r="N1589" i="1" s="1"/>
  <c r="L1589" i="1"/>
  <c r="K1589" i="1"/>
  <c r="M65" i="1"/>
  <c r="O65" i="1" s="1"/>
  <c r="P65" i="1" s="1"/>
  <c r="L65" i="1"/>
  <c r="K65" i="1"/>
  <c r="M1762" i="1"/>
  <c r="K1762" i="1"/>
  <c r="L1762" i="1"/>
  <c r="L949" i="1"/>
  <c r="M949" i="1"/>
  <c r="O949" i="1" s="1"/>
  <c r="P949" i="1" s="1"/>
  <c r="Q949" i="1" s="1"/>
  <c r="K148" i="1"/>
  <c r="M148" i="1"/>
  <c r="M940" i="1"/>
  <c r="L940" i="1"/>
  <c r="K940" i="1"/>
  <c r="K220" i="1"/>
  <c r="M220" i="1"/>
  <c r="M782" i="1"/>
  <c r="L782" i="1"/>
  <c r="K782" i="1"/>
  <c r="M916" i="1"/>
  <c r="L916" i="1"/>
  <c r="K916" i="1"/>
  <c r="M156" i="1"/>
  <c r="L156" i="1"/>
  <c r="K156" i="1"/>
  <c r="M1560" i="1"/>
  <c r="O1560" i="1" s="1"/>
  <c r="P1560" i="1" s="1"/>
  <c r="L1560" i="1"/>
  <c r="K1560" i="1"/>
  <c r="L1378" i="1"/>
  <c r="M1378" i="1"/>
  <c r="K1378" i="1"/>
  <c r="K1644" i="1"/>
  <c r="M1644" i="1"/>
  <c r="L1644" i="1"/>
  <c r="L1081" i="1"/>
  <c r="J1622" i="1"/>
  <c r="K1622" i="1" s="1"/>
  <c r="N10" i="1"/>
  <c r="O10" i="1"/>
  <c r="P10" i="1" s="1"/>
  <c r="M900" i="1"/>
  <c r="L900" i="1"/>
  <c r="K596" i="1"/>
  <c r="M596" i="1"/>
  <c r="L596" i="1"/>
  <c r="M153" i="1"/>
  <c r="L153" i="1"/>
  <c r="K153" i="1"/>
  <c r="K1706" i="1"/>
  <c r="L1518" i="1"/>
  <c r="M1195" i="1"/>
  <c r="J781" i="1"/>
  <c r="K781" i="1" s="1"/>
  <c r="J1616" i="1"/>
  <c r="M41" i="1"/>
  <c r="L41" i="1"/>
  <c r="M714" i="1"/>
  <c r="K714" i="1"/>
  <c r="L342" i="1"/>
  <c r="M342" i="1"/>
  <c r="K342" i="1"/>
  <c r="L877" i="1"/>
  <c r="K877" i="1"/>
  <c r="M877" i="1"/>
  <c r="O877" i="1" s="1"/>
  <c r="P877" i="1" s="1"/>
  <c r="M829" i="1"/>
  <c r="O829" i="1" s="1"/>
  <c r="P829" i="1" s="1"/>
  <c r="L829" i="1"/>
  <c r="K829" i="1"/>
  <c r="K740" i="1"/>
  <c r="L740" i="1"/>
  <c r="M302" i="1"/>
  <c r="L302" i="1"/>
  <c r="K302" i="1"/>
  <c r="L294" i="1"/>
  <c r="M294" i="1"/>
  <c r="N294" i="1" s="1"/>
  <c r="K294" i="1"/>
  <c r="L116" i="1"/>
  <c r="K116" i="1"/>
  <c r="M1576" i="1"/>
  <c r="J1138" i="1"/>
  <c r="L1065" i="1"/>
  <c r="J899" i="1"/>
  <c r="N580" i="1"/>
  <c r="L612" i="1"/>
  <c r="L1807" i="1"/>
  <c r="J1747" i="1"/>
  <c r="K1747" i="1" s="1"/>
  <c r="M1706" i="1"/>
  <c r="K1533" i="1"/>
  <c r="M1518" i="1"/>
  <c r="N1518" i="1" s="1"/>
  <c r="K1563" i="1"/>
  <c r="K1517" i="1"/>
  <c r="M1163" i="1"/>
  <c r="M1065" i="1"/>
  <c r="M1008" i="1"/>
  <c r="N1008" i="1" s="1"/>
  <c r="L1044" i="1"/>
  <c r="M1030" i="1"/>
  <c r="K612" i="1"/>
  <c r="J707" i="1"/>
  <c r="J566" i="1"/>
  <c r="M566" i="1" s="1"/>
  <c r="J381" i="1"/>
  <c r="M22" i="1"/>
  <c r="K674" i="1"/>
  <c r="K753" i="1"/>
  <c r="L753" i="1"/>
  <c r="M521" i="1"/>
  <c r="N521" i="1" s="1"/>
  <c r="K521" i="1"/>
  <c r="K337" i="1"/>
  <c r="M337" i="1"/>
  <c r="L337" i="1"/>
  <c r="M106" i="1"/>
  <c r="O106" i="1" s="1"/>
  <c r="P106" i="1" s="1"/>
  <c r="Q106" i="1" s="1"/>
  <c r="L106" i="1"/>
  <c r="K106" i="1"/>
  <c r="L1539" i="1"/>
  <c r="M1539" i="1"/>
  <c r="J1318" i="1"/>
  <c r="K34" i="1"/>
  <c r="M34" i="1"/>
  <c r="L34" i="1"/>
  <c r="K441" i="1"/>
  <c r="M441" i="1"/>
  <c r="N786" i="1"/>
  <c r="O786" i="1"/>
  <c r="P786" i="1" s="1"/>
  <c r="M434" i="1"/>
  <c r="L434" i="1"/>
  <c r="L1124" i="1"/>
  <c r="K1124" i="1"/>
  <c r="M1124" i="1"/>
  <c r="M348" i="1"/>
  <c r="L348" i="1"/>
  <c r="K348" i="1"/>
  <c r="L86" i="1"/>
  <c r="K86" i="1"/>
  <c r="M86" i="1"/>
  <c r="M92" i="1"/>
  <c r="O92" i="1" s="1"/>
  <c r="P92" i="1" s="1"/>
  <c r="Q92" i="1" s="1"/>
  <c r="L92" i="1"/>
  <c r="K92" i="1"/>
  <c r="M159" i="1"/>
  <c r="O159" i="1" s="1"/>
  <c r="P159" i="1" s="1"/>
  <c r="Q159" i="1" s="1"/>
  <c r="L159" i="1"/>
  <c r="K159" i="1"/>
  <c r="M373" i="1"/>
  <c r="N373" i="1" s="1"/>
  <c r="L373" i="1"/>
  <c r="M350" i="1"/>
  <c r="O350" i="1" s="1"/>
  <c r="P350" i="1" s="1"/>
  <c r="K350" i="1"/>
  <c r="K164" i="1"/>
  <c r="L164" i="1"/>
  <c r="M698" i="1"/>
  <c r="N698" i="1" s="1"/>
  <c r="L698" i="1"/>
  <c r="K532" i="1"/>
  <c r="M532" i="1"/>
  <c r="M837" i="1"/>
  <c r="N837" i="1" s="1"/>
  <c r="K837" i="1"/>
  <c r="L837" i="1"/>
  <c r="M737" i="1"/>
  <c r="O737" i="1" s="1"/>
  <c r="P737" i="1" s="1"/>
  <c r="L737" i="1"/>
  <c r="K737" i="1"/>
  <c r="M537" i="1"/>
  <c r="L1563" i="1"/>
  <c r="L431" i="1"/>
  <c r="K431" i="1"/>
  <c r="K724" i="1"/>
  <c r="L724" i="1"/>
  <c r="M869" i="1"/>
  <c r="L869" i="1"/>
  <c r="L154" i="1"/>
  <c r="M154" i="1"/>
  <c r="K154" i="1"/>
  <c r="M1490" i="1"/>
  <c r="N1490" i="1" s="1"/>
  <c r="L1490" i="1"/>
  <c r="J1664" i="1"/>
  <c r="M1664" i="1" s="1"/>
  <c r="L1595" i="1"/>
  <c r="K1604" i="1"/>
  <c r="K1596" i="1"/>
  <c r="M1517" i="1"/>
  <c r="K1365" i="1"/>
  <c r="L1509" i="1"/>
  <c r="N1299" i="1"/>
  <c r="L1269" i="1"/>
  <c r="K1195" i="1"/>
  <c r="K1355" i="1"/>
  <c r="L1110" i="1"/>
  <c r="J862" i="1"/>
  <c r="J897" i="1"/>
  <c r="M897" i="1" s="1"/>
  <c r="M978" i="1"/>
  <c r="M718" i="1"/>
  <c r="L706" i="1"/>
  <c r="O517" i="1"/>
  <c r="P517" i="1" s="1"/>
  <c r="K770" i="1"/>
  <c r="M358" i="1"/>
  <c r="O358" i="1" s="1"/>
  <c r="P358" i="1" s="1"/>
  <c r="K286" i="1"/>
  <c r="K900" i="1"/>
  <c r="J168" i="1"/>
  <c r="M134" i="1"/>
  <c r="O134" i="1" s="1"/>
  <c r="P134" i="1" s="1"/>
  <c r="L134" i="1"/>
  <c r="K134" i="1"/>
  <c r="M470" i="1"/>
  <c r="K470" i="1"/>
  <c r="L470" i="1"/>
  <c r="M665" i="1"/>
  <c r="O665" i="1" s="1"/>
  <c r="P665" i="1" s="1"/>
  <c r="Q665" i="1" s="1"/>
  <c r="K665" i="1"/>
  <c r="L1357" i="1"/>
  <c r="M1357" i="1"/>
  <c r="K1357" i="1"/>
  <c r="M866" i="1"/>
  <c r="L866" i="1"/>
  <c r="K866" i="1"/>
  <c r="M556" i="1"/>
  <c r="K556" i="1"/>
  <c r="L321" i="1"/>
  <c r="K321" i="1"/>
  <c r="M233" i="1"/>
  <c r="K233" i="1"/>
  <c r="M762" i="1"/>
  <c r="L762" i="1"/>
  <c r="M943" i="1"/>
  <c r="O943" i="1" s="1"/>
  <c r="P943" i="1" s="1"/>
  <c r="Q943" i="1" s="1"/>
  <c r="L943" i="1"/>
  <c r="K943" i="1"/>
  <c r="L450" i="1"/>
  <c r="K450" i="1"/>
  <c r="J1615" i="1"/>
  <c r="M1807" i="1"/>
  <c r="O1807" i="1" s="1"/>
  <c r="P1807" i="1" s="1"/>
  <c r="K22" i="1"/>
  <c r="O1020" i="1"/>
  <c r="P1020" i="1" s="1"/>
  <c r="M887" i="1"/>
  <c r="K887" i="1"/>
  <c r="M162" i="1"/>
  <c r="L162" i="1"/>
  <c r="K162" i="1"/>
  <c r="M1595" i="1"/>
  <c r="L1604" i="1"/>
  <c r="J1534" i="1"/>
  <c r="J1605" i="1"/>
  <c r="L1596" i="1"/>
  <c r="K1506" i="1"/>
  <c r="L1365" i="1"/>
  <c r="J1308" i="1"/>
  <c r="K1242" i="1"/>
  <c r="J1344" i="1"/>
  <c r="L1344" i="1" s="1"/>
  <c r="L1288" i="1"/>
  <c r="M1110" i="1"/>
  <c r="M706" i="1"/>
  <c r="O706" i="1" s="1"/>
  <c r="P706" i="1" s="1"/>
  <c r="Q706" i="1" s="1"/>
  <c r="M753" i="1"/>
  <c r="O753" i="1" s="1"/>
  <c r="P753" i="1" s="1"/>
  <c r="L1266" i="1"/>
  <c r="K988" i="1"/>
  <c r="L770" i="1"/>
  <c r="K610" i="1"/>
  <c r="L286" i="1"/>
  <c r="L204" i="1"/>
  <c r="J64" i="1"/>
  <c r="M64" i="1" s="1"/>
  <c r="M369" i="1"/>
  <c r="L369" i="1"/>
  <c r="J1797" i="1"/>
  <c r="J1685" i="1"/>
  <c r="M874" i="1"/>
  <c r="O874" i="1" s="1"/>
  <c r="P874" i="1" s="1"/>
  <c r="L874" i="1"/>
  <c r="M404" i="1"/>
  <c r="L404" i="1"/>
  <c r="K404" i="1"/>
  <c r="K353" i="1"/>
  <c r="L353" i="1"/>
  <c r="L993" i="1"/>
  <c r="K993" i="1"/>
  <c r="M748" i="1"/>
  <c r="L748" i="1"/>
  <c r="K748" i="1"/>
  <c r="K60" i="1"/>
  <c r="M60" i="1"/>
  <c r="L813" i="1"/>
  <c r="K813" i="1"/>
  <c r="M756" i="1"/>
  <c r="O756" i="1" s="1"/>
  <c r="P756" i="1" s="1"/>
  <c r="L756" i="1"/>
  <c r="L308" i="1"/>
  <c r="K308" i="1"/>
  <c r="M254" i="1"/>
  <c r="L254" i="1"/>
  <c r="M388" i="1"/>
  <c r="N388" i="1" s="1"/>
  <c r="L388" i="1"/>
  <c r="K388" i="1"/>
  <c r="J1279" i="1"/>
  <c r="L718" i="1"/>
  <c r="J1687" i="1"/>
  <c r="M1687" i="1" s="1"/>
  <c r="O1687" i="1" s="1"/>
  <c r="P1687" i="1" s="1"/>
  <c r="Q1687" i="1" s="1"/>
  <c r="L861" i="1"/>
  <c r="K861" i="1"/>
  <c r="M861" i="1"/>
  <c r="M1057" i="1"/>
  <c r="L1057" i="1"/>
  <c r="O1723" i="1"/>
  <c r="P1723" i="1" s="1"/>
  <c r="J1768" i="1"/>
  <c r="M1768" i="1" s="1"/>
  <c r="L1506" i="1"/>
  <c r="L1242" i="1"/>
  <c r="J1216" i="1"/>
  <c r="M1216" i="1" s="1"/>
  <c r="J1160" i="1"/>
  <c r="J1400" i="1"/>
  <c r="M1147" i="1"/>
  <c r="J1215" i="1"/>
  <c r="J1061" i="1"/>
  <c r="J1039" i="1"/>
  <c r="M1039" i="1" s="1"/>
  <c r="L1103" i="1"/>
  <c r="M1266" i="1"/>
  <c r="L988" i="1"/>
  <c r="L366" i="1"/>
  <c r="M610" i="1"/>
  <c r="N610" i="1" s="1"/>
  <c r="M204" i="1"/>
  <c r="M329" i="1"/>
  <c r="L329" i="1"/>
  <c r="K329" i="1"/>
  <c r="K1012" i="1"/>
  <c r="M1012" i="1"/>
  <c r="L1012" i="1"/>
  <c r="J1445" i="1"/>
  <c r="L1445" i="1" s="1"/>
  <c r="K260" i="1"/>
  <c r="M260" i="1"/>
  <c r="K788" i="1"/>
  <c r="M788" i="1"/>
  <c r="O788" i="1" s="1"/>
  <c r="P788" i="1" s="1"/>
  <c r="L788" i="1"/>
  <c r="M316" i="1"/>
  <c r="L316" i="1"/>
  <c r="J806" i="1"/>
  <c r="M806" i="1" s="1"/>
  <c r="J701" i="1"/>
  <c r="J520" i="1"/>
  <c r="J443" i="1"/>
  <c r="L443" i="1" s="1"/>
  <c r="J387" i="1"/>
  <c r="J360" i="1"/>
  <c r="M360" i="1" s="1"/>
  <c r="J560" i="1"/>
  <c r="J1670" i="1"/>
  <c r="J351" i="1"/>
  <c r="K351" i="1" s="1"/>
  <c r="J655" i="1"/>
  <c r="J727" i="1"/>
  <c r="M727" i="1" s="1"/>
  <c r="J1304" i="1"/>
  <c r="J658" i="1"/>
  <c r="L658" i="1" s="1"/>
  <c r="J283" i="1"/>
  <c r="J400" i="1"/>
  <c r="J638" i="1"/>
  <c r="J221" i="1"/>
  <c r="K221" i="1" s="1"/>
  <c r="J367" i="1"/>
  <c r="J359" i="1"/>
  <c r="L359" i="1" s="1"/>
  <c r="J799" i="1"/>
  <c r="M799" i="1" s="1"/>
  <c r="J1100" i="1"/>
  <c r="J831" i="1"/>
  <c r="L831" i="1" s="1"/>
  <c r="J307" i="1"/>
  <c r="J752" i="1"/>
  <c r="J947" i="1"/>
  <c r="K947" i="1" s="1"/>
  <c r="J904" i="1"/>
  <c r="J768" i="1"/>
  <c r="J609" i="1"/>
  <c r="K609" i="1" s="1"/>
  <c r="J264" i="1"/>
  <c r="J408" i="1"/>
  <c r="J59" i="1"/>
  <c r="M59" i="1" s="1"/>
  <c r="J56" i="1"/>
  <c r="J303" i="1"/>
  <c r="L303" i="1" s="1"/>
  <c r="J295" i="1"/>
  <c r="J743" i="1"/>
  <c r="L743" i="1" s="1"/>
  <c r="J546" i="1"/>
  <c r="M546" i="1" s="1"/>
  <c r="J1132" i="1"/>
  <c r="J1158" i="1"/>
  <c r="L1158" i="1" s="1"/>
  <c r="J1746" i="1"/>
  <c r="J980" i="1"/>
  <c r="J1709" i="1"/>
  <c r="K1709" i="1" s="1"/>
  <c r="J787" i="1"/>
  <c r="J290" i="1"/>
  <c r="L290" i="1" s="1"/>
  <c r="J618" i="1"/>
  <c r="L618" i="1" s="1"/>
  <c r="J341" i="1"/>
  <c r="J328" i="1"/>
  <c r="M328" i="1" s="1"/>
  <c r="J40" i="1"/>
  <c r="J355" i="1"/>
  <c r="M355" i="1" s="1"/>
  <c r="J72" i="1"/>
  <c r="M72" i="1" s="1"/>
  <c r="J1741" i="1"/>
  <c r="J1502" i="1"/>
  <c r="K1502" i="1" s="1"/>
  <c r="J191" i="1"/>
  <c r="L191" i="1" s="1"/>
  <c r="J679" i="1"/>
  <c r="J759" i="1"/>
  <c r="J911" i="1"/>
  <c r="J959" i="1"/>
  <c r="J1552" i="1"/>
  <c r="M1552" i="1" s="1"/>
  <c r="O1552" i="1" s="1"/>
  <c r="P1552" i="1" s="1"/>
  <c r="K1307" i="1"/>
  <c r="J522" i="1"/>
  <c r="L522" i="1" s="1"/>
  <c r="J1693" i="1"/>
  <c r="L1693" i="1" s="1"/>
  <c r="J1171" i="1"/>
  <c r="J741" i="1"/>
  <c r="K741" i="1" s="1"/>
  <c r="J728" i="1"/>
  <c r="J990" i="1"/>
  <c r="M990" i="1" s="1"/>
  <c r="J784" i="1"/>
  <c r="L784" i="1" s="1"/>
  <c r="J645" i="1"/>
  <c r="J411" i="1"/>
  <c r="J171" i="1"/>
  <c r="M171" i="1" s="1"/>
  <c r="J653" i="1"/>
  <c r="J421" i="1"/>
  <c r="M421" i="1" s="1"/>
  <c r="J285" i="1"/>
  <c r="J187" i="1"/>
  <c r="K187" i="1" s="1"/>
  <c r="J77" i="1"/>
  <c r="L77" i="1" s="1"/>
  <c r="J165" i="1"/>
  <c r="J1406" i="1"/>
  <c r="M1406" i="1" s="1"/>
  <c r="J319" i="1"/>
  <c r="L319" i="1" s="1"/>
  <c r="J1600" i="1"/>
  <c r="J1095" i="1"/>
  <c r="J1611" i="1"/>
  <c r="J1174" i="1"/>
  <c r="J1694" i="1"/>
  <c r="L1694" i="1" s="1"/>
  <c r="M1738" i="1"/>
  <c r="L1738" i="1"/>
  <c r="K1738" i="1"/>
  <c r="L158" i="1"/>
  <c r="K158" i="1"/>
  <c r="M158" i="1"/>
  <c r="M1748" i="1"/>
  <c r="O1748" i="1" s="1"/>
  <c r="P1748" i="1" s="1"/>
  <c r="Q1748" i="1" s="1"/>
  <c r="L1748" i="1"/>
  <c r="K1748" i="1"/>
  <c r="J822" i="1"/>
  <c r="K822" i="1" s="1"/>
  <c r="L423" i="1"/>
  <c r="M423" i="1"/>
  <c r="O423" i="1" s="1"/>
  <c r="P423" i="1" s="1"/>
  <c r="M895" i="1"/>
  <c r="O895" i="1" s="1"/>
  <c r="P895" i="1" s="1"/>
  <c r="L895" i="1"/>
  <c r="K895" i="1"/>
  <c r="L1439" i="1"/>
  <c r="K1439" i="1"/>
  <c r="L1767" i="1"/>
  <c r="M1767" i="1"/>
  <c r="O1767" i="1" s="1"/>
  <c r="P1767" i="1" s="1"/>
  <c r="Q1767" i="1" s="1"/>
  <c r="L1280" i="1"/>
  <c r="M1280" i="1"/>
  <c r="K1280" i="1"/>
  <c r="M1155" i="1"/>
  <c r="O1155" i="1" s="1"/>
  <c r="P1155" i="1" s="1"/>
  <c r="Q1155" i="1" s="1"/>
  <c r="L1155" i="1"/>
  <c r="K1043" i="1"/>
  <c r="L1043" i="1"/>
  <c r="M1043" i="1"/>
  <c r="K30" i="1"/>
  <c r="L30" i="1"/>
  <c r="M30" i="1"/>
  <c r="O30" i="1" s="1"/>
  <c r="P30" i="1" s="1"/>
  <c r="L1116" i="1"/>
  <c r="K1116" i="1"/>
  <c r="M1116" i="1"/>
  <c r="K436" i="1"/>
  <c r="M436" i="1"/>
  <c r="O436" i="1" s="1"/>
  <c r="P436" i="1" s="1"/>
  <c r="M50" i="1"/>
  <c r="N50" i="1" s="1"/>
  <c r="L50" i="1"/>
  <c r="K50" i="1"/>
  <c r="M225" i="1"/>
  <c r="L225" i="1"/>
  <c r="K225" i="1"/>
  <c r="K636" i="1"/>
  <c r="M636" i="1"/>
  <c r="O636" i="1" s="1"/>
  <c r="P636" i="1" s="1"/>
  <c r="K378" i="1"/>
  <c r="M378" i="1"/>
  <c r="O378" i="1" s="1"/>
  <c r="P378" i="1" s="1"/>
  <c r="M1586" i="1"/>
  <c r="O1586" i="1" s="1"/>
  <c r="P1586" i="1" s="1"/>
  <c r="Q1586" i="1" s="1"/>
  <c r="L1586" i="1"/>
  <c r="K1586" i="1"/>
  <c r="M1134" i="1"/>
  <c r="K1134" i="1"/>
  <c r="L1134" i="1"/>
  <c r="L378" i="1"/>
  <c r="K1067" i="1"/>
  <c r="M1067" i="1"/>
  <c r="L1067" i="1"/>
  <c r="K561" i="1"/>
  <c r="M561" i="1"/>
  <c r="K76" i="1"/>
  <c r="L76" i="1"/>
  <c r="M76" i="1"/>
  <c r="L908" i="1"/>
  <c r="K908" i="1"/>
  <c r="K673" i="1"/>
  <c r="M673" i="1"/>
  <c r="N673" i="1" s="1"/>
  <c r="L673" i="1"/>
  <c r="K412" i="1"/>
  <c r="M412" i="1"/>
  <c r="O412" i="1" s="1"/>
  <c r="P412" i="1" s="1"/>
  <c r="Q412" i="1" s="1"/>
  <c r="M1139" i="1"/>
  <c r="K1139" i="1"/>
  <c r="L1139" i="1"/>
  <c r="K1549" i="1"/>
  <c r="L1549" i="1"/>
  <c r="K573" i="1"/>
  <c r="M573" i="1"/>
  <c r="L573" i="1"/>
  <c r="K772" i="1"/>
  <c r="M772" i="1"/>
  <c r="N772" i="1" s="1"/>
  <c r="L772" i="1"/>
  <c r="K150" i="1"/>
  <c r="M150" i="1"/>
  <c r="O150" i="1" s="1"/>
  <c r="P150" i="1" s="1"/>
  <c r="L150" i="1"/>
  <c r="K1724" i="1"/>
  <c r="J1591" i="1"/>
  <c r="L1591" i="1" s="1"/>
  <c r="M1439" i="1"/>
  <c r="M1444" i="1"/>
  <c r="O1444" i="1" s="1"/>
  <c r="P1444" i="1" s="1"/>
  <c r="Q1444" i="1" s="1"/>
  <c r="K1155" i="1"/>
  <c r="M908" i="1"/>
  <c r="L412" i="1"/>
  <c r="K151" i="1"/>
  <c r="M151" i="1"/>
  <c r="N151" i="1" s="1"/>
  <c r="M745" i="1"/>
  <c r="L745" i="1"/>
  <c r="K745" i="1"/>
  <c r="K774" i="1"/>
  <c r="M774" i="1"/>
  <c r="N774" i="1" s="1"/>
  <c r="L774" i="1"/>
  <c r="K1617" i="1"/>
  <c r="M1617" i="1"/>
  <c r="L1617" i="1"/>
  <c r="M941" i="1"/>
  <c r="L941" i="1"/>
  <c r="K941" i="1"/>
  <c r="L175" i="1"/>
  <c r="M175" i="1"/>
  <c r="N175" i="1" s="1"/>
  <c r="K175" i="1"/>
  <c r="L1123" i="1"/>
  <c r="M1123" i="1"/>
  <c r="K604" i="1"/>
  <c r="M604" i="1"/>
  <c r="N604" i="1" s="1"/>
  <c r="L604" i="1"/>
  <c r="M68" i="1"/>
  <c r="K68" i="1"/>
  <c r="M1198" i="1"/>
  <c r="K1198" i="1"/>
  <c r="L1198" i="1"/>
  <c r="K892" i="1"/>
  <c r="M892" i="1"/>
  <c r="N892" i="1" s="1"/>
  <c r="L892" i="1"/>
  <c r="K516" i="1"/>
  <c r="M516" i="1"/>
  <c r="O516" i="1" s="1"/>
  <c r="P516" i="1" s="1"/>
  <c r="L516" i="1"/>
  <c r="K796" i="1"/>
  <c r="L796" i="1"/>
  <c r="M1514" i="1"/>
  <c r="L1514" i="1"/>
  <c r="M1724" i="1"/>
  <c r="K527" i="1"/>
  <c r="L527" i="1"/>
  <c r="M527" i="1"/>
  <c r="M1002" i="1"/>
  <c r="O1002" i="1" s="1"/>
  <c r="P1002" i="1" s="1"/>
  <c r="L1002" i="1"/>
  <c r="K948" i="1"/>
  <c r="M948" i="1"/>
  <c r="N948" i="1" s="1"/>
  <c r="M1182" i="1"/>
  <c r="K1182" i="1"/>
  <c r="M805" i="1"/>
  <c r="N805" i="1" s="1"/>
  <c r="L805" i="1"/>
  <c r="K805" i="1"/>
  <c r="M170" i="1"/>
  <c r="K170" i="1"/>
  <c r="L170" i="1"/>
  <c r="M1676" i="1"/>
  <c r="K1676" i="1"/>
  <c r="L1676" i="1"/>
  <c r="L1078" i="1"/>
  <c r="M1078" i="1"/>
  <c r="K1078" i="1"/>
  <c r="K217" i="1"/>
  <c r="M217" i="1"/>
  <c r="O217" i="1" s="1"/>
  <c r="P217" i="1" s="1"/>
  <c r="L217" i="1"/>
  <c r="M180" i="1"/>
  <c r="L180" i="1"/>
  <c r="K180" i="1"/>
  <c r="M246" i="1"/>
  <c r="K246" i="1"/>
  <c r="L246" i="1"/>
  <c r="M1259" i="1"/>
  <c r="K1259" i="1"/>
  <c r="L23" i="1"/>
  <c r="K23" i="1"/>
  <c r="L1122" i="1"/>
  <c r="K1122" i="1"/>
  <c r="M1122" i="1"/>
  <c r="N1122" i="1" s="1"/>
  <c r="K1045" i="1"/>
  <c r="M1045" i="1"/>
  <c r="N1045" i="1" s="1"/>
  <c r="M25" i="1"/>
  <c r="L25" i="1"/>
  <c r="K25" i="1"/>
  <c r="L102" i="1"/>
  <c r="K102" i="1"/>
  <c r="M102" i="1"/>
  <c r="O102" i="1" s="1"/>
  <c r="P102" i="1" s="1"/>
  <c r="Q102" i="1" s="1"/>
  <c r="L292" i="1"/>
  <c r="K292" i="1"/>
  <c r="L1453" i="1"/>
  <c r="M1453" i="1"/>
  <c r="K1453" i="1"/>
  <c r="M281" i="1"/>
  <c r="K281" i="1"/>
  <c r="L281" i="1"/>
  <c r="L1444" i="1"/>
  <c r="K1514" i="1"/>
  <c r="L561" i="1"/>
  <c r="M292" i="1"/>
  <c r="O292" i="1" s="1"/>
  <c r="P292" i="1" s="1"/>
  <c r="N1421" i="1"/>
  <c r="O1421" i="1"/>
  <c r="P1421" i="1" s="1"/>
  <c r="Q1421" i="1" s="1"/>
  <c r="L1076" i="1"/>
  <c r="M1076" i="1"/>
  <c r="O1076" i="1" s="1"/>
  <c r="P1076" i="1" s="1"/>
  <c r="K1076" i="1"/>
  <c r="M917" i="1"/>
  <c r="O917" i="1" s="1"/>
  <c r="P917" i="1" s="1"/>
  <c r="L917" i="1"/>
  <c r="K917" i="1"/>
  <c r="K1282" i="1"/>
  <c r="M1282" i="1"/>
  <c r="O1282" i="1" s="1"/>
  <c r="P1282" i="1" s="1"/>
  <c r="Q1282" i="1" s="1"/>
  <c r="L1282" i="1"/>
  <c r="M1662" i="1"/>
  <c r="K1662" i="1"/>
  <c r="L1662" i="1"/>
  <c r="M738" i="1"/>
  <c r="L738" i="1"/>
  <c r="K738" i="1"/>
  <c r="K946" i="1"/>
  <c r="M946" i="1"/>
  <c r="M697" i="1"/>
  <c r="O697" i="1" s="1"/>
  <c r="P697" i="1" s="1"/>
  <c r="K697" i="1"/>
  <c r="L697" i="1"/>
  <c r="M1707" i="1"/>
  <c r="N1707" i="1" s="1"/>
  <c r="L665" i="1"/>
  <c r="N188" i="1"/>
  <c r="M103" i="1"/>
  <c r="L633" i="1"/>
  <c r="K66" i="1"/>
  <c r="J1568" i="1"/>
  <c r="M39" i="1"/>
  <c r="O39" i="1" s="1"/>
  <c r="P39" i="1" s="1"/>
  <c r="L39" i="1"/>
  <c r="M215" i="1"/>
  <c r="K215" i="1"/>
  <c r="M345" i="1"/>
  <c r="L345" i="1"/>
  <c r="K676" i="1"/>
  <c r="L676" i="1"/>
  <c r="M1010" i="1"/>
  <c r="L1010" i="1"/>
  <c r="J1275" i="1"/>
  <c r="K1421" i="1"/>
  <c r="L1421" i="1"/>
  <c r="L62" i="1"/>
  <c r="K62" i="1"/>
  <c r="K1035" i="1"/>
  <c r="L1035" i="1"/>
  <c r="J550" i="1"/>
  <c r="L550" i="1" s="1"/>
  <c r="K420" i="1"/>
  <c r="M420" i="1"/>
  <c r="K78" i="1"/>
  <c r="M78" i="1"/>
  <c r="K1802" i="1"/>
  <c r="J1728" i="1"/>
  <c r="J1645" i="1"/>
  <c r="M1645" i="1" s="1"/>
  <c r="J1651" i="1"/>
  <c r="K1651" i="1" s="1"/>
  <c r="K1780" i="1"/>
  <c r="L1729" i="1"/>
  <c r="J1683" i="1"/>
  <c r="L1612" i="1"/>
  <c r="J1545" i="1"/>
  <c r="M1545" i="1" s="1"/>
  <c r="J1654" i="1"/>
  <c r="K1654" i="1" s="1"/>
  <c r="K1356" i="1"/>
  <c r="M1493" i="1"/>
  <c r="N1493" i="1" s="1"/>
  <c r="K1436" i="1"/>
  <c r="K1466" i="1"/>
  <c r="J1294" i="1"/>
  <c r="L1294" i="1" s="1"/>
  <c r="K1269" i="1"/>
  <c r="K1426" i="1"/>
  <c r="M1364" i="1"/>
  <c r="N1364" i="1" s="1"/>
  <c r="J1202" i="1"/>
  <c r="M1234" i="1"/>
  <c r="K1059" i="1"/>
  <c r="N909" i="1"/>
  <c r="L689" i="1"/>
  <c r="L599" i="1"/>
  <c r="J354" i="1"/>
  <c r="M354" i="1" s="1"/>
  <c r="J331" i="1"/>
  <c r="K331" i="1" s="1"/>
  <c r="J179" i="1"/>
  <c r="K756" i="1"/>
  <c r="J237" i="1"/>
  <c r="K262" i="1"/>
  <c r="L60" i="1"/>
  <c r="K410" i="1"/>
  <c r="L532" i="1"/>
  <c r="L66" i="1"/>
  <c r="K332" i="1"/>
  <c r="K297" i="1"/>
  <c r="L297" i="1"/>
  <c r="K257" i="1"/>
  <c r="M257" i="1"/>
  <c r="L409" i="1"/>
  <c r="K409" i="1"/>
  <c r="M249" i="1"/>
  <c r="L249" i="1"/>
  <c r="L722" i="1"/>
  <c r="M666" i="1"/>
  <c r="L666" i="1"/>
  <c r="K666" i="1"/>
  <c r="M1434" i="1"/>
  <c r="K1434" i="1"/>
  <c r="O1001" i="1"/>
  <c r="P1001" i="1" s="1"/>
  <c r="N1001" i="1"/>
  <c r="M44" i="1"/>
  <c r="O44" i="1" s="1"/>
  <c r="P44" i="1" s="1"/>
  <c r="Q44" i="1" s="1"/>
  <c r="L44" i="1"/>
  <c r="J925" i="1"/>
  <c r="K925" i="1" s="1"/>
  <c r="J1740" i="1"/>
  <c r="M244" i="1"/>
  <c r="L244" i="1"/>
  <c r="K1717" i="1"/>
  <c r="K1729" i="1"/>
  <c r="J1585" i="1"/>
  <c r="L1585" i="1" s="1"/>
  <c r="L1354" i="1"/>
  <c r="K903" i="1"/>
  <c r="M599" i="1"/>
  <c r="K188" i="1"/>
  <c r="J1635" i="1"/>
  <c r="J1456" i="1"/>
  <c r="K1456" i="1" s="1"/>
  <c r="J1454" i="1"/>
  <c r="K1681" i="1"/>
  <c r="K1530" i="1"/>
  <c r="K1520" i="1"/>
  <c r="J1488" i="1"/>
  <c r="M1488" i="1" s="1"/>
  <c r="L1235" i="1"/>
  <c r="K1354" i="1"/>
  <c r="K1161" i="1"/>
  <c r="K1538" i="1"/>
  <c r="K1317" i="1"/>
  <c r="M1059" i="1"/>
  <c r="K1209" i="1"/>
  <c r="J960" i="1"/>
  <c r="K972" i="1"/>
  <c r="M903" i="1"/>
  <c r="O903" i="1" s="1"/>
  <c r="P903" i="1" s="1"/>
  <c r="Q903" i="1" s="1"/>
  <c r="J675" i="1"/>
  <c r="K853" i="1"/>
  <c r="J544" i="1"/>
  <c r="L544" i="1" s="1"/>
  <c r="O722" i="1"/>
  <c r="P722" i="1" s="1"/>
  <c r="Q722" i="1" s="1"/>
  <c r="M890" i="1"/>
  <c r="K692" i="1"/>
  <c r="L660" i="1"/>
  <c r="K310" i="1"/>
  <c r="L222" i="1"/>
  <c r="M567" i="1"/>
  <c r="O567" i="1" s="1"/>
  <c r="P567" i="1" s="1"/>
  <c r="J202" i="1"/>
  <c r="M202" i="1" s="1"/>
  <c r="M447" i="1"/>
  <c r="L238" i="1"/>
  <c r="M31" i="1"/>
  <c r="O31" i="1" s="1"/>
  <c r="P31" i="1" s="1"/>
  <c r="K39" i="1"/>
  <c r="K214" i="1"/>
  <c r="M858" i="1"/>
  <c r="M46" i="1"/>
  <c r="L177" i="1"/>
  <c r="M332" i="1"/>
  <c r="O332" i="1" s="1"/>
  <c r="P332" i="1" s="1"/>
  <c r="Q332" i="1" s="1"/>
  <c r="K1773" i="1"/>
  <c r="J287" i="1"/>
  <c r="J823" i="1"/>
  <c r="J967" i="1"/>
  <c r="K967" i="1" s="1"/>
  <c r="K482" i="1"/>
  <c r="M482" i="1"/>
  <c r="L482" i="1"/>
  <c r="M42" i="1"/>
  <c r="L42" i="1"/>
  <c r="M548" i="1"/>
  <c r="K548" i="1"/>
  <c r="J826" i="1"/>
  <c r="K826" i="1" s="1"/>
  <c r="K973" i="1"/>
  <c r="M973" i="1"/>
  <c r="K231" i="1"/>
  <c r="L231" i="1"/>
  <c r="M231" i="1"/>
  <c r="M172" i="1"/>
  <c r="K172" i="1"/>
  <c r="K500" i="1"/>
  <c r="L500" i="1"/>
  <c r="L1274" i="1"/>
  <c r="L1106" i="1"/>
  <c r="K1147" i="1"/>
  <c r="K1190" i="1"/>
  <c r="M689" i="1"/>
  <c r="K890" i="1"/>
  <c r="J392" i="1"/>
  <c r="M392" i="1" s="1"/>
  <c r="K447" i="1"/>
  <c r="L188" i="1"/>
  <c r="M1620" i="1"/>
  <c r="K1620" i="1"/>
  <c r="L1108" i="1"/>
  <c r="K1108" i="1"/>
  <c r="J1718" i="1"/>
  <c r="J1688" i="1"/>
  <c r="L1688" i="1" s="1"/>
  <c r="L1770" i="1"/>
  <c r="K1772" i="1"/>
  <c r="L1775" i="1"/>
  <c r="J1650" i="1"/>
  <c r="M1650" i="1" s="1"/>
  <c r="M1733" i="1"/>
  <c r="N1733" i="1" s="1"/>
  <c r="O1490" i="1"/>
  <c r="P1490" i="1" s="1"/>
  <c r="J1646" i="1"/>
  <c r="K1495" i="1"/>
  <c r="L1455" i="1"/>
  <c r="J1371" i="1"/>
  <c r="M1371" i="1" s="1"/>
  <c r="J1561" i="1"/>
  <c r="L1561" i="1" s="1"/>
  <c r="L1681" i="1"/>
  <c r="L1530" i="1"/>
  <c r="L1520" i="1"/>
  <c r="K1507" i="1"/>
  <c r="K1397" i="1"/>
  <c r="L1190" i="1"/>
  <c r="K1386" i="1"/>
  <c r="M1235" i="1"/>
  <c r="N1190" i="1"/>
  <c r="L1161" i="1"/>
  <c r="M1538" i="1"/>
  <c r="O1538" i="1" s="1"/>
  <c r="P1538" i="1" s="1"/>
  <c r="Q1538" i="1" s="1"/>
  <c r="L1317" i="1"/>
  <c r="L1073" i="1"/>
  <c r="K1145" i="1"/>
  <c r="M1209" i="1"/>
  <c r="O1209" i="1" s="1"/>
  <c r="P1209" i="1" s="1"/>
  <c r="M972" i="1"/>
  <c r="M575" i="1"/>
  <c r="M692" i="1"/>
  <c r="J339" i="1"/>
  <c r="M339" i="1" s="1"/>
  <c r="L310" i="1"/>
  <c r="K326" i="1"/>
  <c r="M238" i="1"/>
  <c r="K793" i="1"/>
  <c r="K284" i="1"/>
  <c r="M20" i="1"/>
  <c r="N20" i="1" s="1"/>
  <c r="L214" i="1"/>
  <c r="M385" i="1"/>
  <c r="K46" i="1"/>
  <c r="M177" i="1"/>
  <c r="L78" i="1"/>
  <c r="M1773" i="1"/>
  <c r="M1555" i="1"/>
  <c r="N1555" i="1" s="1"/>
  <c r="M1108" i="1"/>
  <c r="M97" i="1"/>
  <c r="O97" i="1" s="1"/>
  <c r="P97" i="1" s="1"/>
  <c r="Q97" i="1" s="1"/>
  <c r="K97" i="1"/>
  <c r="L1555" i="1"/>
  <c r="M594" i="1"/>
  <c r="K594" i="1"/>
  <c r="M1628" i="1"/>
  <c r="K1251" i="1"/>
  <c r="M1251" i="1"/>
  <c r="O1251" i="1" s="1"/>
  <c r="P1251" i="1" s="1"/>
  <c r="Q1251" i="1" s="1"/>
  <c r="J1678" i="1"/>
  <c r="K1678" i="1" s="1"/>
  <c r="M193" i="1"/>
  <c r="O193" i="1" s="1"/>
  <c r="P193" i="1" s="1"/>
  <c r="Q193" i="1" s="1"/>
  <c r="K193" i="1"/>
  <c r="M444" i="1"/>
  <c r="L444" i="1"/>
  <c r="J240" i="1"/>
  <c r="L240" i="1" s="1"/>
  <c r="M746" i="1"/>
  <c r="L746" i="1"/>
  <c r="J1313" i="1"/>
  <c r="K1081" i="1"/>
  <c r="K909" i="1"/>
  <c r="J1784" i="1"/>
  <c r="L1780" i="1"/>
  <c r="J1516" i="1"/>
  <c r="M1516" i="1" s="1"/>
  <c r="L567" i="1"/>
  <c r="K31" i="1"/>
  <c r="J149" i="1"/>
  <c r="J879" i="1"/>
  <c r="M241" i="1"/>
  <c r="O241" i="1" s="1"/>
  <c r="P241" i="1" s="1"/>
  <c r="Q241" i="1" s="1"/>
  <c r="L241" i="1"/>
  <c r="K682" i="1"/>
  <c r="L682" i="1"/>
  <c r="L169" i="1"/>
  <c r="K169" i="1"/>
  <c r="K1754" i="1"/>
  <c r="K1775" i="1"/>
  <c r="M1717" i="1"/>
  <c r="O1717" i="1" s="1"/>
  <c r="P1717" i="1" s="1"/>
  <c r="Q1717" i="1" s="1"/>
  <c r="K1490" i="1"/>
  <c r="J1582" i="1"/>
  <c r="M1455" i="1"/>
  <c r="O1455" i="1" s="1"/>
  <c r="P1455" i="1" s="1"/>
  <c r="Q1455" i="1" s="1"/>
  <c r="K1367" i="1"/>
  <c r="L1325" i="1"/>
  <c r="J1230" i="1"/>
  <c r="M1355" i="1"/>
  <c r="J1329" i="1"/>
  <c r="L1329" i="1" s="1"/>
  <c r="J1154" i="1"/>
  <c r="L1024" i="1"/>
  <c r="L1016" i="1"/>
  <c r="L1008" i="1"/>
  <c r="K1185" i="1"/>
  <c r="M1073" i="1"/>
  <c r="M1145" i="1"/>
  <c r="N1145" i="1" s="1"/>
  <c r="L668" i="1"/>
  <c r="L1030" i="1"/>
  <c r="L853" i="1"/>
  <c r="J731" i="1"/>
  <c r="M731" i="1" s="1"/>
  <c r="J804" i="1"/>
  <c r="L804" i="1" s="1"/>
  <c r="L868" i="1"/>
  <c r="J336" i="1"/>
  <c r="J659" i="1"/>
  <c r="L659" i="1" s="1"/>
  <c r="K644" i="1"/>
  <c r="M326" i="1"/>
  <c r="L220" i="1"/>
  <c r="L284" i="1"/>
  <c r="M676" i="1"/>
  <c r="K385" i="1"/>
  <c r="L148" i="1"/>
  <c r="M95" i="1"/>
  <c r="N95" i="1" s="1"/>
  <c r="L95" i="1"/>
  <c r="L1620" i="1"/>
  <c r="M682" i="1"/>
  <c r="O682" i="1" s="1"/>
  <c r="P682" i="1" s="1"/>
  <c r="J1786" i="1"/>
  <c r="K1786" i="1" s="1"/>
  <c r="K1691" i="1"/>
  <c r="M1691" i="1"/>
  <c r="O1691" i="1" s="1"/>
  <c r="P1691" i="1" s="1"/>
  <c r="N1506" i="1"/>
  <c r="O1506" i="1"/>
  <c r="P1506" i="1" s="1"/>
  <c r="M1349" i="1"/>
  <c r="L1349" i="1"/>
  <c r="K1349" i="1"/>
  <c r="M105" i="1"/>
  <c r="O105" i="1" s="1"/>
  <c r="P105" i="1" s="1"/>
  <c r="Q105" i="1" s="1"/>
  <c r="K105" i="1"/>
  <c r="J1690" i="1"/>
  <c r="J268" i="1"/>
  <c r="J696" i="1"/>
  <c r="J413" i="1"/>
  <c r="M413" i="1" s="1"/>
  <c r="J293" i="1"/>
  <c r="J558" i="1"/>
  <c r="M558" i="1" s="1"/>
  <c r="J1614" i="1"/>
  <c r="M1614" i="1" s="1"/>
  <c r="J623" i="1"/>
  <c r="L623" i="1" s="1"/>
  <c r="J631" i="1"/>
  <c r="J871" i="1"/>
  <c r="J1348" i="1"/>
  <c r="J901" i="1"/>
  <c r="M901" i="1" s="1"/>
  <c r="J1338" i="1"/>
  <c r="L1338" i="1" s="1"/>
  <c r="J1056" i="1"/>
  <c r="M1056" i="1" s="1"/>
  <c r="J1146" i="1"/>
  <c r="K1146" i="1" s="1"/>
  <c r="J755" i="1"/>
  <c r="M755" i="1" s="1"/>
  <c r="J846" i="1"/>
  <c r="J654" i="1"/>
  <c r="J330" i="1"/>
  <c r="J275" i="1"/>
  <c r="M275" i="1" s="1"/>
  <c r="J83" i="1"/>
  <c r="J184" i="1"/>
  <c r="K184" i="1" s="1"/>
  <c r="J854" i="1"/>
  <c r="L854" i="1" s="1"/>
  <c r="J152" i="1"/>
  <c r="M152" i="1" s="1"/>
  <c r="K41" i="1"/>
  <c r="J357" i="1"/>
  <c r="M454" i="1"/>
  <c r="N13" i="1"/>
  <c r="J647" i="1"/>
  <c r="K647" i="1" s="1"/>
  <c r="J711" i="1"/>
  <c r="J775" i="1"/>
  <c r="L775" i="1" s="1"/>
  <c r="J1735" i="1"/>
  <c r="J951" i="1"/>
  <c r="J1663" i="1"/>
  <c r="J848" i="1"/>
  <c r="K848" i="1" s="1"/>
  <c r="J1499" i="1"/>
  <c r="K1314" i="1"/>
  <c r="L1314" i="1"/>
  <c r="M1314" i="1"/>
  <c r="O1314" i="1" s="1"/>
  <c r="P1314" i="1" s="1"/>
  <c r="M1778" i="1"/>
  <c r="K1778" i="1"/>
  <c r="L1778" i="1"/>
  <c r="K1114" i="1"/>
  <c r="M1114" i="1"/>
  <c r="L1114" i="1"/>
  <c r="K1319" i="1"/>
  <c r="L1319" i="1"/>
  <c r="M1319" i="1"/>
  <c r="N1319" i="1" s="1"/>
  <c r="M522" i="1"/>
  <c r="K522" i="1"/>
  <c r="K1789" i="1"/>
  <c r="L1789" i="1"/>
  <c r="M1789" i="1"/>
  <c r="O1789" i="1" s="1"/>
  <c r="P1789" i="1" s="1"/>
  <c r="Q1789" i="1" s="1"/>
  <c r="L1332" i="1"/>
  <c r="K1332" i="1"/>
  <c r="M1332" i="1"/>
  <c r="M1437" i="1"/>
  <c r="O1437" i="1" s="1"/>
  <c r="P1437" i="1" s="1"/>
  <c r="L1437" i="1"/>
  <c r="K1437" i="1"/>
  <c r="L1730" i="1"/>
  <c r="M1730" i="1"/>
  <c r="K1730" i="1"/>
  <c r="M263" i="1"/>
  <c r="L263" i="1"/>
  <c r="M1079" i="1"/>
  <c r="L1079" i="1"/>
  <c r="K1241" i="1"/>
  <c r="L1241" i="1"/>
  <c r="M529" i="1"/>
  <c r="L529" i="1"/>
  <c r="L1052" i="1"/>
  <c r="M1052" i="1"/>
  <c r="N1052" i="1" s="1"/>
  <c r="K1052" i="1"/>
  <c r="M178" i="1"/>
  <c r="O178" i="1" s="1"/>
  <c r="P178" i="1" s="1"/>
  <c r="L178" i="1"/>
  <c r="K178" i="1"/>
  <c r="L63" i="1"/>
  <c r="K63" i="1"/>
  <c r="M1791" i="1"/>
  <c r="L1791" i="1"/>
  <c r="M617" i="1"/>
  <c r="L617" i="1"/>
  <c r="M1445" i="1"/>
  <c r="M1546" i="1"/>
  <c r="O1546" i="1" s="1"/>
  <c r="P1546" i="1" s="1"/>
  <c r="L1546" i="1"/>
  <c r="K1546" i="1"/>
  <c r="M1804" i="1"/>
  <c r="O1804" i="1" s="1"/>
  <c r="P1804" i="1" s="1"/>
  <c r="L1804" i="1"/>
  <c r="M1013" i="1"/>
  <c r="N1013" i="1" s="1"/>
  <c r="N1014" i="1"/>
  <c r="M1351" i="1"/>
  <c r="O1351" i="1" s="1"/>
  <c r="P1351" i="1" s="1"/>
  <c r="L1351" i="1"/>
  <c r="K1351" i="1"/>
  <c r="M1312" i="1"/>
  <c r="L1312" i="1"/>
  <c r="O394" i="1"/>
  <c r="P394" i="1" s="1"/>
  <c r="Q394" i="1" s="1"/>
  <c r="N394" i="1"/>
  <c r="K1804" i="1"/>
  <c r="K617" i="1"/>
  <c r="N674" i="1"/>
  <c r="K375" i="1"/>
  <c r="L82" i="1"/>
  <c r="K1315" i="1"/>
  <c r="K1359" i="1"/>
  <c r="M1359" i="1"/>
  <c r="K1051" i="1"/>
  <c r="M1051" i="1"/>
  <c r="N1051" i="1" s="1"/>
  <c r="L1051" i="1"/>
  <c r="K1684" i="1"/>
  <c r="M1684" i="1"/>
  <c r="L1684" i="1"/>
  <c r="M681" i="1"/>
  <c r="L681" i="1"/>
  <c r="K681" i="1"/>
  <c r="L1749" i="1"/>
  <c r="M1749" i="1"/>
  <c r="K1749" i="1"/>
  <c r="K462" i="1"/>
  <c r="L462" i="1"/>
  <c r="M462" i="1"/>
  <c r="K1799" i="1"/>
  <c r="L1799" i="1"/>
  <c r="L1399" i="1"/>
  <c r="K1657" i="1"/>
  <c r="L613" i="1"/>
  <c r="L375" i="1"/>
  <c r="O196" i="1"/>
  <c r="P196" i="1" s="1"/>
  <c r="Q196" i="1" s="1"/>
  <c r="K729" i="1"/>
  <c r="L380" i="1"/>
  <c r="K591" i="1"/>
  <c r="M591" i="1"/>
  <c r="N591" i="1" s="1"/>
  <c r="L591" i="1"/>
  <c r="K1715" i="1"/>
  <c r="M1715" i="1"/>
  <c r="L1715" i="1"/>
  <c r="O933" i="1"/>
  <c r="P933" i="1" s="1"/>
  <c r="Q933" i="1" s="1"/>
  <c r="N933" i="1"/>
  <c r="M84" i="1"/>
  <c r="L84" i="1"/>
  <c r="K84" i="1"/>
  <c r="M754" i="1"/>
  <c r="L754" i="1"/>
  <c r="N572" i="1"/>
  <c r="O572" i="1"/>
  <c r="P572" i="1" s="1"/>
  <c r="Q572" i="1" s="1"/>
  <c r="M452" i="1"/>
  <c r="L452" i="1"/>
  <c r="K452" i="1"/>
  <c r="L1450" i="1"/>
  <c r="K1450" i="1"/>
  <c r="M418" i="1"/>
  <c r="O418" i="1" s="1"/>
  <c r="P418" i="1" s="1"/>
  <c r="Q418" i="1" s="1"/>
  <c r="L418" i="1"/>
  <c r="K418" i="1"/>
  <c r="T8" i="1"/>
  <c r="L1636" i="1"/>
  <c r="K1791" i="1"/>
  <c r="M1399" i="1"/>
  <c r="L1340" i="1"/>
  <c r="L1657" i="1"/>
  <c r="L1277" i="1"/>
  <c r="K1187" i="1"/>
  <c r="L1203" i="1"/>
  <c r="L855" i="1"/>
  <c r="L1046" i="1"/>
  <c r="N506" i="1"/>
  <c r="N466" i="1"/>
  <c r="M764" i="1"/>
  <c r="L492" i="1"/>
  <c r="K391" i="1"/>
  <c r="M708" i="1"/>
  <c r="M641" i="1"/>
  <c r="N641" i="1" s="1"/>
  <c r="K185" i="1"/>
  <c r="L110" i="1"/>
  <c r="L305" i="1"/>
  <c r="K529" i="1"/>
  <c r="L729" i="1"/>
  <c r="M380" i="1"/>
  <c r="N380" i="1" s="1"/>
  <c r="L230" i="1"/>
  <c r="K54" i="1"/>
  <c r="O1469" i="1"/>
  <c r="P1469" i="1" s="1"/>
  <c r="N1469" i="1"/>
  <c r="M1678" i="1"/>
  <c r="O1678" i="1" s="1"/>
  <c r="P1678" i="1" s="1"/>
  <c r="L1678" i="1"/>
  <c r="O1124" i="1"/>
  <c r="P1124" i="1" s="1"/>
  <c r="N1124" i="1"/>
  <c r="K821" i="1"/>
  <c r="O730" i="1"/>
  <c r="P730" i="1" s="1"/>
  <c r="N730" i="1"/>
  <c r="L1243" i="1"/>
  <c r="K1243" i="1"/>
  <c r="M1649" i="1"/>
  <c r="L1649" i="1"/>
  <c r="K1649" i="1"/>
  <c r="L545" i="1"/>
  <c r="K545" i="1"/>
  <c r="M726" i="1"/>
  <c r="O726" i="1" s="1"/>
  <c r="P726" i="1" s="1"/>
  <c r="L726" i="1"/>
  <c r="K726" i="1"/>
  <c r="K81" i="1"/>
  <c r="L81" i="1"/>
  <c r="L794" i="1"/>
  <c r="M794" i="1"/>
  <c r="K794" i="1"/>
  <c r="M1090" i="1"/>
  <c r="L1090" i="1"/>
  <c r="M1482" i="1"/>
  <c r="K1482" i="1"/>
  <c r="L1482" i="1"/>
  <c r="L1484" i="1"/>
  <c r="K1484" i="1"/>
  <c r="M252" i="1"/>
  <c r="O252" i="1" s="1"/>
  <c r="P252" i="1" s="1"/>
  <c r="Q252" i="1" s="1"/>
  <c r="L252" i="1"/>
  <c r="K252" i="1"/>
  <c r="M334" i="1"/>
  <c r="N334" i="1" s="1"/>
  <c r="L334" i="1"/>
  <c r="K334" i="1"/>
  <c r="M1150" i="1"/>
  <c r="K1150" i="1"/>
  <c r="M690" i="1"/>
  <c r="K690" i="1"/>
  <c r="L690" i="1"/>
  <c r="K1038" i="1"/>
  <c r="M1038" i="1"/>
  <c r="L980" i="1"/>
  <c r="M209" i="1"/>
  <c r="O209" i="1" s="1"/>
  <c r="P209" i="1" s="1"/>
  <c r="L209" i="1"/>
  <c r="P8" i="1"/>
  <c r="U8" i="1"/>
  <c r="M55" i="1"/>
  <c r="L55" i="1"/>
  <c r="K55" i="1"/>
  <c r="L535" i="1"/>
  <c r="K535" i="1"/>
  <c r="L1703" i="1"/>
  <c r="M1703" i="1"/>
  <c r="L1584" i="1"/>
  <c r="K1584" i="1"/>
  <c r="M657" i="1"/>
  <c r="L657" i="1"/>
  <c r="K657" i="1"/>
  <c r="L1786" i="1"/>
  <c r="K1501" i="1"/>
  <c r="L1501" i="1"/>
  <c r="L935" i="1"/>
  <c r="M935" i="1"/>
  <c r="O935" i="1" s="1"/>
  <c r="P935" i="1" s="1"/>
  <c r="Q935" i="1" s="1"/>
  <c r="K1283" i="1"/>
  <c r="M1283" i="1"/>
  <c r="L1283" i="1"/>
  <c r="M628" i="1"/>
  <c r="O628" i="1" s="1"/>
  <c r="P628" i="1" s="1"/>
  <c r="Q628" i="1" s="1"/>
  <c r="L628" i="1"/>
  <c r="K628" i="1"/>
  <c r="O110" i="1"/>
  <c r="P110" i="1" s="1"/>
  <c r="N110" i="1"/>
  <c r="L1783" i="1"/>
  <c r="M1340" i="1"/>
  <c r="K1348" i="1"/>
  <c r="L1431" i="1"/>
  <c r="K1431" i="1"/>
  <c r="M1179" i="1"/>
  <c r="L1179" i="1"/>
  <c r="K1179" i="1"/>
  <c r="K1293" i="1"/>
  <c r="M1293" i="1"/>
  <c r="K764" i="1"/>
  <c r="K613" i="1"/>
  <c r="K708" i="1"/>
  <c r="O398" i="1"/>
  <c r="P398" i="1" s="1"/>
  <c r="N398" i="1"/>
  <c r="L87" i="1"/>
  <c r="K87" i="1"/>
  <c r="M559" i="1"/>
  <c r="O559" i="1" s="1"/>
  <c r="P559" i="1" s="1"/>
  <c r="Q559" i="1" s="1"/>
  <c r="L559" i="1"/>
  <c r="K559" i="1"/>
  <c r="M1512" i="1"/>
  <c r="L1512" i="1"/>
  <c r="M1468" i="1"/>
  <c r="N1468" i="1" s="1"/>
  <c r="L1468" i="1"/>
  <c r="K1468" i="1"/>
  <c r="N917" i="1"/>
  <c r="L876" i="1"/>
  <c r="K876" i="1"/>
  <c r="K716" i="1"/>
  <c r="L716" i="1"/>
  <c r="L1359" i="1"/>
  <c r="K1512" i="1"/>
  <c r="M407" i="1"/>
  <c r="N407" i="1" s="1"/>
  <c r="K110" i="1"/>
  <c r="M535" i="1"/>
  <c r="K230" i="1"/>
  <c r="M1315" i="1"/>
  <c r="K1000" i="1"/>
  <c r="M1000" i="1"/>
  <c r="N1000" i="1" s="1"/>
  <c r="L785" i="1"/>
  <c r="K785" i="1"/>
  <c r="N1002" i="1"/>
  <c r="L956" i="1"/>
  <c r="K956" i="1"/>
  <c r="M289" i="1"/>
  <c r="O289" i="1" s="1"/>
  <c r="P289" i="1" s="1"/>
  <c r="L289" i="1"/>
  <c r="K289" i="1"/>
  <c r="L1719" i="1"/>
  <c r="K1711" i="1"/>
  <c r="M1636" i="1"/>
  <c r="O1636" i="1" s="1"/>
  <c r="P1636" i="1" s="1"/>
  <c r="Q1636" i="1" s="1"/>
  <c r="M1584" i="1"/>
  <c r="L1463" i="1"/>
  <c r="M1277" i="1"/>
  <c r="O1277" i="1" s="1"/>
  <c r="P1277" i="1" s="1"/>
  <c r="Q1277" i="1" s="1"/>
  <c r="K1312" i="1"/>
  <c r="M1241" i="1"/>
  <c r="N1241" i="1" s="1"/>
  <c r="M1203" i="1"/>
  <c r="N1203" i="1" s="1"/>
  <c r="K1002" i="1"/>
  <c r="M855" i="1"/>
  <c r="O855" i="1" s="1"/>
  <c r="P855" i="1" s="1"/>
  <c r="N962" i="1"/>
  <c r="M492" i="1"/>
  <c r="O492" i="1" s="1"/>
  <c r="P492" i="1" s="1"/>
  <c r="L391" i="1"/>
  <c r="K597" i="1"/>
  <c r="L185" i="1"/>
  <c r="L36" i="1"/>
  <c r="M87" i="1"/>
  <c r="K442" i="1"/>
  <c r="L54" i="1"/>
  <c r="K933" i="1"/>
  <c r="L933" i="1"/>
  <c r="L572" i="1"/>
  <c r="K572" i="1"/>
  <c r="K1531" i="1"/>
  <c r="L1531" i="1"/>
  <c r="M1291" i="1"/>
  <c r="L1291" i="1"/>
  <c r="K1291" i="1"/>
  <c r="L167" i="1"/>
  <c r="K167" i="1"/>
  <c r="K922" i="1"/>
  <c r="M922" i="1"/>
  <c r="L1498" i="1"/>
  <c r="K1498" i="1"/>
  <c r="M94" i="1"/>
  <c r="L94" i="1"/>
  <c r="K94" i="1"/>
  <c r="M564" i="1"/>
  <c r="L564" i="1"/>
  <c r="K564" i="1"/>
  <c r="L1764" i="1"/>
  <c r="K1764" i="1"/>
  <c r="L1405" i="1"/>
  <c r="K1405" i="1"/>
  <c r="M1405" i="1"/>
  <c r="M1573" i="1"/>
  <c r="N1573" i="1" s="1"/>
  <c r="L1573" i="1"/>
  <c r="N134" i="1"/>
  <c r="K1158" i="1"/>
  <c r="M1004" i="1"/>
  <c r="L1004" i="1"/>
  <c r="K1004" i="1"/>
  <c r="M898" i="1"/>
  <c r="N898" i="1" s="1"/>
  <c r="L898" i="1"/>
  <c r="K898" i="1"/>
  <c r="L778" i="1"/>
  <c r="K778" i="1"/>
  <c r="K1442" i="1"/>
  <c r="L1442" i="1"/>
  <c r="L965" i="1"/>
  <c r="M965" i="1"/>
  <c r="K965" i="1"/>
  <c r="M1485" i="1"/>
  <c r="L1485" i="1"/>
  <c r="M174" i="1"/>
  <c r="K174" i="1"/>
  <c r="M1288" i="1"/>
  <c r="O1288" i="1" s="1"/>
  <c r="P1288" i="1" s="1"/>
  <c r="M543" i="1"/>
  <c r="O543" i="1" s="1"/>
  <c r="P543" i="1" s="1"/>
  <c r="L543" i="1"/>
  <c r="M1665" i="1"/>
  <c r="O1665" i="1" s="1"/>
  <c r="P1665" i="1" s="1"/>
  <c r="K1445" i="1"/>
  <c r="M695" i="1"/>
  <c r="K695" i="1"/>
  <c r="K583" i="1"/>
  <c r="M583" i="1"/>
  <c r="N583" i="1" s="1"/>
  <c r="L583" i="1"/>
  <c r="M551" i="1"/>
  <c r="O551" i="1" s="1"/>
  <c r="P551" i="1" s="1"/>
  <c r="Q551" i="1" s="1"/>
  <c r="L551" i="1"/>
  <c r="L126" i="1"/>
  <c r="K126" i="1"/>
  <c r="M126" i="1"/>
  <c r="O126" i="1" s="1"/>
  <c r="P126" i="1" s="1"/>
  <c r="M1783" i="1"/>
  <c r="M1711" i="1"/>
  <c r="O1711" i="1" s="1"/>
  <c r="P1711" i="1" s="1"/>
  <c r="Q1711" i="1" s="1"/>
  <c r="M402" i="1"/>
  <c r="N402" i="1" s="1"/>
  <c r="K402" i="1"/>
  <c r="L402" i="1"/>
  <c r="M1719" i="1"/>
  <c r="L1611" i="1"/>
  <c r="K1019" i="1"/>
  <c r="M716" i="1"/>
  <c r="O716" i="1" s="1"/>
  <c r="P716" i="1" s="1"/>
  <c r="Q716" i="1" s="1"/>
  <c r="K263" i="1"/>
  <c r="L597" i="1"/>
  <c r="M36" i="1"/>
  <c r="O36" i="1" s="1"/>
  <c r="P36" i="1" s="1"/>
  <c r="L442" i="1"/>
  <c r="M63" i="1"/>
  <c r="O63" i="1" s="1"/>
  <c r="P63" i="1" s="1"/>
  <c r="Q63" i="1" s="1"/>
  <c r="K754" i="1"/>
  <c r="M1211" i="1"/>
  <c r="O1211" i="1" s="1"/>
  <c r="P1211" i="1" s="1"/>
  <c r="L1211" i="1"/>
  <c r="M26" i="1"/>
  <c r="O26" i="1" s="1"/>
  <c r="P26" i="1" s="1"/>
  <c r="L26" i="1"/>
  <c r="K26" i="1"/>
  <c r="M930" i="1"/>
  <c r="L930" i="1"/>
  <c r="O9" i="1"/>
  <c r="N9" i="1"/>
  <c r="T9" i="1" s="1"/>
  <c r="K12" i="1"/>
  <c r="L12" i="1"/>
  <c r="M12" i="1"/>
  <c r="M620" i="1"/>
  <c r="N620" i="1" s="1"/>
  <c r="L620" i="1"/>
  <c r="M761" i="1"/>
  <c r="L761" i="1"/>
  <c r="K761" i="1"/>
  <c r="M554" i="1"/>
  <c r="L554" i="1"/>
  <c r="L1754" i="1"/>
  <c r="N1754" i="1"/>
  <c r="L1751" i="1"/>
  <c r="K1460" i="1"/>
  <c r="L1367" i="1"/>
  <c r="K1169" i="1"/>
  <c r="M796" i="1"/>
  <c r="O796" i="1" s="1"/>
  <c r="P796" i="1" s="1"/>
  <c r="K710" i="1"/>
  <c r="L503" i="1"/>
  <c r="K503" i="1"/>
  <c r="L47" i="1"/>
  <c r="K1805" i="1"/>
  <c r="L215" i="1"/>
  <c r="M1082" i="1"/>
  <c r="L1082" i="1"/>
  <c r="M954" i="1"/>
  <c r="L954" i="1"/>
  <c r="K954" i="1"/>
  <c r="M1751" i="1"/>
  <c r="K1123" i="1"/>
  <c r="L1169" i="1"/>
  <c r="L710" i="1"/>
  <c r="K20" i="1"/>
  <c r="M1805" i="1"/>
  <c r="O1805" i="1" s="1"/>
  <c r="P1805" i="1" s="1"/>
  <c r="K949" i="1"/>
  <c r="O115" i="1"/>
  <c r="P115" i="1" s="1"/>
  <c r="N115" i="1"/>
  <c r="L925" i="1"/>
  <c r="M335" i="1"/>
  <c r="L335" i="1"/>
  <c r="K335" i="1"/>
  <c r="M1679" i="1"/>
  <c r="K1679" i="1"/>
  <c r="L1679" i="1"/>
  <c r="M848" i="1"/>
  <c r="L848" i="1"/>
  <c r="M1408" i="1"/>
  <c r="O1408" i="1" s="1"/>
  <c r="P1408" i="1" s="1"/>
  <c r="Q1408" i="1" s="1"/>
  <c r="K1408" i="1"/>
  <c r="L1408" i="1"/>
  <c r="M800" i="1"/>
  <c r="L800" i="1"/>
  <c r="K800" i="1"/>
  <c r="L1375" i="1"/>
  <c r="M1375" i="1"/>
  <c r="O1375" i="1" s="1"/>
  <c r="P1375" i="1" s="1"/>
  <c r="Q1375" i="1" s="1"/>
  <c r="K1375" i="1"/>
  <c r="M271" i="1"/>
  <c r="K271" i="1"/>
  <c r="L271" i="1"/>
  <c r="K927" i="1"/>
  <c r="M927" i="1"/>
  <c r="O927" i="1" s="1"/>
  <c r="P927" i="1" s="1"/>
  <c r="L927" i="1"/>
  <c r="L1622" i="1"/>
  <c r="M647" i="1"/>
  <c r="L647" i="1"/>
  <c r="M1447" i="1"/>
  <c r="N1447" i="1" s="1"/>
  <c r="L1447" i="1"/>
  <c r="K1447" i="1"/>
  <c r="M719" i="1"/>
  <c r="K719" i="1"/>
  <c r="L719" i="1"/>
  <c r="L871" i="1"/>
  <c r="M871" i="1"/>
  <c r="O871" i="1" s="1"/>
  <c r="P871" i="1" s="1"/>
  <c r="K871" i="1"/>
  <c r="M1264" i="1"/>
  <c r="L1264" i="1"/>
  <c r="K1264" i="1"/>
  <c r="M1272" i="1"/>
  <c r="K1272" i="1"/>
  <c r="L1272" i="1"/>
  <c r="K679" i="1"/>
  <c r="M343" i="1"/>
  <c r="K343" i="1"/>
  <c r="L343" i="1"/>
  <c r="L1741" i="1"/>
  <c r="K1741" i="1"/>
  <c r="M1741" i="1"/>
  <c r="K863" i="1"/>
  <c r="L863" i="1"/>
  <c r="O1022" i="1"/>
  <c r="P1022" i="1" s="1"/>
  <c r="M367" i="1"/>
  <c r="L367" i="1"/>
  <c r="K367" i="1"/>
  <c r="L183" i="1"/>
  <c r="M183" i="1"/>
  <c r="O183" i="1" s="1"/>
  <c r="P183" i="1" s="1"/>
  <c r="Q183" i="1" s="1"/>
  <c r="M831" i="1"/>
  <c r="K831" i="1"/>
  <c r="M1327" i="1"/>
  <c r="L1327" i="1"/>
  <c r="M1544" i="1"/>
  <c r="N1544" i="1" s="1"/>
  <c r="L1544" i="1"/>
  <c r="N1442" i="1"/>
  <c r="K816" i="1"/>
  <c r="M1256" i="1"/>
  <c r="K1256" i="1"/>
  <c r="L1256" i="1"/>
  <c r="L1608" i="1"/>
  <c r="M1608" i="1"/>
  <c r="K1608" i="1"/>
  <c r="K823" i="1"/>
  <c r="M816" i="1"/>
  <c r="N816" i="1" s="1"/>
  <c r="M1502" i="1"/>
  <c r="M223" i="1"/>
  <c r="L223" i="1"/>
  <c r="K223" i="1"/>
  <c r="M639" i="1"/>
  <c r="L639" i="1"/>
  <c r="L687" i="1"/>
  <c r="K687" i="1"/>
  <c r="L839" i="1"/>
  <c r="K839" i="1"/>
  <c r="M839" i="1"/>
  <c r="M1391" i="1"/>
  <c r="O1391" i="1" s="1"/>
  <c r="P1391" i="1" s="1"/>
  <c r="L1391" i="1"/>
  <c r="M1616" i="1"/>
  <c r="O1616" i="1" s="1"/>
  <c r="P1616" i="1" s="1"/>
  <c r="L1616" i="1"/>
  <c r="K1616" i="1"/>
  <c r="M1487" i="1"/>
  <c r="O1487" i="1" s="1"/>
  <c r="P1487" i="1" s="1"/>
  <c r="L1487" i="1"/>
  <c r="K1544" i="1"/>
  <c r="N949" i="1"/>
  <c r="N1006" i="1"/>
  <c r="L671" i="1"/>
  <c r="K183" i="1"/>
  <c r="K1406" i="1"/>
  <c r="M247" i="1"/>
  <c r="L247" i="1"/>
  <c r="L847" i="1"/>
  <c r="M847" i="1"/>
  <c r="K847" i="1"/>
  <c r="M1240" i="1"/>
  <c r="L1240" i="1"/>
  <c r="K1240" i="1"/>
  <c r="K1647" i="1"/>
  <c r="M1647" i="1"/>
  <c r="L1647" i="1"/>
  <c r="L1407" i="1"/>
  <c r="M1407" i="1"/>
  <c r="K1407" i="1"/>
  <c r="L1655" i="1"/>
  <c r="K1655" i="1"/>
  <c r="M1655" i="1"/>
  <c r="O1243" i="1"/>
  <c r="P1243" i="1" s="1"/>
  <c r="Q1243" i="1" s="1"/>
  <c r="N1243" i="1"/>
  <c r="O1474" i="1"/>
  <c r="P1474" i="1" s="1"/>
  <c r="N1474" i="1"/>
  <c r="N987" i="1"/>
  <c r="O987" i="1"/>
  <c r="P987" i="1" s="1"/>
  <c r="Q987" i="1" s="1"/>
  <c r="N821" i="1"/>
  <c r="O821" i="1"/>
  <c r="P821" i="1" s="1"/>
  <c r="Q821" i="1" s="1"/>
  <c r="M279" i="1"/>
  <c r="L279" i="1"/>
  <c r="M767" i="1"/>
  <c r="L767" i="1"/>
  <c r="K767" i="1"/>
  <c r="L815" i="1"/>
  <c r="M815" i="1"/>
  <c r="K815" i="1"/>
  <c r="O131" i="1"/>
  <c r="P131" i="1" s="1"/>
  <c r="N131" i="1"/>
  <c r="M808" i="1"/>
  <c r="L808" i="1"/>
  <c r="M1415" i="1"/>
  <c r="N1415" i="1" s="1"/>
  <c r="L1415" i="1"/>
  <c r="K1415" i="1"/>
  <c r="M455" i="1"/>
  <c r="K455" i="1"/>
  <c r="M775" i="1"/>
  <c r="M824" i="1"/>
  <c r="L824" i="1"/>
  <c r="K824" i="1"/>
  <c r="M832" i="1"/>
  <c r="K832" i="1"/>
  <c r="L832" i="1"/>
  <c r="M1663" i="1"/>
  <c r="M1592" i="1"/>
  <c r="K1592" i="1"/>
  <c r="M671" i="1"/>
  <c r="O671" i="1" s="1"/>
  <c r="P671" i="1" s="1"/>
  <c r="Q671" i="1" s="1"/>
  <c r="L607" i="1"/>
  <c r="M1598" i="1"/>
  <c r="N1598" i="1" s="1"/>
  <c r="K1598" i="1"/>
  <c r="L1598" i="1"/>
  <c r="O993" i="1"/>
  <c r="P993" i="1" s="1"/>
  <c r="Q993" i="1" s="1"/>
  <c r="N993" i="1"/>
  <c r="M471" i="1"/>
  <c r="L471" i="1"/>
  <c r="K471" i="1"/>
  <c r="M255" i="1"/>
  <c r="K255" i="1"/>
  <c r="K1639" i="1"/>
  <c r="L1639" i="1"/>
  <c r="M1639" i="1"/>
  <c r="L1695" i="1"/>
  <c r="M1695" i="1"/>
  <c r="O1695" i="1" s="1"/>
  <c r="P1695" i="1" s="1"/>
  <c r="K1695" i="1"/>
  <c r="O19" i="1"/>
  <c r="P19" i="1" s="1"/>
  <c r="N19" i="1"/>
  <c r="M1528" i="1"/>
  <c r="L1528" i="1"/>
  <c r="K1528" i="1"/>
  <c r="M1671" i="1"/>
  <c r="L1671" i="1"/>
  <c r="K1671" i="1"/>
  <c r="O1028" i="1"/>
  <c r="P1028" i="1" s="1"/>
  <c r="N1028" i="1"/>
  <c r="M199" i="1"/>
  <c r="K199" i="1"/>
  <c r="L199" i="1"/>
  <c r="M663" i="1"/>
  <c r="K663" i="1"/>
  <c r="L663" i="1"/>
  <c r="L575" i="1"/>
  <c r="M607" i="1"/>
  <c r="O607" i="1" s="1"/>
  <c r="P607" i="1" s="1"/>
  <c r="O1341" i="1"/>
  <c r="P1341" i="1" s="1"/>
  <c r="Q1341" i="1" s="1"/>
  <c r="N1341" i="1"/>
  <c r="M303" i="1"/>
  <c r="M655" i="1"/>
  <c r="L655" i="1"/>
  <c r="K655" i="1"/>
  <c r="M711" i="1"/>
  <c r="L711" i="1"/>
  <c r="K711" i="1"/>
  <c r="L807" i="1"/>
  <c r="M807" i="1"/>
  <c r="K807" i="1"/>
  <c r="K1552" i="1"/>
  <c r="N995" i="1"/>
  <c r="O995" i="1"/>
  <c r="P995" i="1" s="1"/>
  <c r="O123" i="1"/>
  <c r="P123" i="1" s="1"/>
  <c r="N123" i="1"/>
  <c r="K463" i="1"/>
  <c r="M703" i="1"/>
  <c r="L703" i="1"/>
  <c r="K703" i="1"/>
  <c r="M735" i="1"/>
  <c r="L735" i="1"/>
  <c r="M311" i="1"/>
  <c r="K311" i="1"/>
  <c r="L311" i="1"/>
  <c r="M840" i="1"/>
  <c r="L840" i="1"/>
  <c r="K840" i="1"/>
  <c r="N979" i="1"/>
  <c r="O979" i="1"/>
  <c r="P979" i="1" s="1"/>
  <c r="Q979" i="1" s="1"/>
  <c r="K935" i="1"/>
  <c r="O985" i="1"/>
  <c r="P985" i="1" s="1"/>
  <c r="Q985" i="1" s="1"/>
  <c r="N985" i="1"/>
  <c r="M479" i="1"/>
  <c r="K479" i="1"/>
  <c r="L479" i="1"/>
  <c r="M783" i="1"/>
  <c r="L783" i="1"/>
  <c r="K783" i="1"/>
  <c r="K1725" i="1"/>
  <c r="L1725" i="1"/>
  <c r="M295" i="1"/>
  <c r="L295" i="1"/>
  <c r="K295" i="1"/>
  <c r="K359" i="1"/>
  <c r="M791" i="1"/>
  <c r="K791" i="1"/>
  <c r="L791" i="1"/>
  <c r="N495" i="1"/>
  <c r="O463" i="1"/>
  <c r="P463" i="1" s="1"/>
  <c r="L463" i="1"/>
  <c r="O977" i="1"/>
  <c r="P977" i="1" s="1"/>
  <c r="Q977" i="1" s="1"/>
  <c r="N977" i="1"/>
  <c r="N139" i="1"/>
  <c r="O139" i="1"/>
  <c r="P139" i="1" s="1"/>
  <c r="M1752" i="1"/>
  <c r="K1752" i="1"/>
  <c r="L1752" i="1"/>
  <c r="M1761" i="1"/>
  <c r="L1761" i="1"/>
  <c r="K1761" i="1"/>
  <c r="K1577" i="1"/>
  <c r="L1577" i="1"/>
  <c r="M1577" i="1"/>
  <c r="K1545" i="1"/>
  <c r="M1500" i="1"/>
  <c r="L1500" i="1"/>
  <c r="K1500" i="1"/>
  <c r="L1494" i="1"/>
  <c r="K1494" i="1"/>
  <c r="M1494" i="1"/>
  <c r="L1417" i="1"/>
  <c r="K1417" i="1"/>
  <c r="M1417" i="1"/>
  <c r="K1273" i="1"/>
  <c r="M1273" i="1"/>
  <c r="L1273" i="1"/>
  <c r="L856" i="1"/>
  <c r="K856" i="1"/>
  <c r="M856" i="1"/>
  <c r="M1712" i="1"/>
  <c r="L1712" i="1"/>
  <c r="K1712" i="1"/>
  <c r="M1402" i="1"/>
  <c r="K1402" i="1"/>
  <c r="L1402" i="1"/>
  <c r="K1101" i="1"/>
  <c r="L1101" i="1"/>
  <c r="M1101" i="1"/>
  <c r="M203" i="1"/>
  <c r="L203" i="1"/>
  <c r="K203" i="1"/>
  <c r="M1720" i="1"/>
  <c r="K1720" i="1"/>
  <c r="L1720" i="1"/>
  <c r="L1680" i="1"/>
  <c r="K1680" i="1"/>
  <c r="M1680" i="1"/>
  <c r="K1529" i="1"/>
  <c r="M1529" i="1"/>
  <c r="L1529" i="1"/>
  <c r="K1542" i="1"/>
  <c r="M1542" i="1"/>
  <c r="L1542" i="1"/>
  <c r="L1350" i="1"/>
  <c r="M1350" i="1"/>
  <c r="K1350" i="1"/>
  <c r="K1459" i="1"/>
  <c r="M1459" i="1"/>
  <c r="L1459" i="1"/>
  <c r="M1424" i="1"/>
  <c r="L1424" i="1"/>
  <c r="K1424" i="1"/>
  <c r="L1376" i="1"/>
  <c r="K1376" i="1"/>
  <c r="M1376" i="1"/>
  <c r="M1152" i="1"/>
  <c r="L1152" i="1"/>
  <c r="K1297" i="1"/>
  <c r="M1297" i="1"/>
  <c r="L1297" i="1"/>
  <c r="L942" i="1"/>
  <c r="K942" i="1"/>
  <c r="M942" i="1"/>
  <c r="K1363" i="1"/>
  <c r="L1363" i="1"/>
  <c r="M1363" i="1"/>
  <c r="M1658" i="1"/>
  <c r="L1658" i="1"/>
  <c r="K1658" i="1"/>
  <c r="K1430" i="1"/>
  <c r="L1430" i="1"/>
  <c r="M1430" i="1"/>
  <c r="L1580" i="1"/>
  <c r="K1580" i="1"/>
  <c r="M1580" i="1"/>
  <c r="M1441" i="1"/>
  <c r="L1441" i="1"/>
  <c r="K1441" i="1"/>
  <c r="L1398" i="1"/>
  <c r="K1398" i="1"/>
  <c r="M1398" i="1"/>
  <c r="L1425" i="1"/>
  <c r="K1425" i="1"/>
  <c r="M1425" i="1"/>
  <c r="L1117" i="1"/>
  <c r="K1117" i="1"/>
  <c r="M1117" i="1"/>
  <c r="L744" i="1"/>
  <c r="K744" i="1"/>
  <c r="M744" i="1"/>
  <c r="M1508" i="1"/>
  <c r="L1508" i="1"/>
  <c r="K1508" i="1"/>
  <c r="M1550" i="1"/>
  <c r="L1550" i="1"/>
  <c r="K1550" i="1"/>
  <c r="K1422" i="1"/>
  <c r="M1422" i="1"/>
  <c r="L1422" i="1"/>
  <c r="M1505" i="1"/>
  <c r="L1505" i="1"/>
  <c r="K1505" i="1"/>
  <c r="L1588" i="1"/>
  <c r="K1588" i="1"/>
  <c r="M1588" i="1"/>
  <c r="L1390" i="1"/>
  <c r="K1390" i="1"/>
  <c r="M1390" i="1"/>
  <c r="M1321" i="1"/>
  <c r="K1321" i="1"/>
  <c r="L1321" i="1"/>
  <c r="M1037" i="1"/>
  <c r="L1037" i="1"/>
  <c r="K1037" i="1"/>
  <c r="M1143" i="1"/>
  <c r="L1143" i="1"/>
  <c r="K1143" i="1"/>
  <c r="K1779" i="1"/>
  <c r="M1779" i="1"/>
  <c r="L1779" i="1"/>
  <c r="K1640" i="1"/>
  <c r="M1640" i="1"/>
  <c r="L1640" i="1"/>
  <c r="M1449" i="1"/>
  <c r="L1449" i="1"/>
  <c r="K1449" i="1"/>
  <c r="K1371" i="1"/>
  <c r="L1371" i="1"/>
  <c r="L1366" i="1"/>
  <c r="K1366" i="1"/>
  <c r="M1366" i="1"/>
  <c r="L1228" i="1"/>
  <c r="M1228" i="1"/>
  <c r="K1228" i="1"/>
  <c r="K1225" i="1"/>
  <c r="L1225" i="1"/>
  <c r="M1225" i="1"/>
  <c r="M880" i="1"/>
  <c r="L880" i="1"/>
  <c r="K880" i="1"/>
  <c r="K749" i="1"/>
  <c r="M749" i="1"/>
  <c r="L749" i="1"/>
  <c r="M1776" i="1"/>
  <c r="K1776" i="1"/>
  <c r="L1776" i="1"/>
  <c r="K1763" i="1"/>
  <c r="M1763" i="1"/>
  <c r="L1763" i="1"/>
  <c r="M1642" i="1"/>
  <c r="L1642" i="1"/>
  <c r="K1642" i="1"/>
  <c r="L1302" i="1"/>
  <c r="K1302" i="1"/>
  <c r="M1302" i="1"/>
  <c r="M1111" i="1"/>
  <c r="L1111" i="1"/>
  <c r="K1111" i="1"/>
  <c r="L1702" i="1"/>
  <c r="K1702" i="1"/>
  <c r="M1702" i="1"/>
  <c r="K1768" i="1"/>
  <c r="L1782" i="1"/>
  <c r="K1782" i="1"/>
  <c r="M1782" i="1"/>
  <c r="L1771" i="1"/>
  <c r="M1653" i="1"/>
  <c r="L1653" i="1"/>
  <c r="K1653" i="1"/>
  <c r="K1656" i="1"/>
  <c r="M1656" i="1"/>
  <c r="L1656" i="1"/>
  <c r="M1750" i="1"/>
  <c r="M1682" i="1"/>
  <c r="L1682" i="1"/>
  <c r="K1682" i="1"/>
  <c r="L1651" i="1"/>
  <c r="M1785" i="1"/>
  <c r="L1785" i="1"/>
  <c r="K1785" i="1"/>
  <c r="K1623" i="1"/>
  <c r="M1623" i="1"/>
  <c r="L1623" i="1"/>
  <c r="M1419" i="1"/>
  <c r="L1419" i="1"/>
  <c r="K1419" i="1"/>
  <c r="L1774" i="1"/>
  <c r="K1774" i="1"/>
  <c r="M1774" i="1"/>
  <c r="M1666" i="1"/>
  <c r="L1666" i="1"/>
  <c r="K1666" i="1"/>
  <c r="M1689" i="1"/>
  <c r="L1689" i="1"/>
  <c r="K1689" i="1"/>
  <c r="K1631" i="1"/>
  <c r="L1631" i="1"/>
  <c r="M1631" i="1"/>
  <c r="M1602" i="1"/>
  <c r="L1602" i="1"/>
  <c r="K1602" i="1"/>
  <c r="M1414" i="1"/>
  <c r="K1503" i="1"/>
  <c r="L1503" i="1"/>
  <c r="M1503" i="1"/>
  <c r="L1532" i="1"/>
  <c r="K1532" i="1"/>
  <c r="M1532" i="1"/>
  <c r="M1410" i="1"/>
  <c r="K1410" i="1"/>
  <c r="L1410" i="1"/>
  <c r="M1527" i="1"/>
  <c r="L1527" i="1"/>
  <c r="K1527" i="1"/>
  <c r="L1382" i="1"/>
  <c r="K1382" i="1"/>
  <c r="M1382" i="1"/>
  <c r="K1305" i="1"/>
  <c r="M1305" i="1"/>
  <c r="L1305" i="1"/>
  <c r="M842" i="1"/>
  <c r="K842" i="1"/>
  <c r="L842" i="1"/>
  <c r="L1548" i="1"/>
  <c r="K1548" i="1"/>
  <c r="M1548" i="1"/>
  <c r="K1755" i="1"/>
  <c r="M1755" i="1"/>
  <c r="L1755" i="1"/>
  <c r="M1696" i="1"/>
  <c r="L1696" i="1"/>
  <c r="K1696" i="1"/>
  <c r="M1629" i="1"/>
  <c r="L1629" i="1"/>
  <c r="K1629" i="1"/>
  <c r="L1686" i="1"/>
  <c r="M1686" i="1"/>
  <c r="K1686" i="1"/>
  <c r="M1432" i="1"/>
  <c r="L1432" i="1"/>
  <c r="K1432" i="1"/>
  <c r="K1795" i="1"/>
  <c r="M1795" i="1"/>
  <c r="L1795" i="1"/>
  <c r="M1433" i="1"/>
  <c r="L1433" i="1"/>
  <c r="K1433" i="1"/>
  <c r="M1316" i="1"/>
  <c r="K1281" i="1"/>
  <c r="M1281" i="1"/>
  <c r="L1281" i="1"/>
  <c r="M1119" i="1"/>
  <c r="K1119" i="1"/>
  <c r="L1119" i="1"/>
  <c r="L1133" i="1"/>
  <c r="K1133" i="1"/>
  <c r="M1133" i="1"/>
  <c r="K1787" i="1"/>
  <c r="M1787" i="1"/>
  <c r="L1787" i="1"/>
  <c r="M1784" i="1"/>
  <c r="K1784" i="1"/>
  <c r="L1784" i="1"/>
  <c r="L1766" i="1"/>
  <c r="K1766" i="1"/>
  <c r="M1766" i="1"/>
  <c r="M1697" i="1"/>
  <c r="L1697" i="1"/>
  <c r="K1697" i="1"/>
  <c r="L1643" i="1"/>
  <c r="K1643" i="1"/>
  <c r="M1643" i="1"/>
  <c r="M1615" i="1"/>
  <c r="K1677" i="1"/>
  <c r="M1677" i="1"/>
  <c r="L1677" i="1"/>
  <c r="M1599" i="1"/>
  <c r="L1599" i="1"/>
  <c r="K1599" i="1"/>
  <c r="M1583" i="1"/>
  <c r="L1583" i="1"/>
  <c r="K1583" i="1"/>
  <c r="M1416" i="1"/>
  <c r="L1416" i="1"/>
  <c r="K1416" i="1"/>
  <c r="M1521" i="1"/>
  <c r="L1521" i="1"/>
  <c r="K1521" i="1"/>
  <c r="M1310" i="1"/>
  <c r="L1310" i="1"/>
  <c r="K1310" i="1"/>
  <c r="M1524" i="1"/>
  <c r="L1524" i="1"/>
  <c r="K1524" i="1"/>
  <c r="M1294" i="1"/>
  <c r="K1289" i="1"/>
  <c r="M1289" i="1"/>
  <c r="L1289" i="1"/>
  <c r="M1675" i="1"/>
  <c r="L1675" i="1"/>
  <c r="K1675" i="1"/>
  <c r="M1713" i="1"/>
  <c r="L1713" i="1"/>
  <c r="K1713" i="1"/>
  <c r="K1537" i="1"/>
  <c r="M1537" i="1"/>
  <c r="L1537" i="1"/>
  <c r="O1733" i="1"/>
  <c r="P1733" i="1" s="1"/>
  <c r="Q1733" i="1" s="1"/>
  <c r="O1522" i="1"/>
  <c r="P1522" i="1" s="1"/>
  <c r="N1522" i="1"/>
  <c r="K1618" i="1"/>
  <c r="M1618" i="1"/>
  <c r="L1618" i="1"/>
  <c r="K1395" i="1"/>
  <c r="L1395" i="1"/>
  <c r="M1395" i="1"/>
  <c r="M1336" i="1"/>
  <c r="L1336" i="1"/>
  <c r="K1336" i="1"/>
  <c r="O1367" i="1"/>
  <c r="P1367" i="1" s="1"/>
  <c r="Q1367" i="1" s="1"/>
  <c r="N1367" i="1"/>
  <c r="M1404" i="1"/>
  <c r="K1404" i="1"/>
  <c r="L1404" i="1"/>
  <c r="M1393" i="1"/>
  <c r="L1393" i="1"/>
  <c r="K1393" i="1"/>
  <c r="L1488" i="1"/>
  <c r="K1488" i="1"/>
  <c r="M1246" i="1"/>
  <c r="L1246" i="1"/>
  <c r="K1246" i="1"/>
  <c r="K1265" i="1"/>
  <c r="L1265" i="1"/>
  <c r="M1265" i="1"/>
  <c r="O1413" i="1"/>
  <c r="P1413" i="1" s="1"/>
  <c r="Q1413" i="1" s="1"/>
  <c r="N1413" i="1"/>
  <c r="K1257" i="1"/>
  <c r="L1257" i="1"/>
  <c r="M1257" i="1"/>
  <c r="K1156" i="1"/>
  <c r="M1156" i="1"/>
  <c r="L1156" i="1"/>
  <c r="L1368" i="1"/>
  <c r="K1368" i="1"/>
  <c r="M1368" i="1"/>
  <c r="K1233" i="1"/>
  <c r="M1233" i="1"/>
  <c r="L1233" i="1"/>
  <c r="N1179" i="1"/>
  <c r="O1179" i="1"/>
  <c r="P1179" i="1" s="1"/>
  <c r="N1147" i="1"/>
  <c r="O1147" i="1"/>
  <c r="P1147" i="1" s="1"/>
  <c r="O1227" i="1"/>
  <c r="P1227" i="1" s="1"/>
  <c r="Q1227" i="1" s="1"/>
  <c r="N1227" i="1"/>
  <c r="K1339" i="1"/>
  <c r="M1339" i="1"/>
  <c r="L1339" i="1"/>
  <c r="K1069" i="1"/>
  <c r="M1069" i="1"/>
  <c r="L1069" i="1"/>
  <c r="O1267" i="1"/>
  <c r="P1267" i="1" s="1"/>
  <c r="Q1267" i="1" s="1"/>
  <c r="N1267" i="1"/>
  <c r="K1140" i="1"/>
  <c r="M1140" i="1"/>
  <c r="L1140" i="1"/>
  <c r="L1284" i="1"/>
  <c r="K1284" i="1"/>
  <c r="M1284" i="1"/>
  <c r="K1194" i="1"/>
  <c r="M1194" i="1"/>
  <c r="L1194" i="1"/>
  <c r="M1207" i="1"/>
  <c r="L1207" i="1"/>
  <c r="K1207" i="1"/>
  <c r="O1073" i="1"/>
  <c r="P1073" i="1" s="1"/>
  <c r="N1073" i="1"/>
  <c r="O1145" i="1"/>
  <c r="P1145" i="1" s="1"/>
  <c r="Q1145" i="1" s="1"/>
  <c r="O1017" i="1"/>
  <c r="P1017" i="1" s="1"/>
  <c r="N1017" i="1"/>
  <c r="K859" i="1"/>
  <c r="M859" i="1"/>
  <c r="L859" i="1"/>
  <c r="K907" i="1"/>
  <c r="L907" i="1"/>
  <c r="M907" i="1"/>
  <c r="M827" i="1"/>
  <c r="L827" i="1"/>
  <c r="K827" i="1"/>
  <c r="M1063" i="1"/>
  <c r="L1063" i="1"/>
  <c r="K1063" i="1"/>
  <c r="K624" i="1"/>
  <c r="M624" i="1"/>
  <c r="L624" i="1"/>
  <c r="M836" i="1"/>
  <c r="K836" i="1"/>
  <c r="L836" i="1"/>
  <c r="M557" i="1"/>
  <c r="L557" i="1"/>
  <c r="K557" i="1"/>
  <c r="M976" i="1"/>
  <c r="L976" i="1"/>
  <c r="K976" i="1"/>
  <c r="M795" i="1"/>
  <c r="L795" i="1"/>
  <c r="K795" i="1"/>
  <c r="L990" i="1"/>
  <c r="K830" i="1"/>
  <c r="M830" i="1"/>
  <c r="L830" i="1"/>
  <c r="K314" i="1"/>
  <c r="L760" i="1"/>
  <c r="K760" i="1"/>
  <c r="M760" i="1"/>
  <c r="K528" i="1"/>
  <c r="M528" i="1"/>
  <c r="L528" i="1"/>
  <c r="K414" i="1"/>
  <c r="M414" i="1"/>
  <c r="L414" i="1"/>
  <c r="L419" i="1"/>
  <c r="K419" i="1"/>
  <c r="M419" i="1"/>
  <c r="K338" i="1"/>
  <c r="M338" i="1"/>
  <c r="L338" i="1"/>
  <c r="K717" i="1"/>
  <c r="M717" i="1"/>
  <c r="L717" i="1"/>
  <c r="N489" i="1"/>
  <c r="O489" i="1"/>
  <c r="P489" i="1" s="1"/>
  <c r="M662" i="1"/>
  <c r="L662" i="1"/>
  <c r="K662" i="1"/>
  <c r="L232" i="1"/>
  <c r="K232" i="1"/>
  <c r="M232" i="1"/>
  <c r="M621" i="1"/>
  <c r="L621" i="1"/>
  <c r="K621" i="1"/>
  <c r="O473" i="1"/>
  <c r="P473" i="1" s="1"/>
  <c r="N473" i="1"/>
  <c r="K155" i="1"/>
  <c r="L155" i="1"/>
  <c r="M155" i="1"/>
  <c r="O17" i="1"/>
  <c r="P17" i="1" s="1"/>
  <c r="N17" i="1"/>
  <c r="M397" i="1"/>
  <c r="L397" i="1"/>
  <c r="K397" i="1"/>
  <c r="L352" i="1"/>
  <c r="K352" i="1"/>
  <c r="M352" i="1"/>
  <c r="O316" i="1"/>
  <c r="P316" i="1" s="1"/>
  <c r="Q316" i="1" s="1"/>
  <c r="N316" i="1"/>
  <c r="O324" i="1"/>
  <c r="P324" i="1" s="1"/>
  <c r="Q324" i="1" s="1"/>
  <c r="N324" i="1"/>
  <c r="M242" i="1"/>
  <c r="L242" i="1"/>
  <c r="K242" i="1"/>
  <c r="L280" i="1"/>
  <c r="K280" i="1"/>
  <c r="M280" i="1"/>
  <c r="N190" i="1"/>
  <c r="O190" i="1"/>
  <c r="P190" i="1" s="1"/>
  <c r="Q190" i="1" s="1"/>
  <c r="N102" i="1"/>
  <c r="O89" i="1"/>
  <c r="P89" i="1" s="1"/>
  <c r="Q89" i="1" s="1"/>
  <c r="N89" i="1"/>
  <c r="N148" i="1"/>
  <c r="O148" i="1"/>
  <c r="P148" i="1" s="1"/>
  <c r="N246" i="1"/>
  <c r="O246" i="1"/>
  <c r="P246" i="1" s="1"/>
  <c r="Q246" i="1" s="1"/>
  <c r="N1772" i="1"/>
  <c r="O1772" i="1"/>
  <c r="P1772" i="1" s="1"/>
  <c r="Q1772" i="1" s="1"/>
  <c r="M1801" i="1"/>
  <c r="L1801" i="1"/>
  <c r="K1801" i="1"/>
  <c r="M1551" i="1"/>
  <c r="L1551" i="1"/>
  <c r="K1551" i="1"/>
  <c r="O1609" i="1"/>
  <c r="P1609" i="1" s="1"/>
  <c r="Q1609" i="1" s="1"/>
  <c r="N1609" i="1"/>
  <c r="M1543" i="1"/>
  <c r="L1543" i="1"/>
  <c r="K1543" i="1"/>
  <c r="O1617" i="1"/>
  <c r="P1617" i="1" s="1"/>
  <c r="N1617" i="1"/>
  <c r="O1498" i="1"/>
  <c r="P1498" i="1" s="1"/>
  <c r="N1498" i="1"/>
  <c r="N1476" i="1"/>
  <c r="O1476" i="1"/>
  <c r="P1476" i="1" s="1"/>
  <c r="N1619" i="1"/>
  <c r="O1619" i="1"/>
  <c r="P1619" i="1" s="1"/>
  <c r="M1472" i="1"/>
  <c r="L1472" i="1"/>
  <c r="K1472" i="1"/>
  <c r="N1554" i="1"/>
  <c r="O1554" i="1"/>
  <c r="P1554" i="1" s="1"/>
  <c r="L1470" i="1"/>
  <c r="K1470" i="1"/>
  <c r="M1470" i="1"/>
  <c r="O1495" i="1"/>
  <c r="P1495" i="1" s="1"/>
  <c r="N1495" i="1"/>
  <c r="M1328" i="1"/>
  <c r="L1328" i="1"/>
  <c r="K1328" i="1"/>
  <c r="O1681" i="1"/>
  <c r="P1681" i="1" s="1"/>
  <c r="N1681" i="1"/>
  <c r="O1536" i="1"/>
  <c r="P1536" i="1" s="1"/>
  <c r="Q1536" i="1" s="1"/>
  <c r="N1536" i="1"/>
  <c r="M1385" i="1"/>
  <c r="L1385" i="1"/>
  <c r="K1385" i="1"/>
  <c r="O1526" i="1"/>
  <c r="P1526" i="1" s="1"/>
  <c r="N1526" i="1"/>
  <c r="K1475" i="1"/>
  <c r="M1475" i="1"/>
  <c r="L1475" i="1"/>
  <c r="N1436" i="1"/>
  <c r="O1436" i="1"/>
  <c r="P1436" i="1" s="1"/>
  <c r="O1397" i="1"/>
  <c r="P1397" i="1" s="1"/>
  <c r="N1397" i="1"/>
  <c r="N1324" i="1"/>
  <c r="O1324" i="1"/>
  <c r="P1324" i="1" s="1"/>
  <c r="Q1324" i="1" s="1"/>
  <c r="M1295" i="1"/>
  <c r="L1295" i="1"/>
  <c r="K1295" i="1"/>
  <c r="M1223" i="1"/>
  <c r="K1223" i="1"/>
  <c r="L1223" i="1"/>
  <c r="N1388" i="1"/>
  <c r="O1388" i="1"/>
  <c r="P1388" i="1" s="1"/>
  <c r="Q1388" i="1" s="1"/>
  <c r="M1238" i="1"/>
  <c r="K1238" i="1"/>
  <c r="L1238" i="1"/>
  <c r="N1492" i="1"/>
  <c r="O1492" i="1"/>
  <c r="P1492" i="1" s="1"/>
  <c r="O1373" i="1"/>
  <c r="P1373" i="1" s="1"/>
  <c r="N1373" i="1"/>
  <c r="N1250" i="1"/>
  <c r="O1250" i="1"/>
  <c r="P1250" i="1" s="1"/>
  <c r="Q1250" i="1" s="1"/>
  <c r="O1557" i="1"/>
  <c r="P1557" i="1" s="1"/>
  <c r="N1557" i="1"/>
  <c r="M1254" i="1"/>
  <c r="L1254" i="1"/>
  <c r="K1254" i="1"/>
  <c r="N1290" i="1"/>
  <c r="O1290" i="1"/>
  <c r="P1290" i="1" s="1"/>
  <c r="O1261" i="1"/>
  <c r="P1261" i="1" s="1"/>
  <c r="Q1261" i="1" s="1"/>
  <c r="N1261" i="1"/>
  <c r="L1276" i="1"/>
  <c r="K1276" i="1"/>
  <c r="M1276" i="1"/>
  <c r="M1126" i="1"/>
  <c r="L1126" i="1"/>
  <c r="K1126" i="1"/>
  <c r="L1064" i="1"/>
  <c r="M1064" i="1"/>
  <c r="K1064" i="1"/>
  <c r="N1512" i="1"/>
  <c r="O1512" i="1"/>
  <c r="P1512" i="1" s="1"/>
  <c r="K1093" i="1"/>
  <c r="M1093" i="1"/>
  <c r="L1093" i="1"/>
  <c r="M888" i="1"/>
  <c r="L888" i="1"/>
  <c r="K888" i="1"/>
  <c r="O919" i="1"/>
  <c r="P919" i="1" s="1"/>
  <c r="N919" i="1"/>
  <c r="L878" i="1"/>
  <c r="K878" i="1"/>
  <c r="M878" i="1"/>
  <c r="L1056" i="1"/>
  <c r="K1056" i="1"/>
  <c r="O732" i="1"/>
  <c r="P732" i="1" s="1"/>
  <c r="N732" i="1"/>
  <c r="K693" i="1"/>
  <c r="M693" i="1"/>
  <c r="L693" i="1"/>
  <c r="N895" i="1"/>
  <c r="O713" i="1"/>
  <c r="P713" i="1" s="1"/>
  <c r="Q713" i="1" s="1"/>
  <c r="N713" i="1"/>
  <c r="K677" i="1"/>
  <c r="L677" i="1"/>
  <c r="M677" i="1"/>
  <c r="L667" i="1"/>
  <c r="K667" i="1"/>
  <c r="L981" i="1"/>
  <c r="M981" i="1"/>
  <c r="K981" i="1"/>
  <c r="L651" i="1"/>
  <c r="K651" i="1"/>
  <c r="M651" i="1"/>
  <c r="O591" i="1"/>
  <c r="P591" i="1" s="1"/>
  <c r="K536" i="1"/>
  <c r="M536" i="1"/>
  <c r="L536" i="1"/>
  <c r="L370" i="1"/>
  <c r="K370" i="1"/>
  <c r="M370" i="1"/>
  <c r="L306" i="1"/>
  <c r="M526" i="1"/>
  <c r="L526" i="1"/>
  <c r="K526" i="1"/>
  <c r="M600" i="1"/>
  <c r="L600" i="1"/>
  <c r="K600" i="1"/>
  <c r="L509" i="1"/>
  <c r="K509" i="1"/>
  <c r="M509" i="1"/>
  <c r="O484" i="1"/>
  <c r="P484" i="1" s="1"/>
  <c r="N484" i="1"/>
  <c r="L459" i="1"/>
  <c r="K459" i="1"/>
  <c r="M459" i="1"/>
  <c r="K563" i="1"/>
  <c r="M563" i="1"/>
  <c r="L563" i="1"/>
  <c r="M437" i="1"/>
  <c r="L437" i="1"/>
  <c r="K437" i="1"/>
  <c r="M389" i="1"/>
  <c r="L389" i="1"/>
  <c r="K389" i="1"/>
  <c r="K229" i="1"/>
  <c r="M229" i="1"/>
  <c r="L229" i="1"/>
  <c r="N916" i="1"/>
  <c r="O916" i="1"/>
  <c r="P916" i="1" s="1"/>
  <c r="N375" i="1"/>
  <c r="O375" i="1"/>
  <c r="P375" i="1" s="1"/>
  <c r="M331" i="1"/>
  <c r="L331" i="1"/>
  <c r="K147" i="1"/>
  <c r="L147" i="1"/>
  <c r="M147" i="1"/>
  <c r="K413" i="1"/>
  <c r="L224" i="1"/>
  <c r="K224" i="1"/>
  <c r="M224" i="1"/>
  <c r="L712" i="1"/>
  <c r="K712" i="1"/>
  <c r="M712" i="1"/>
  <c r="N567" i="1"/>
  <c r="O386" i="1"/>
  <c r="P386" i="1" s="1"/>
  <c r="Q386" i="1" s="1"/>
  <c r="N386" i="1"/>
  <c r="K91" i="1"/>
  <c r="L91" i="1"/>
  <c r="M91" i="1"/>
  <c r="O644" i="1"/>
  <c r="P644" i="1" s="1"/>
  <c r="N644" i="1"/>
  <c r="O530" i="1"/>
  <c r="P530" i="1" s="1"/>
  <c r="Q530" i="1" s="1"/>
  <c r="N530" i="1"/>
  <c r="L285" i="1"/>
  <c r="M80" i="1"/>
  <c r="L80" i="1"/>
  <c r="K80" i="1"/>
  <c r="L384" i="1"/>
  <c r="K384" i="1"/>
  <c r="M384" i="1"/>
  <c r="M173" i="1"/>
  <c r="L173" i="1"/>
  <c r="K173" i="1"/>
  <c r="M69" i="1"/>
  <c r="L69" i="1"/>
  <c r="K69" i="1"/>
  <c r="M16" i="1"/>
  <c r="L16" i="1"/>
  <c r="K16" i="1"/>
  <c r="N63" i="1"/>
  <c r="M48" i="1"/>
  <c r="L48" i="1"/>
  <c r="K48" i="1"/>
  <c r="M101" i="1"/>
  <c r="L101" i="1"/>
  <c r="K101" i="1"/>
  <c r="M24" i="1"/>
  <c r="L24" i="1"/>
  <c r="K24" i="1"/>
  <c r="K1669" i="1"/>
  <c r="M1669" i="1"/>
  <c r="L1669" i="1"/>
  <c r="O1563" i="1"/>
  <c r="P1563" i="1" s="1"/>
  <c r="N1563" i="1"/>
  <c r="L1454" i="1"/>
  <c r="K1454" i="1"/>
  <c r="M1454" i="1"/>
  <c r="M1496" i="1"/>
  <c r="L1496" i="1"/>
  <c r="K1496" i="1"/>
  <c r="M1567" i="1"/>
  <c r="L1567" i="1"/>
  <c r="K1567" i="1"/>
  <c r="O1333" i="1"/>
  <c r="P1333" i="1" s="1"/>
  <c r="N1333" i="1"/>
  <c r="O1365" i="1"/>
  <c r="P1365" i="1" s="1"/>
  <c r="Q1365" i="1" s="1"/>
  <c r="N1365" i="1"/>
  <c r="N1298" i="1"/>
  <c r="O1298" i="1"/>
  <c r="P1298" i="1" s="1"/>
  <c r="Q1298" i="1" s="1"/>
  <c r="N1195" i="1"/>
  <c r="O1195" i="1"/>
  <c r="P1195" i="1" s="1"/>
  <c r="N1163" i="1"/>
  <c r="O1163" i="1"/>
  <c r="P1163" i="1" s="1"/>
  <c r="O1381" i="1"/>
  <c r="P1381" i="1" s="1"/>
  <c r="Q1381" i="1" s="1"/>
  <c r="N1381" i="1"/>
  <c r="K1218" i="1"/>
  <c r="M1218" i="1"/>
  <c r="L1218" i="1"/>
  <c r="N1094" i="1"/>
  <c r="O1094" i="1"/>
  <c r="P1094" i="1" s="1"/>
  <c r="Q1094" i="1" s="1"/>
  <c r="M1086" i="1"/>
  <c r="L1086" i="1"/>
  <c r="K1086" i="1"/>
  <c r="O1065" i="1"/>
  <c r="P1065" i="1" s="1"/>
  <c r="Q1065" i="1" s="1"/>
  <c r="N1065" i="1"/>
  <c r="M966" i="1"/>
  <c r="L966" i="1"/>
  <c r="K966" i="1"/>
  <c r="L894" i="1"/>
  <c r="K894" i="1"/>
  <c r="M894" i="1"/>
  <c r="L989" i="1"/>
  <c r="M989" i="1"/>
  <c r="K989" i="1"/>
  <c r="K891" i="1"/>
  <c r="M891" i="1"/>
  <c r="L891" i="1"/>
  <c r="M822" i="1"/>
  <c r="K784" i="1"/>
  <c r="M784" i="1"/>
  <c r="M372" i="1"/>
  <c r="L372" i="1"/>
  <c r="K372" i="1"/>
  <c r="M1760" i="1"/>
  <c r="K1760" i="1"/>
  <c r="L1760" i="1"/>
  <c r="L1758" i="1"/>
  <c r="K1758" i="1"/>
  <c r="M1758" i="1"/>
  <c r="K1731" i="1"/>
  <c r="M1731" i="1"/>
  <c r="L1731" i="1"/>
  <c r="N1737" i="1"/>
  <c r="O1737" i="1"/>
  <c r="P1737" i="1" s="1"/>
  <c r="Q1737" i="1" s="1"/>
  <c r="O1765" i="1"/>
  <c r="P1765" i="1" s="1"/>
  <c r="Q1765" i="1" s="1"/>
  <c r="N1765" i="1"/>
  <c r="L1736" i="1"/>
  <c r="K1736" i="1"/>
  <c r="M1736" i="1"/>
  <c r="M1704" i="1"/>
  <c r="K1704" i="1"/>
  <c r="L1704" i="1"/>
  <c r="M1753" i="1"/>
  <c r="L1753" i="1"/>
  <c r="K1753" i="1"/>
  <c r="M1661" i="1"/>
  <c r="L1661" i="1"/>
  <c r="K1661" i="1"/>
  <c r="K1648" i="1"/>
  <c r="M1648" i="1"/>
  <c r="L1648" i="1"/>
  <c r="N1756" i="1"/>
  <c r="O1756" i="1"/>
  <c r="P1756" i="1" s="1"/>
  <c r="Q1756" i="1" s="1"/>
  <c r="L1672" i="1"/>
  <c r="K1672" i="1"/>
  <c r="M1672" i="1"/>
  <c r="O1757" i="1"/>
  <c r="P1757" i="1" s="1"/>
  <c r="Q1757" i="1" s="1"/>
  <c r="N1757" i="1"/>
  <c r="L1659" i="1"/>
  <c r="K1659" i="1"/>
  <c r="M1659" i="1"/>
  <c r="O1644" i="1"/>
  <c r="P1644" i="1" s="1"/>
  <c r="Q1644" i="1" s="1"/>
  <c r="N1644" i="1"/>
  <c r="K1597" i="1"/>
  <c r="L1597" i="1"/>
  <c r="M1597" i="1"/>
  <c r="O1673" i="1"/>
  <c r="P1673" i="1" s="1"/>
  <c r="N1673" i="1"/>
  <c r="O1627" i="1"/>
  <c r="P1627" i="1" s="1"/>
  <c r="N1627" i="1"/>
  <c r="M1535" i="1"/>
  <c r="L1535" i="1"/>
  <c r="K1535" i="1"/>
  <c r="M1427" i="1"/>
  <c r="L1427" i="1"/>
  <c r="K1427" i="1"/>
  <c r="L1540" i="1"/>
  <c r="K1540" i="1"/>
  <c r="M1540" i="1"/>
  <c r="K1435" i="1"/>
  <c r="M1435" i="1"/>
  <c r="L1435" i="1"/>
  <c r="L1613" i="1"/>
  <c r="K1613" i="1"/>
  <c r="M1613" i="1"/>
  <c r="O1518" i="1"/>
  <c r="P1518" i="1" s="1"/>
  <c r="M1320" i="1"/>
  <c r="L1320" i="1"/>
  <c r="K1320" i="1"/>
  <c r="M1440" i="1"/>
  <c r="L1440" i="1"/>
  <c r="K1440" i="1"/>
  <c r="N1606" i="1"/>
  <c r="O1606" i="1"/>
  <c r="P1606" i="1" s="1"/>
  <c r="Q1606" i="1" s="1"/>
  <c r="L1358" i="1"/>
  <c r="K1358" i="1"/>
  <c r="M1358" i="1"/>
  <c r="M1377" i="1"/>
  <c r="L1377" i="1"/>
  <c r="K1377" i="1"/>
  <c r="O1493" i="1"/>
  <c r="P1493" i="1" s="1"/>
  <c r="L1446" i="1"/>
  <c r="K1446" i="1"/>
  <c r="M1446" i="1"/>
  <c r="N1380" i="1"/>
  <c r="O1380" i="1"/>
  <c r="P1380" i="1" s="1"/>
  <c r="N1306" i="1"/>
  <c r="O1306" i="1"/>
  <c r="P1306" i="1" s="1"/>
  <c r="O1362" i="1"/>
  <c r="P1362" i="1" s="1"/>
  <c r="Q1362" i="1" s="1"/>
  <c r="N1362" i="1"/>
  <c r="O1466" i="1"/>
  <c r="P1466" i="1" s="1"/>
  <c r="N1466" i="1"/>
  <c r="M1412" i="1"/>
  <c r="L1412" i="1"/>
  <c r="K1412" i="1"/>
  <c r="M1247" i="1"/>
  <c r="L1247" i="1"/>
  <c r="K1247" i="1"/>
  <c r="K1172" i="1"/>
  <c r="L1172" i="1"/>
  <c r="M1172" i="1"/>
  <c r="K1467" i="1"/>
  <c r="M1467" i="1"/>
  <c r="L1467" i="1"/>
  <c r="L1392" i="1"/>
  <c r="K1392" i="1"/>
  <c r="M1392" i="1"/>
  <c r="M1360" i="1"/>
  <c r="L1360" i="1"/>
  <c r="K1360" i="1"/>
  <c r="L1268" i="1"/>
  <c r="K1268" i="1"/>
  <c r="M1268" i="1"/>
  <c r="L1205" i="1"/>
  <c r="K1205" i="1"/>
  <c r="M1205" i="1"/>
  <c r="L1189" i="1"/>
  <c r="K1189" i="1"/>
  <c r="M1189" i="1"/>
  <c r="L1173" i="1"/>
  <c r="K1173" i="1"/>
  <c r="M1173" i="1"/>
  <c r="L1157" i="1"/>
  <c r="K1157" i="1"/>
  <c r="M1157" i="1"/>
  <c r="L1141" i="1"/>
  <c r="K1141" i="1"/>
  <c r="M1141" i="1"/>
  <c r="N1510" i="1"/>
  <c r="O1355" i="1"/>
  <c r="P1355" i="1" s="1"/>
  <c r="N1355" i="1"/>
  <c r="M1176" i="1"/>
  <c r="L1176" i="1"/>
  <c r="K1176" i="1"/>
  <c r="L1125" i="1"/>
  <c r="K1125" i="1"/>
  <c r="M1125" i="1"/>
  <c r="O1161" i="1"/>
  <c r="P1161" i="1" s="1"/>
  <c r="N1161" i="1"/>
  <c r="M1107" i="1"/>
  <c r="L1107" i="1"/>
  <c r="K1107" i="1"/>
  <c r="M1062" i="1"/>
  <c r="L1062" i="1"/>
  <c r="K1062" i="1"/>
  <c r="M1345" i="1"/>
  <c r="K1345" i="1"/>
  <c r="L1345" i="1"/>
  <c r="N1224" i="1"/>
  <c r="O1224" i="1"/>
  <c r="P1224" i="1" s="1"/>
  <c r="Q1224" i="1" s="1"/>
  <c r="N1021" i="1"/>
  <c r="O1021" i="1"/>
  <c r="P1021" i="1" s="1"/>
  <c r="O1301" i="1"/>
  <c r="P1301" i="1" s="1"/>
  <c r="Q1301" i="1" s="1"/>
  <c r="N1301" i="1"/>
  <c r="K1015" i="1"/>
  <c r="L1015" i="1"/>
  <c r="M1015" i="1"/>
  <c r="K923" i="1"/>
  <c r="M923" i="1"/>
  <c r="L923" i="1"/>
  <c r="L841" i="1"/>
  <c r="M841" i="1"/>
  <c r="K841" i="1"/>
  <c r="L950" i="1"/>
  <c r="K915" i="1"/>
  <c r="M915" i="1"/>
  <c r="L915" i="1"/>
  <c r="L934" i="1"/>
  <c r="K934" i="1"/>
  <c r="M934" i="1"/>
  <c r="L870" i="1"/>
  <c r="K870" i="1"/>
  <c r="M870" i="1"/>
  <c r="O1046" i="1"/>
  <c r="P1046" i="1" s="1"/>
  <c r="N1046" i="1"/>
  <c r="M691" i="1"/>
  <c r="L691" i="1"/>
  <c r="K691" i="1"/>
  <c r="K616" i="1"/>
  <c r="M616" i="1"/>
  <c r="L616" i="1"/>
  <c r="K931" i="1"/>
  <c r="M931" i="1"/>
  <c r="L931" i="1"/>
  <c r="K883" i="1"/>
  <c r="M883" i="1"/>
  <c r="L883" i="1"/>
  <c r="L918" i="1"/>
  <c r="K918" i="1"/>
  <c r="M918" i="1"/>
  <c r="L741" i="1"/>
  <c r="M675" i="1"/>
  <c r="L675" i="1"/>
  <c r="K675" i="1"/>
  <c r="M974" i="1"/>
  <c r="L974" i="1"/>
  <c r="K974" i="1"/>
  <c r="M477" i="1"/>
  <c r="L477" i="1"/>
  <c r="K477" i="1"/>
  <c r="K939" i="1"/>
  <c r="M939" i="1"/>
  <c r="L939" i="1"/>
  <c r="M362" i="1"/>
  <c r="L362" i="1"/>
  <c r="K362" i="1"/>
  <c r="M298" i="1"/>
  <c r="L298" i="1"/>
  <c r="K298" i="1"/>
  <c r="O740" i="1"/>
  <c r="P740" i="1" s="1"/>
  <c r="N740" i="1"/>
  <c r="K701" i="1"/>
  <c r="M701" i="1"/>
  <c r="L701" i="1"/>
  <c r="L451" i="1"/>
  <c r="K451" i="1"/>
  <c r="M451" i="1"/>
  <c r="O589" i="1"/>
  <c r="P589" i="1" s="1"/>
  <c r="N589" i="1"/>
  <c r="M494" i="1"/>
  <c r="L494" i="1"/>
  <c r="K494" i="1"/>
  <c r="K75" i="1"/>
  <c r="L75" i="1"/>
  <c r="M75" i="1"/>
  <c r="M218" i="1"/>
  <c r="L218" i="1"/>
  <c r="K218" i="1"/>
  <c r="L424" i="1"/>
  <c r="K424" i="1"/>
  <c r="M424" i="1"/>
  <c r="M299" i="1"/>
  <c r="L299" i="1"/>
  <c r="K299" i="1"/>
  <c r="O71" i="1"/>
  <c r="P71" i="1" s="1"/>
  <c r="N71" i="1"/>
  <c r="L184" i="1"/>
  <c r="O305" i="1"/>
  <c r="P305" i="1" s="1"/>
  <c r="N305" i="1"/>
  <c r="O465" i="1"/>
  <c r="P465" i="1" s="1"/>
  <c r="N465" i="1"/>
  <c r="L558" i="1"/>
  <c r="M88" i="1"/>
  <c r="L88" i="1"/>
  <c r="K88" i="1"/>
  <c r="M235" i="1"/>
  <c r="L235" i="1"/>
  <c r="K235" i="1"/>
  <c r="M29" i="1"/>
  <c r="L29" i="1"/>
  <c r="K29" i="1"/>
  <c r="K349" i="1"/>
  <c r="M349" i="1"/>
  <c r="L349" i="1"/>
  <c r="O401" i="1"/>
  <c r="P401" i="1" s="1"/>
  <c r="N401" i="1"/>
  <c r="K213" i="1"/>
  <c r="M213" i="1"/>
  <c r="L213" i="1"/>
  <c r="M120" i="1"/>
  <c r="L120" i="1"/>
  <c r="K120" i="1"/>
  <c r="O444" i="1"/>
  <c r="P444" i="1" s="1"/>
  <c r="Q444" i="1" s="1"/>
  <c r="N444" i="1"/>
  <c r="O177" i="1"/>
  <c r="P177" i="1" s="1"/>
  <c r="N177" i="1"/>
  <c r="K1739" i="1"/>
  <c r="M1739" i="1"/>
  <c r="L1739" i="1"/>
  <c r="N1546" i="1"/>
  <c r="N1692" i="1"/>
  <c r="O1692" i="1"/>
  <c r="P1692" i="1" s="1"/>
  <c r="M1513" i="1"/>
  <c r="L1513" i="1"/>
  <c r="K1513" i="1"/>
  <c r="O1587" i="1"/>
  <c r="P1587" i="1" s="1"/>
  <c r="Q1587" i="1" s="1"/>
  <c r="N1587" i="1"/>
  <c r="K1491" i="1"/>
  <c r="L1491" i="1"/>
  <c r="M1491" i="1"/>
  <c r="O1347" i="1"/>
  <c r="P1347" i="1" s="1"/>
  <c r="N1347" i="1"/>
  <c r="M1175" i="1"/>
  <c r="L1175" i="1"/>
  <c r="K1175" i="1"/>
  <c r="O1068" i="1"/>
  <c r="P1068" i="1" s="1"/>
  <c r="Q1068" i="1" s="1"/>
  <c r="N1068" i="1"/>
  <c r="O1121" i="1"/>
  <c r="P1121" i="1" s="1"/>
  <c r="N1121" i="1"/>
  <c r="M944" i="1"/>
  <c r="L944" i="1"/>
  <c r="K944" i="1"/>
  <c r="M872" i="1"/>
  <c r="L872" i="1"/>
  <c r="K872" i="1"/>
  <c r="K814" i="1"/>
  <c r="M814" i="1"/>
  <c r="L814" i="1"/>
  <c r="M758" i="1"/>
  <c r="L758" i="1"/>
  <c r="K758" i="1"/>
  <c r="M1745" i="1"/>
  <c r="L1745" i="1"/>
  <c r="K1745" i="1"/>
  <c r="K1803" i="1"/>
  <c r="M1803" i="1"/>
  <c r="L1803" i="1"/>
  <c r="M1667" i="1"/>
  <c r="L1667" i="1"/>
  <c r="K1667" i="1"/>
  <c r="N1729" i="1"/>
  <c r="O1729" i="1"/>
  <c r="P1729" i="1" s="1"/>
  <c r="O1473" i="1"/>
  <c r="P1473" i="1" s="1"/>
  <c r="N1473" i="1"/>
  <c r="M1403" i="1"/>
  <c r="L1403" i="1"/>
  <c r="K1403" i="1"/>
  <c r="O1471" i="1"/>
  <c r="P1471" i="1" s="1"/>
  <c r="N1471" i="1"/>
  <c r="O1383" i="1"/>
  <c r="P1383" i="1" s="1"/>
  <c r="Q1383" i="1" s="1"/>
  <c r="N1383" i="1"/>
  <c r="O1660" i="1"/>
  <c r="P1660" i="1" s="1"/>
  <c r="N1660" i="1"/>
  <c r="N1520" i="1"/>
  <c r="O1520" i="1"/>
  <c r="P1520" i="1" s="1"/>
  <c r="K1483" i="1"/>
  <c r="M1483" i="1"/>
  <c r="L1483" i="1"/>
  <c r="N1452" i="1"/>
  <c r="O1452" i="1"/>
  <c r="P1452" i="1" s="1"/>
  <c r="M1231" i="1"/>
  <c r="K1231" i="1"/>
  <c r="L1231" i="1"/>
  <c r="O1418" i="1"/>
  <c r="P1418" i="1" s="1"/>
  <c r="N1418" i="1"/>
  <c r="O1571" i="1"/>
  <c r="P1571" i="1" s="1"/>
  <c r="N1571" i="1"/>
  <c r="K1286" i="1"/>
  <c r="M1286" i="1"/>
  <c r="L1286" i="1"/>
  <c r="M1239" i="1"/>
  <c r="K1239" i="1"/>
  <c r="L1239" i="1"/>
  <c r="K1188" i="1"/>
  <c r="M1188" i="1"/>
  <c r="L1188" i="1"/>
  <c r="M1168" i="1"/>
  <c r="L1168" i="1"/>
  <c r="K1168" i="1"/>
  <c r="M1255" i="1"/>
  <c r="L1255" i="1"/>
  <c r="K1255" i="1"/>
  <c r="M1221" i="1"/>
  <c r="L1221" i="1"/>
  <c r="K1221" i="1"/>
  <c r="N1187" i="1"/>
  <c r="O1187" i="1"/>
  <c r="P1187" i="1" s="1"/>
  <c r="N1155" i="1"/>
  <c r="N1282" i="1"/>
  <c r="L1448" i="1"/>
  <c r="K1448" i="1"/>
  <c r="M1448" i="1"/>
  <c r="N1232" i="1"/>
  <c r="O1232" i="1"/>
  <c r="P1232" i="1" s="1"/>
  <c r="Q1232" i="1" s="1"/>
  <c r="K1210" i="1"/>
  <c r="M1210" i="1"/>
  <c r="L1210" i="1"/>
  <c r="L1088" i="1"/>
  <c r="K1088" i="1"/>
  <c r="M1088" i="1"/>
  <c r="L1109" i="1"/>
  <c r="K1109" i="1"/>
  <c r="M1109" i="1"/>
  <c r="L1074" i="1"/>
  <c r="K1074" i="1"/>
  <c r="M1074" i="1"/>
  <c r="M1083" i="1"/>
  <c r="L1083" i="1"/>
  <c r="K1083" i="1"/>
  <c r="L1039" i="1"/>
  <c r="M1055" i="1"/>
  <c r="L1055" i="1"/>
  <c r="K1055" i="1"/>
  <c r="N884" i="1"/>
  <c r="O884" i="1"/>
  <c r="P884" i="1" s="1"/>
  <c r="Q884" i="1" s="1"/>
  <c r="N876" i="1"/>
  <c r="O876" i="1"/>
  <c r="P876" i="1" s="1"/>
  <c r="O1044" i="1"/>
  <c r="P1044" i="1" s="1"/>
  <c r="N1044" i="1"/>
  <c r="M984" i="1"/>
  <c r="L984" i="1"/>
  <c r="K984" i="1"/>
  <c r="M865" i="1"/>
  <c r="L865" i="1"/>
  <c r="K865" i="1"/>
  <c r="K757" i="1"/>
  <c r="M757" i="1"/>
  <c r="L757" i="1"/>
  <c r="L688" i="1"/>
  <c r="K688" i="1"/>
  <c r="M688" i="1"/>
  <c r="K525" i="1"/>
  <c r="M525" i="1"/>
  <c r="L525" i="1"/>
  <c r="L971" i="1"/>
  <c r="K971" i="1"/>
  <c r="M971" i="1"/>
  <c r="L672" i="1"/>
  <c r="K672" i="1"/>
  <c r="M672" i="1"/>
  <c r="O978" i="1"/>
  <c r="P978" i="1" s="1"/>
  <c r="Q978" i="1" s="1"/>
  <c r="N978" i="1"/>
  <c r="L720" i="1"/>
  <c r="K720" i="1"/>
  <c r="M720" i="1"/>
  <c r="M904" i="1"/>
  <c r="L904" i="1"/>
  <c r="K904" i="1"/>
  <c r="L531" i="1"/>
  <c r="K531" i="1"/>
  <c r="M531" i="1"/>
  <c r="M346" i="1"/>
  <c r="L346" i="1"/>
  <c r="K346" i="1"/>
  <c r="M282" i="1"/>
  <c r="L282" i="1"/>
  <c r="K282" i="1"/>
  <c r="M763" i="1"/>
  <c r="L763" i="1"/>
  <c r="K763" i="1"/>
  <c r="M637" i="1"/>
  <c r="L637" i="1"/>
  <c r="K637" i="1"/>
  <c r="K867" i="1"/>
  <c r="M867" i="1"/>
  <c r="L867" i="1"/>
  <c r="M486" i="1"/>
  <c r="L486" i="1"/>
  <c r="K486" i="1"/>
  <c r="L781" i="1"/>
  <c r="K261" i="1"/>
  <c r="M261" i="1"/>
  <c r="L261" i="1"/>
  <c r="L491" i="1"/>
  <c r="K491" i="1"/>
  <c r="M491" i="1"/>
  <c r="M445" i="1"/>
  <c r="L445" i="1"/>
  <c r="K445" i="1"/>
  <c r="M850" i="1"/>
  <c r="K850" i="1"/>
  <c r="L850" i="1"/>
  <c r="K365" i="1"/>
  <c r="M365" i="1"/>
  <c r="L365" i="1"/>
  <c r="L208" i="1"/>
  <c r="K208" i="1"/>
  <c r="M208" i="1"/>
  <c r="K51" i="1"/>
  <c r="L51" i="1"/>
  <c r="M51" i="1"/>
  <c r="O597" i="1"/>
  <c r="P597" i="1" s="1"/>
  <c r="N597" i="1"/>
  <c r="O417" i="1"/>
  <c r="P417" i="1" s="1"/>
  <c r="Q417" i="1" s="1"/>
  <c r="N417" i="1"/>
  <c r="O47" i="1"/>
  <c r="P47" i="1" s="1"/>
  <c r="Q47" i="1" s="1"/>
  <c r="N47" i="1"/>
  <c r="O81" i="1"/>
  <c r="P81" i="1" s="1"/>
  <c r="N81" i="1"/>
  <c r="N900" i="1"/>
  <c r="O900" i="1"/>
  <c r="P900" i="1" s="1"/>
  <c r="Q900" i="1" s="1"/>
  <c r="K293" i="1"/>
  <c r="M293" i="1"/>
  <c r="L293" i="1"/>
  <c r="M133" i="1"/>
  <c r="L133" i="1"/>
  <c r="K133" i="1"/>
  <c r="M112" i="1"/>
  <c r="L112" i="1"/>
  <c r="K112" i="1"/>
  <c r="M221" i="1"/>
  <c r="L1742" i="1"/>
  <c r="K1742" i="1"/>
  <c r="M1742" i="1"/>
  <c r="K1699" i="1"/>
  <c r="M1699" i="1"/>
  <c r="L1699" i="1"/>
  <c r="N1764" i="1"/>
  <c r="O1764" i="1"/>
  <c r="P1764" i="1" s="1"/>
  <c r="Q1764" i="1" s="1"/>
  <c r="M1637" i="1"/>
  <c r="L1637" i="1"/>
  <c r="K1637" i="1"/>
  <c r="L1572" i="1"/>
  <c r="K1572" i="1"/>
  <c r="M1572" i="1"/>
  <c r="O1576" i="1"/>
  <c r="P1576" i="1" s="1"/>
  <c r="N1576" i="1"/>
  <c r="N1767" i="1"/>
  <c r="L1626" i="1"/>
  <c r="K1626" i="1"/>
  <c r="M1626" i="1"/>
  <c r="L1556" i="1"/>
  <c r="K1556" i="1"/>
  <c r="M1556" i="1"/>
  <c r="L1464" i="1"/>
  <c r="K1464" i="1"/>
  <c r="M1464" i="1"/>
  <c r="O1533" i="1"/>
  <c r="P1533" i="1" s="1"/>
  <c r="Q1533" i="1" s="1"/>
  <c r="N1533" i="1"/>
  <c r="K1605" i="1"/>
  <c r="L1605" i="1"/>
  <c r="M1605" i="1"/>
  <c r="L1374" i="1"/>
  <c r="K1374" i="1"/>
  <c r="M1374" i="1"/>
  <c r="M1303" i="1"/>
  <c r="L1303" i="1"/>
  <c r="K1303" i="1"/>
  <c r="M1352" i="1"/>
  <c r="L1352" i="1"/>
  <c r="K1352" i="1"/>
  <c r="M1428" i="1"/>
  <c r="L1428" i="1"/>
  <c r="K1428" i="1"/>
  <c r="K1170" i="1"/>
  <c r="M1170" i="1"/>
  <c r="L1170" i="1"/>
  <c r="M1026" i="1"/>
  <c r="L1026" i="1"/>
  <c r="K1026" i="1"/>
  <c r="M1048" i="1"/>
  <c r="L1048" i="1"/>
  <c r="K1048" i="1"/>
  <c r="O1075" i="1"/>
  <c r="P1075" i="1" s="1"/>
  <c r="N1075" i="1"/>
  <c r="L1031" i="1"/>
  <c r="K1031" i="1"/>
  <c r="M1031" i="1"/>
  <c r="L833" i="1"/>
  <c r="M833" i="1"/>
  <c r="K833" i="1"/>
  <c r="L998" i="1"/>
  <c r="M998" i="1"/>
  <c r="K998" i="1"/>
  <c r="M913" i="1"/>
  <c r="L913" i="1"/>
  <c r="K913" i="1"/>
  <c r="M803" i="1"/>
  <c r="L803" i="1"/>
  <c r="K803" i="1"/>
  <c r="O798" i="1"/>
  <c r="P798" i="1" s="1"/>
  <c r="N798" i="1"/>
  <c r="M992" i="1"/>
  <c r="L992" i="1"/>
  <c r="K992" i="1"/>
  <c r="M533" i="1"/>
  <c r="L533" i="1"/>
  <c r="K533" i="1"/>
  <c r="O1030" i="1"/>
  <c r="P1030" i="1" s="1"/>
  <c r="N1030" i="1"/>
  <c r="M905" i="1"/>
  <c r="L905" i="1"/>
  <c r="K905" i="1"/>
  <c r="M820" i="1"/>
  <c r="K820" i="1"/>
  <c r="L820" i="1"/>
  <c r="L664" i="1"/>
  <c r="K664" i="1"/>
  <c r="M664" i="1"/>
  <c r="O1116" i="1"/>
  <c r="P1116" i="1" s="1"/>
  <c r="Q1116" i="1" s="1"/>
  <c r="N1116" i="1"/>
  <c r="M593" i="1"/>
  <c r="L593" i="1"/>
  <c r="K593" i="1"/>
  <c r="L354" i="1"/>
  <c r="M290" i="1"/>
  <c r="M852" i="1"/>
  <c r="K852" i="1"/>
  <c r="L852" i="1"/>
  <c r="M661" i="1"/>
  <c r="L661" i="1"/>
  <c r="K661" i="1"/>
  <c r="L523" i="1"/>
  <c r="K523" i="1"/>
  <c r="M523" i="1"/>
  <c r="L768" i="1"/>
  <c r="K768" i="1"/>
  <c r="M768" i="1"/>
  <c r="K390" i="1"/>
  <c r="L390" i="1"/>
  <c r="M390" i="1"/>
  <c r="M896" i="1"/>
  <c r="L896" i="1"/>
  <c r="K896" i="1"/>
  <c r="N868" i="1"/>
  <c r="O868" i="1"/>
  <c r="P868" i="1" s="1"/>
  <c r="L403" i="1"/>
  <c r="K403" i="1"/>
  <c r="M403" i="1"/>
  <c r="K277" i="1"/>
  <c r="L277" i="1"/>
  <c r="M277" i="1"/>
  <c r="K301" i="1"/>
  <c r="M301" i="1"/>
  <c r="L301" i="1"/>
  <c r="K197" i="1"/>
  <c r="L197" i="1"/>
  <c r="M197" i="1"/>
  <c r="K67" i="1"/>
  <c r="L67" i="1"/>
  <c r="M67" i="1"/>
  <c r="K773" i="1"/>
  <c r="M773" i="1"/>
  <c r="L773" i="1"/>
  <c r="M323" i="1"/>
  <c r="L323" i="1"/>
  <c r="K323" i="1"/>
  <c r="K1331" i="1"/>
  <c r="M1331" i="1"/>
  <c r="L1331" i="1"/>
  <c r="N596" i="1"/>
  <c r="O596" i="1"/>
  <c r="P596" i="1" s="1"/>
  <c r="L376" i="1"/>
  <c r="K376" i="1"/>
  <c r="M376" i="1"/>
  <c r="L448" i="1"/>
  <c r="K448" i="1"/>
  <c r="M448" i="1"/>
  <c r="L421" i="1"/>
  <c r="O204" i="1"/>
  <c r="P204" i="1" s="1"/>
  <c r="N204" i="1"/>
  <c r="M194" i="1"/>
  <c r="L194" i="1"/>
  <c r="K194" i="1"/>
  <c r="L1734" i="1"/>
  <c r="K1734" i="1"/>
  <c r="M1734" i="1"/>
  <c r="L1726" i="1"/>
  <c r="M1726" i="1"/>
  <c r="K1726" i="1"/>
  <c r="O1743" i="1"/>
  <c r="P1743" i="1" s="1"/>
  <c r="Q1743" i="1" s="1"/>
  <c r="N1743" i="1"/>
  <c r="N1796" i="1"/>
  <c r="O1796" i="1"/>
  <c r="P1796" i="1" s="1"/>
  <c r="Q1796" i="1" s="1"/>
  <c r="O1706" i="1"/>
  <c r="P1706" i="1" s="1"/>
  <c r="N1706" i="1"/>
  <c r="K1694" i="1"/>
  <c r="M1634" i="1"/>
  <c r="L1634" i="1"/>
  <c r="K1634" i="1"/>
  <c r="M1559" i="1"/>
  <c r="L1559" i="1"/>
  <c r="K1559" i="1"/>
  <c r="L1486" i="1"/>
  <c r="K1486" i="1"/>
  <c r="M1486" i="1"/>
  <c r="O1604" i="1"/>
  <c r="P1604" i="1" s="1"/>
  <c r="Q1604" i="1" s="1"/>
  <c r="N1604" i="1"/>
  <c r="M1721" i="1"/>
  <c r="L1721" i="1"/>
  <c r="K1721" i="1"/>
  <c r="M1632" i="1"/>
  <c r="L1632" i="1"/>
  <c r="K1632" i="1"/>
  <c r="O1668" i="1"/>
  <c r="P1668" i="1" s="1"/>
  <c r="N1668" i="1"/>
  <c r="N1641" i="1"/>
  <c r="O1641" i="1"/>
  <c r="P1641" i="1" s="1"/>
  <c r="Q1641" i="1" s="1"/>
  <c r="O1589" i="1"/>
  <c r="P1589" i="1" s="1"/>
  <c r="Q1589" i="1" s="1"/>
  <c r="L1409" i="1"/>
  <c r="M1409" i="1"/>
  <c r="K1409" i="1"/>
  <c r="O1633" i="1"/>
  <c r="P1633" i="1" s="1"/>
  <c r="Q1633" i="1" s="1"/>
  <c r="N1633" i="1"/>
  <c r="N1356" i="1"/>
  <c r="O1356" i="1"/>
  <c r="P1356" i="1" s="1"/>
  <c r="Q1356" i="1" s="1"/>
  <c r="O1652" i="1"/>
  <c r="P1652" i="1" s="1"/>
  <c r="N1652" i="1"/>
  <c r="N1484" i="1"/>
  <c r="O1484" i="1"/>
  <c r="P1484" i="1" s="1"/>
  <c r="O1343" i="1"/>
  <c r="P1343" i="1" s="1"/>
  <c r="Q1343" i="1" s="1"/>
  <c r="N1343" i="1"/>
  <c r="O1269" i="1"/>
  <c r="P1269" i="1" s="1"/>
  <c r="Q1269" i="1" s="1"/>
  <c r="N1269" i="1"/>
  <c r="M1208" i="1"/>
  <c r="L1208" i="1"/>
  <c r="K1208" i="1"/>
  <c r="K1323" i="1"/>
  <c r="M1323" i="1"/>
  <c r="L1323" i="1"/>
  <c r="K1222" i="1"/>
  <c r="L1222" i="1"/>
  <c r="M1222" i="1"/>
  <c r="M1344" i="1"/>
  <c r="M1215" i="1"/>
  <c r="L1215" i="1"/>
  <c r="K1215" i="1"/>
  <c r="M1151" i="1"/>
  <c r="L1151" i="1"/>
  <c r="K1151" i="1"/>
  <c r="M1054" i="1"/>
  <c r="L1054" i="1"/>
  <c r="K1054" i="1"/>
  <c r="N1372" i="1"/>
  <c r="O1372" i="1"/>
  <c r="P1372" i="1" s="1"/>
  <c r="N1234" i="1"/>
  <c r="O1234" i="1"/>
  <c r="P1234" i="1" s="1"/>
  <c r="Q1234" i="1" s="1"/>
  <c r="M1191" i="1"/>
  <c r="L1191" i="1"/>
  <c r="K1191" i="1"/>
  <c r="K1138" i="1"/>
  <c r="M1138" i="1"/>
  <c r="L1138" i="1"/>
  <c r="O1099" i="1"/>
  <c r="P1099" i="1" s="1"/>
  <c r="N1099" i="1"/>
  <c r="M873" i="1"/>
  <c r="L873" i="1"/>
  <c r="K873" i="1"/>
  <c r="M921" i="1"/>
  <c r="L921" i="1"/>
  <c r="K921" i="1"/>
  <c r="M857" i="1"/>
  <c r="L857" i="1"/>
  <c r="K857" i="1"/>
  <c r="N1106" i="1"/>
  <c r="O1106" i="1"/>
  <c r="P1106" i="1" s="1"/>
  <c r="Q1106" i="1" s="1"/>
  <c r="L926" i="1"/>
  <c r="K926" i="1"/>
  <c r="M926" i="1"/>
  <c r="K640" i="1"/>
  <c r="M640" i="1"/>
  <c r="L640" i="1"/>
  <c r="L955" i="1"/>
  <c r="K955" i="1"/>
  <c r="M955" i="1"/>
  <c r="K838" i="1"/>
  <c r="M838" i="1"/>
  <c r="L838" i="1"/>
  <c r="M683" i="1"/>
  <c r="L683" i="1"/>
  <c r="K683" i="1"/>
  <c r="O705" i="1"/>
  <c r="P705" i="1" s="1"/>
  <c r="Q705" i="1" s="1"/>
  <c r="N705" i="1"/>
  <c r="K656" i="1"/>
  <c r="M656" i="1"/>
  <c r="L656" i="1"/>
  <c r="K274" i="1"/>
  <c r="M274" i="1"/>
  <c r="L274" i="1"/>
  <c r="M771" i="1"/>
  <c r="L771" i="1"/>
  <c r="K771" i="1"/>
  <c r="K587" i="1"/>
  <c r="M587" i="1"/>
  <c r="L587" i="1"/>
  <c r="O565" i="1"/>
  <c r="P565" i="1" s="1"/>
  <c r="N565" i="1"/>
  <c r="L435" i="1"/>
  <c r="K435" i="1"/>
  <c r="M435" i="1"/>
  <c r="L395" i="1"/>
  <c r="K395" i="1"/>
  <c r="M395" i="1"/>
  <c r="M227" i="1"/>
  <c r="L227" i="1"/>
  <c r="K227" i="1"/>
  <c r="M609" i="1"/>
  <c r="L609" i="1"/>
  <c r="M549" i="1"/>
  <c r="L549" i="1"/>
  <c r="K549" i="1"/>
  <c r="K245" i="1"/>
  <c r="L245" i="1"/>
  <c r="M245" i="1"/>
  <c r="K27" i="1"/>
  <c r="L27" i="1"/>
  <c r="M27" i="1"/>
  <c r="M381" i="1"/>
  <c r="M53" i="1"/>
  <c r="L53" i="1"/>
  <c r="K53" i="1"/>
  <c r="M187" i="1"/>
  <c r="L187" i="1"/>
  <c r="O151" i="1"/>
  <c r="P151" i="1" s="1"/>
  <c r="L432" i="1"/>
  <c r="K432" i="1"/>
  <c r="M432" i="1"/>
  <c r="L200" i="1"/>
  <c r="K200" i="1"/>
  <c r="M200" i="1"/>
  <c r="M77" i="1"/>
  <c r="M45" i="1"/>
  <c r="L45" i="1"/>
  <c r="K45" i="1"/>
  <c r="M165" i="1"/>
  <c r="L165" i="1"/>
  <c r="K165" i="1"/>
  <c r="M136" i="1"/>
  <c r="L136" i="1"/>
  <c r="K136" i="1"/>
  <c r="O1759" i="1"/>
  <c r="P1759" i="1" s="1"/>
  <c r="Q1759" i="1" s="1"/>
  <c r="N1759" i="1"/>
  <c r="M1674" i="1"/>
  <c r="L1674" i="1"/>
  <c r="K1674" i="1"/>
  <c r="L1635" i="1"/>
  <c r="M1635" i="1"/>
  <c r="K1635" i="1"/>
  <c r="L1558" i="1"/>
  <c r="K1558" i="1"/>
  <c r="M1558" i="1"/>
  <c r="M1590" i="1"/>
  <c r="L1590" i="1"/>
  <c r="K1590" i="1"/>
  <c r="O1579" i="1"/>
  <c r="P1579" i="1" s="1"/>
  <c r="N1579" i="1"/>
  <c r="O1722" i="1"/>
  <c r="P1722" i="1" s="1"/>
  <c r="N1722" i="1"/>
  <c r="M1800" i="1"/>
  <c r="K1800" i="1"/>
  <c r="L1800" i="1"/>
  <c r="M1727" i="1"/>
  <c r="L1727" i="1"/>
  <c r="K1727" i="1"/>
  <c r="O1725" i="1"/>
  <c r="P1725" i="1" s="1"/>
  <c r="N1725" i="1"/>
  <c r="M1621" i="1"/>
  <c r="L1621" i="1"/>
  <c r="K1621" i="1"/>
  <c r="M1566" i="1"/>
  <c r="L1566" i="1"/>
  <c r="K1566" i="1"/>
  <c r="M1594" i="1"/>
  <c r="L1594" i="1"/>
  <c r="K1594" i="1"/>
  <c r="K1553" i="1"/>
  <c r="M1553" i="1"/>
  <c r="M1607" i="1"/>
  <c r="L1607" i="1"/>
  <c r="K1607" i="1"/>
  <c r="M1489" i="1"/>
  <c r="L1489" i="1"/>
  <c r="K1489" i="1"/>
  <c r="K1387" i="1"/>
  <c r="L1387" i="1"/>
  <c r="M1387" i="1"/>
  <c r="L1534" i="1"/>
  <c r="K1534" i="1"/>
  <c r="M1534" i="1"/>
  <c r="M1420" i="1"/>
  <c r="L1420" i="1"/>
  <c r="K1420" i="1"/>
  <c r="O1565" i="1"/>
  <c r="P1565" i="1" s="1"/>
  <c r="N1565" i="1"/>
  <c r="L1308" i="1"/>
  <c r="K1308" i="1"/>
  <c r="M1308" i="1"/>
  <c r="M1353" i="1"/>
  <c r="K1353" i="1"/>
  <c r="L1353" i="1"/>
  <c r="M1192" i="1"/>
  <c r="L1192" i="1"/>
  <c r="K1192" i="1"/>
  <c r="M1337" i="1"/>
  <c r="K1337" i="1"/>
  <c r="L1337" i="1"/>
  <c r="K1061" i="1"/>
  <c r="L1061" i="1"/>
  <c r="M1061" i="1"/>
  <c r="K1186" i="1"/>
  <c r="M1186" i="1"/>
  <c r="L1186" i="1"/>
  <c r="O1060" i="1"/>
  <c r="P1060" i="1" s="1"/>
  <c r="Q1060" i="1" s="1"/>
  <c r="N1060" i="1"/>
  <c r="M952" i="1"/>
  <c r="L952" i="1"/>
  <c r="K952" i="1"/>
  <c r="M1792" i="1"/>
  <c r="K1792" i="1"/>
  <c r="L1792" i="1"/>
  <c r="N1732" i="1"/>
  <c r="O1732" i="1"/>
  <c r="P1732" i="1" s="1"/>
  <c r="L1790" i="1"/>
  <c r="K1790" i="1"/>
  <c r="M1790" i="1"/>
  <c r="N1807" i="1"/>
  <c r="O1783" i="1"/>
  <c r="P1783" i="1" s="1"/>
  <c r="Q1783" i="1" s="1"/>
  <c r="N1783" i="1"/>
  <c r="O1775" i="1"/>
  <c r="P1775" i="1" s="1"/>
  <c r="Q1775" i="1" s="1"/>
  <c r="N1775" i="1"/>
  <c r="L1718" i="1"/>
  <c r="K1718" i="1"/>
  <c r="M1718" i="1"/>
  <c r="O1799" i="1"/>
  <c r="P1799" i="1" s="1"/>
  <c r="Q1799" i="1" s="1"/>
  <c r="N1799" i="1"/>
  <c r="L1710" i="1"/>
  <c r="K1710" i="1"/>
  <c r="M1710" i="1"/>
  <c r="K1645" i="1"/>
  <c r="M1683" i="1"/>
  <c r="L1683" i="1"/>
  <c r="K1683" i="1"/>
  <c r="O1541" i="1"/>
  <c r="P1541" i="1" s="1"/>
  <c r="N1541" i="1"/>
  <c r="L1564" i="1"/>
  <c r="K1564" i="1"/>
  <c r="M1564" i="1"/>
  <c r="O1612" i="1"/>
  <c r="P1612" i="1" s="1"/>
  <c r="Q1612" i="1" s="1"/>
  <c r="N1612" i="1"/>
  <c r="K1511" i="1"/>
  <c r="L1511" i="1"/>
  <c r="M1511" i="1"/>
  <c r="M1480" i="1"/>
  <c r="L1480" i="1"/>
  <c r="K1480" i="1"/>
  <c r="K1451" i="1"/>
  <c r="M1451" i="1"/>
  <c r="L1451" i="1"/>
  <c r="N1603" i="1"/>
  <c r="N1586" i="1"/>
  <c r="M1582" i="1"/>
  <c r="L1582" i="1"/>
  <c r="K1582" i="1"/>
  <c r="N1460" i="1"/>
  <c r="O1460" i="1"/>
  <c r="P1460" i="1" s="1"/>
  <c r="Q1460" i="1" s="1"/>
  <c r="M1654" i="1"/>
  <c r="L1654" i="1"/>
  <c r="M1591" i="1"/>
  <c r="M1497" i="1"/>
  <c r="L1497" i="1"/>
  <c r="K1497" i="1"/>
  <c r="O1479" i="1"/>
  <c r="P1479" i="1" s="1"/>
  <c r="N1479" i="1"/>
  <c r="O1463" i="1"/>
  <c r="P1463" i="1" s="1"/>
  <c r="N1463" i="1"/>
  <c r="O1549" i="1"/>
  <c r="P1549" i="1" s="1"/>
  <c r="N1549" i="1"/>
  <c r="N1530" i="1"/>
  <c r="O1530" i="1"/>
  <c r="P1530" i="1" s="1"/>
  <c r="L1342" i="1"/>
  <c r="M1342" i="1"/>
  <c r="K1342" i="1"/>
  <c r="N1578" i="1"/>
  <c r="O1578" i="1"/>
  <c r="P1578" i="1" s="1"/>
  <c r="O1593" i="1"/>
  <c r="P1593" i="1" s="1"/>
  <c r="Q1593" i="1" s="1"/>
  <c r="N1593" i="1"/>
  <c r="K1519" i="1"/>
  <c r="L1519" i="1"/>
  <c r="M1519" i="1"/>
  <c r="O1596" i="1"/>
  <c r="P1596" i="1" s="1"/>
  <c r="Q1596" i="1" s="1"/>
  <c r="N1596" i="1"/>
  <c r="O1517" i="1"/>
  <c r="P1517" i="1" s="1"/>
  <c r="N1517" i="1"/>
  <c r="M1610" i="1"/>
  <c r="L1610" i="1"/>
  <c r="K1610" i="1"/>
  <c r="N1570" i="1"/>
  <c r="O1570" i="1"/>
  <c r="P1570" i="1" s="1"/>
  <c r="M1287" i="1"/>
  <c r="L1287" i="1"/>
  <c r="K1287" i="1"/>
  <c r="O1509" i="1"/>
  <c r="P1509" i="1" s="1"/>
  <c r="N1509" i="1"/>
  <c r="L1384" i="1"/>
  <c r="K1384" i="1"/>
  <c r="M1384" i="1"/>
  <c r="L1326" i="1"/>
  <c r="M1326" i="1"/>
  <c r="K1326" i="1"/>
  <c r="L1278" i="1"/>
  <c r="K1278" i="1"/>
  <c r="M1278" i="1"/>
  <c r="M1262" i="1"/>
  <c r="L1262" i="1"/>
  <c r="K1262" i="1"/>
  <c r="L1236" i="1"/>
  <c r="M1236" i="1"/>
  <c r="K1236" i="1"/>
  <c r="K1204" i="1"/>
  <c r="L1204" i="1"/>
  <c r="M1204" i="1"/>
  <c r="M1184" i="1"/>
  <c r="L1184" i="1"/>
  <c r="K1184" i="1"/>
  <c r="O1426" i="1"/>
  <c r="P1426" i="1" s="1"/>
  <c r="N1426" i="1"/>
  <c r="O1370" i="1"/>
  <c r="P1370" i="1" s="1"/>
  <c r="Q1370" i="1" s="1"/>
  <c r="N1370" i="1"/>
  <c r="L1244" i="1"/>
  <c r="M1244" i="1"/>
  <c r="K1244" i="1"/>
  <c r="L1213" i="1"/>
  <c r="K1213" i="1"/>
  <c r="M1213" i="1"/>
  <c r="L1197" i="1"/>
  <c r="K1197" i="1"/>
  <c r="M1197" i="1"/>
  <c r="L1181" i="1"/>
  <c r="K1181" i="1"/>
  <c r="M1181" i="1"/>
  <c r="L1165" i="1"/>
  <c r="K1165" i="1"/>
  <c r="M1165" i="1"/>
  <c r="L1149" i="1"/>
  <c r="K1149" i="1"/>
  <c r="M1149" i="1"/>
  <c r="L1249" i="1"/>
  <c r="O1389" i="1"/>
  <c r="P1389" i="1" s="1"/>
  <c r="Q1389" i="1" s="1"/>
  <c r="N1389" i="1"/>
  <c r="M1144" i="1"/>
  <c r="L1144" i="1"/>
  <c r="K1144" i="1"/>
  <c r="M1128" i="1"/>
  <c r="L1128" i="1"/>
  <c r="K1128" i="1"/>
  <c r="K1053" i="1"/>
  <c r="M1053" i="1"/>
  <c r="L1053" i="1"/>
  <c r="N1538" i="1"/>
  <c r="M1136" i="1"/>
  <c r="L1136" i="1"/>
  <c r="K1136" i="1"/>
  <c r="M1271" i="1"/>
  <c r="L1271" i="1"/>
  <c r="K1271" i="1"/>
  <c r="M1071" i="1"/>
  <c r="L1071" i="1"/>
  <c r="K1071" i="1"/>
  <c r="O1019" i="1"/>
  <c r="P1019" i="1" s="1"/>
  <c r="N1019" i="1"/>
  <c r="M991" i="1"/>
  <c r="L991" i="1"/>
  <c r="K991" i="1"/>
  <c r="O1081" i="1"/>
  <c r="P1081" i="1" s="1"/>
  <c r="N1081" i="1"/>
  <c r="L809" i="1"/>
  <c r="M809" i="1"/>
  <c r="K809" i="1"/>
  <c r="N940" i="1"/>
  <c r="O940" i="1"/>
  <c r="P940" i="1" s="1"/>
  <c r="Q940" i="1" s="1"/>
  <c r="M960" i="1"/>
  <c r="L920" i="1"/>
  <c r="K920" i="1"/>
  <c r="M920" i="1"/>
  <c r="O721" i="1"/>
  <c r="P721" i="1" s="1"/>
  <c r="N721" i="1"/>
  <c r="L897" i="1"/>
  <c r="M818" i="1"/>
  <c r="K818" i="1"/>
  <c r="L818" i="1"/>
  <c r="O769" i="1"/>
  <c r="P769" i="1" s="1"/>
  <c r="Q769" i="1" s="1"/>
  <c r="N769" i="1"/>
  <c r="L736" i="1"/>
  <c r="K736" i="1"/>
  <c r="M736" i="1"/>
  <c r="M734" i="1"/>
  <c r="L734" i="1"/>
  <c r="K734" i="1"/>
  <c r="K875" i="1"/>
  <c r="M875" i="1"/>
  <c r="L875" i="1"/>
  <c r="M787" i="1"/>
  <c r="L787" i="1"/>
  <c r="K787" i="1"/>
  <c r="O1043" i="1"/>
  <c r="P1043" i="1" s="1"/>
  <c r="N1043" i="1"/>
  <c r="O573" i="1"/>
  <c r="P573" i="1" s="1"/>
  <c r="Q573" i="1" s="1"/>
  <c r="N573" i="1"/>
  <c r="O508" i="1"/>
  <c r="P508" i="1" s="1"/>
  <c r="N508" i="1"/>
  <c r="K330" i="1"/>
  <c r="K806" i="1"/>
  <c r="K709" i="1"/>
  <c r="M709" i="1"/>
  <c r="L709" i="1"/>
  <c r="L626" i="1"/>
  <c r="K626" i="1"/>
  <c r="M626" i="1"/>
  <c r="L272" i="1"/>
  <c r="K272" i="1"/>
  <c r="M272" i="1"/>
  <c r="M258" i="1"/>
  <c r="L258" i="1"/>
  <c r="K258" i="1"/>
  <c r="O361" i="1"/>
  <c r="P361" i="1" s="1"/>
  <c r="Q361" i="1" s="1"/>
  <c r="N361" i="1"/>
  <c r="M219" i="1"/>
  <c r="L219" i="1"/>
  <c r="K219" i="1"/>
  <c r="K171" i="1"/>
  <c r="L171" i="1"/>
  <c r="K43" i="1"/>
  <c r="L43" i="1"/>
  <c r="M43" i="1"/>
  <c r="M485" i="1"/>
  <c r="L485" i="1"/>
  <c r="K485" i="1"/>
  <c r="L216" i="1"/>
  <c r="K216" i="1"/>
  <c r="M216" i="1"/>
  <c r="L202" i="1"/>
  <c r="K202" i="1"/>
  <c r="L910" i="1"/>
  <c r="K910" i="1"/>
  <c r="M910" i="1"/>
  <c r="L256" i="1"/>
  <c r="K256" i="1"/>
  <c r="M256" i="1"/>
  <c r="O409" i="1"/>
  <c r="P409" i="1" s="1"/>
  <c r="Q409" i="1" s="1"/>
  <c r="N409" i="1"/>
  <c r="L344" i="1"/>
  <c r="K344" i="1"/>
  <c r="M344" i="1"/>
  <c r="M181" i="1"/>
  <c r="L181" i="1"/>
  <c r="K181" i="1"/>
  <c r="L64" i="1"/>
  <c r="M96" i="1"/>
  <c r="L96" i="1"/>
  <c r="K96" i="1"/>
  <c r="K357" i="1"/>
  <c r="M357" i="1"/>
  <c r="L357" i="1"/>
  <c r="M117" i="1"/>
  <c r="L117" i="1"/>
  <c r="K117" i="1"/>
  <c r="M1808" i="1"/>
  <c r="K1808" i="1"/>
  <c r="L1808" i="1"/>
  <c r="L1806" i="1"/>
  <c r="K1806" i="1"/>
  <c r="M1806" i="1"/>
  <c r="M1705" i="1"/>
  <c r="L1705" i="1"/>
  <c r="K1705" i="1"/>
  <c r="N1780" i="1"/>
  <c r="O1780" i="1"/>
  <c r="P1780" i="1" s="1"/>
  <c r="Q1780" i="1" s="1"/>
  <c r="N1788" i="1"/>
  <c r="O1788" i="1"/>
  <c r="P1788" i="1" s="1"/>
  <c r="Q1788" i="1" s="1"/>
  <c r="O1501" i="1"/>
  <c r="P1501" i="1" s="1"/>
  <c r="N1501" i="1"/>
  <c r="L1798" i="1"/>
  <c r="K1798" i="1"/>
  <c r="M1798" i="1"/>
  <c r="L1664" i="1"/>
  <c r="K1664" i="1"/>
  <c r="M1638" i="1"/>
  <c r="L1638" i="1"/>
  <c r="K1638" i="1"/>
  <c r="O1781" i="1"/>
  <c r="P1781" i="1" s="1"/>
  <c r="Q1781" i="1" s="1"/>
  <c r="N1781" i="1"/>
  <c r="K1443" i="1"/>
  <c r="L1443" i="1"/>
  <c r="M1443" i="1"/>
  <c r="M1574" i="1"/>
  <c r="L1574" i="1"/>
  <c r="K1574" i="1"/>
  <c r="M1411" i="1"/>
  <c r="L1411" i="1"/>
  <c r="K1411" i="1"/>
  <c r="N1562" i="1"/>
  <c r="O1562" i="1"/>
  <c r="P1562" i="1" s="1"/>
  <c r="O1515" i="1"/>
  <c r="P1515" i="1" s="1"/>
  <c r="N1515" i="1"/>
  <c r="M1369" i="1"/>
  <c r="L1369" i="1"/>
  <c r="K1369" i="1"/>
  <c r="L1252" i="1"/>
  <c r="K1252" i="1"/>
  <c r="M1252" i="1"/>
  <c r="O1394" i="1"/>
  <c r="P1394" i="1" s="1"/>
  <c r="L1300" i="1"/>
  <c r="K1300" i="1"/>
  <c r="M1300" i="1"/>
  <c r="M1575" i="1"/>
  <c r="L1575" i="1"/>
  <c r="K1575" i="1"/>
  <c r="O1245" i="1"/>
  <c r="P1245" i="1" s="1"/>
  <c r="Q1245" i="1" s="1"/>
  <c r="N1245" i="1"/>
  <c r="K1212" i="1"/>
  <c r="M1212" i="1"/>
  <c r="L1212" i="1"/>
  <c r="K1148" i="1"/>
  <c r="M1148" i="1"/>
  <c r="L1148" i="1"/>
  <c r="M1229" i="1"/>
  <c r="L1229" i="1"/>
  <c r="K1229" i="1"/>
  <c r="M1263" i="1"/>
  <c r="L1263" i="1"/>
  <c r="K1263" i="1"/>
  <c r="M1146" i="1"/>
  <c r="L1080" i="1"/>
  <c r="K1080" i="1"/>
  <c r="M1080" i="1"/>
  <c r="O1309" i="1"/>
  <c r="P1309" i="1" s="1"/>
  <c r="N1309" i="1"/>
  <c r="L1260" i="1"/>
  <c r="K1260" i="1"/>
  <c r="M1260" i="1"/>
  <c r="M1777" i="1"/>
  <c r="L1777" i="1"/>
  <c r="K1777" i="1"/>
  <c r="O1738" i="1"/>
  <c r="P1738" i="1" s="1"/>
  <c r="Q1738" i="1" s="1"/>
  <c r="N1738" i="1"/>
  <c r="O1714" i="1"/>
  <c r="P1714" i="1" s="1"/>
  <c r="Q1714" i="1" s="1"/>
  <c r="N1714" i="1"/>
  <c r="M1769" i="1"/>
  <c r="L1769" i="1"/>
  <c r="K1769" i="1"/>
  <c r="M1793" i="1"/>
  <c r="L1793" i="1"/>
  <c r="K1793" i="1"/>
  <c r="N1700" i="1"/>
  <c r="O1700" i="1"/>
  <c r="P1700" i="1" s="1"/>
  <c r="N1716" i="1"/>
  <c r="O1716" i="1"/>
  <c r="P1716" i="1" s="1"/>
  <c r="Q1716" i="1" s="1"/>
  <c r="N1748" i="1"/>
  <c r="N1708" i="1"/>
  <c r="O1708" i="1"/>
  <c r="P1708" i="1" s="1"/>
  <c r="Q1708" i="1" s="1"/>
  <c r="M1624" i="1"/>
  <c r="L1624" i="1"/>
  <c r="K1624" i="1"/>
  <c r="L1401" i="1"/>
  <c r="M1401" i="1"/>
  <c r="K1401" i="1"/>
  <c r="O1523" i="1"/>
  <c r="P1523" i="1" s="1"/>
  <c r="N1523" i="1"/>
  <c r="L1478" i="1"/>
  <c r="K1478" i="1"/>
  <c r="M1478" i="1"/>
  <c r="O1465" i="1"/>
  <c r="P1465" i="1" s="1"/>
  <c r="N1465" i="1"/>
  <c r="N1525" i="1"/>
  <c r="O1525" i="1"/>
  <c r="P1525" i="1" s="1"/>
  <c r="M1457" i="1"/>
  <c r="L1457" i="1"/>
  <c r="K1457" i="1"/>
  <c r="L1462" i="1"/>
  <c r="K1462" i="1"/>
  <c r="M1462" i="1"/>
  <c r="O1601" i="1"/>
  <c r="P1601" i="1" s="1"/>
  <c r="Q1601" i="1" s="1"/>
  <c r="N1601" i="1"/>
  <c r="O1581" i="1"/>
  <c r="P1581" i="1" s="1"/>
  <c r="N1581" i="1"/>
  <c r="N1340" i="1"/>
  <c r="O1340" i="1"/>
  <c r="P1340" i="1" s="1"/>
  <c r="Q1340" i="1" s="1"/>
  <c r="N1657" i="1"/>
  <c r="O1657" i="1"/>
  <c r="P1657" i="1" s="1"/>
  <c r="O1481" i="1"/>
  <c r="P1481" i="1" s="1"/>
  <c r="N1481" i="1"/>
  <c r="N1431" i="1"/>
  <c r="O1431" i="1"/>
  <c r="P1431" i="1" s="1"/>
  <c r="Q1431" i="1" s="1"/>
  <c r="N1330" i="1"/>
  <c r="O1330" i="1"/>
  <c r="P1330" i="1" s="1"/>
  <c r="L1334" i="1"/>
  <c r="M1334" i="1"/>
  <c r="K1334" i="1"/>
  <c r="M1279" i="1"/>
  <c r="L1279" i="1"/>
  <c r="K1279" i="1"/>
  <c r="K1180" i="1"/>
  <c r="M1180" i="1"/>
  <c r="L1180" i="1"/>
  <c r="O1630" i="1"/>
  <c r="P1630" i="1" s="1"/>
  <c r="N1630" i="1"/>
  <c r="N1423" i="1"/>
  <c r="O1423" i="1"/>
  <c r="P1423" i="1" s="1"/>
  <c r="M1049" i="1"/>
  <c r="K1049" i="1"/>
  <c r="L1049" i="1"/>
  <c r="K1178" i="1"/>
  <c r="M1178" i="1"/>
  <c r="L1178" i="1"/>
  <c r="K1154" i="1"/>
  <c r="M1154" i="1"/>
  <c r="L1154" i="1"/>
  <c r="K1023" i="1"/>
  <c r="L1023" i="1"/>
  <c r="M1023" i="1"/>
  <c r="O1317" i="1"/>
  <c r="P1317" i="1" s="1"/>
  <c r="Q1317" i="1" s="1"/>
  <c r="N1317" i="1"/>
  <c r="O1105" i="1"/>
  <c r="P1105" i="1" s="1"/>
  <c r="Q1105" i="1" s="1"/>
  <c r="N1105" i="1"/>
  <c r="M983" i="1"/>
  <c r="L983" i="1"/>
  <c r="K983" i="1"/>
  <c r="M1041" i="1"/>
  <c r="L1041" i="1"/>
  <c r="K1041" i="1"/>
  <c r="K968" i="1"/>
  <c r="M968" i="1"/>
  <c r="L968" i="1"/>
  <c r="L801" i="1"/>
  <c r="M801" i="1"/>
  <c r="K801" i="1"/>
  <c r="M835" i="1"/>
  <c r="L835" i="1"/>
  <c r="K835" i="1"/>
  <c r="N1098" i="1"/>
  <c r="O1098" i="1"/>
  <c r="P1098" i="1" s="1"/>
  <c r="M834" i="1"/>
  <c r="K834" i="1"/>
  <c r="L834" i="1"/>
  <c r="L752" i="1"/>
  <c r="K632" i="1"/>
  <c r="M632" i="1"/>
  <c r="L632" i="1"/>
  <c r="L680" i="1"/>
  <c r="K680" i="1"/>
  <c r="M680" i="1"/>
  <c r="K648" i="1"/>
  <c r="M648" i="1"/>
  <c r="L648" i="1"/>
  <c r="M997" i="1"/>
  <c r="L997" i="1"/>
  <c r="K997" i="1"/>
  <c r="L947" i="1"/>
  <c r="K797" i="1"/>
  <c r="L797" i="1"/>
  <c r="M797" i="1"/>
  <c r="K733" i="1"/>
  <c r="L733" i="1"/>
  <c r="M733" i="1"/>
  <c r="M1042" i="1"/>
  <c r="L1042" i="1"/>
  <c r="K1042" i="1"/>
  <c r="M322" i="1"/>
  <c r="L322" i="1"/>
  <c r="K322" i="1"/>
  <c r="L634" i="1"/>
  <c r="K634" i="1"/>
  <c r="M634" i="1"/>
  <c r="M629" i="1"/>
  <c r="L629" i="1"/>
  <c r="K629" i="1"/>
  <c r="L427" i="1"/>
  <c r="K427" i="1"/>
  <c r="M427" i="1"/>
  <c r="M363" i="1"/>
  <c r="L363" i="1"/>
  <c r="K363" i="1"/>
  <c r="M592" i="1"/>
  <c r="L592" i="1"/>
  <c r="K592" i="1"/>
  <c r="K269" i="1"/>
  <c r="M269" i="1"/>
  <c r="L269" i="1"/>
  <c r="K163" i="1"/>
  <c r="L163" i="1"/>
  <c r="M163" i="1"/>
  <c r="K99" i="1"/>
  <c r="L99" i="1"/>
  <c r="M99" i="1"/>
  <c r="K35" i="1"/>
  <c r="L35" i="1"/>
  <c r="M35" i="1"/>
  <c r="K253" i="1"/>
  <c r="M253" i="1"/>
  <c r="L253" i="1"/>
  <c r="N342" i="1"/>
  <c r="O342" i="1"/>
  <c r="P342" i="1" s="1"/>
  <c r="Q342" i="1" s="1"/>
  <c r="L416" i="1"/>
  <c r="K416" i="1"/>
  <c r="M416" i="1"/>
  <c r="M315" i="1"/>
  <c r="L315" i="1"/>
  <c r="K315" i="1"/>
  <c r="O538" i="1"/>
  <c r="P538" i="1" s="1"/>
  <c r="Q538" i="1" s="1"/>
  <c r="N538" i="1"/>
  <c r="L499" i="1"/>
  <c r="K499" i="1"/>
  <c r="M499" i="1"/>
  <c r="M453" i="1"/>
  <c r="L453" i="1"/>
  <c r="K453" i="1"/>
  <c r="L304" i="1"/>
  <c r="K304" i="1"/>
  <c r="M304" i="1"/>
  <c r="L266" i="1"/>
  <c r="K266" i="1"/>
  <c r="M266" i="1"/>
  <c r="M157" i="1"/>
  <c r="L157" i="1"/>
  <c r="K157" i="1"/>
  <c r="M104" i="1"/>
  <c r="L104" i="1"/>
  <c r="K104" i="1"/>
  <c r="M93" i="1"/>
  <c r="L93" i="1"/>
  <c r="K93" i="1"/>
  <c r="O313" i="1"/>
  <c r="P313" i="1" s="1"/>
  <c r="Q313" i="1" s="1"/>
  <c r="N313" i="1"/>
  <c r="M141" i="1"/>
  <c r="L141" i="1"/>
  <c r="K141" i="1"/>
  <c r="N92" i="1"/>
  <c r="M21" i="1"/>
  <c r="L21" i="1"/>
  <c r="K21" i="1"/>
  <c r="M61" i="1"/>
  <c r="L61" i="1"/>
  <c r="K61" i="1"/>
  <c r="M243" i="1"/>
  <c r="L243" i="1"/>
  <c r="K243" i="1"/>
  <c r="M186" i="1"/>
  <c r="L186" i="1"/>
  <c r="K186" i="1"/>
  <c r="O1312" i="1"/>
  <c r="P1312" i="1" s="1"/>
  <c r="N1312" i="1"/>
  <c r="K1164" i="1"/>
  <c r="M1164" i="1"/>
  <c r="L1164" i="1"/>
  <c r="O1458" i="1"/>
  <c r="P1458" i="1" s="1"/>
  <c r="Q1458" i="1" s="1"/>
  <c r="N1458" i="1"/>
  <c r="M1311" i="1"/>
  <c r="L1311" i="1"/>
  <c r="K1311" i="1"/>
  <c r="N1396" i="1"/>
  <c r="O1396" i="1"/>
  <c r="P1396" i="1" s="1"/>
  <c r="O1193" i="1"/>
  <c r="P1193" i="1" s="1"/>
  <c r="N1193" i="1"/>
  <c r="M1070" i="1"/>
  <c r="L1070" i="1"/>
  <c r="K1070" i="1"/>
  <c r="O1097" i="1"/>
  <c r="P1097" i="1" s="1"/>
  <c r="N1097" i="1"/>
  <c r="L1066" i="1"/>
  <c r="K1066" i="1"/>
  <c r="M1066" i="1"/>
  <c r="O1084" i="1"/>
  <c r="P1084" i="1" s="1"/>
  <c r="N1084" i="1"/>
  <c r="N1029" i="1"/>
  <c r="O1029" i="1"/>
  <c r="P1029" i="1" s="1"/>
  <c r="N1016" i="1"/>
  <c r="O1016" i="1"/>
  <c r="P1016" i="1" s="1"/>
  <c r="M975" i="1"/>
  <c r="L975" i="1"/>
  <c r="K975" i="1"/>
  <c r="O1011" i="1"/>
  <c r="P1011" i="1" s="1"/>
  <c r="N1011" i="1"/>
  <c r="O1153" i="1"/>
  <c r="P1153" i="1" s="1"/>
  <c r="N1153" i="1"/>
  <c r="M969" i="1"/>
  <c r="L969" i="1"/>
  <c r="K969" i="1"/>
  <c r="M1005" i="1"/>
  <c r="L1005" i="1"/>
  <c r="K1005" i="1"/>
  <c r="O956" i="1"/>
  <c r="P956" i="1" s="1"/>
  <c r="N956" i="1"/>
  <c r="M937" i="1"/>
  <c r="L937" i="1"/>
  <c r="K937" i="1"/>
  <c r="M851" i="1"/>
  <c r="L851" i="1"/>
  <c r="K851" i="1"/>
  <c r="M694" i="1"/>
  <c r="L694" i="1"/>
  <c r="K694" i="1"/>
  <c r="O668" i="1"/>
  <c r="P668" i="1" s="1"/>
  <c r="Q668" i="1" s="1"/>
  <c r="N668" i="1"/>
  <c r="N860" i="1"/>
  <c r="O860" i="1"/>
  <c r="P860" i="1" s="1"/>
  <c r="O777" i="1"/>
  <c r="P777" i="1" s="1"/>
  <c r="N777" i="1"/>
  <c r="M686" i="1"/>
  <c r="L686" i="1"/>
  <c r="K686" i="1"/>
  <c r="M678" i="1"/>
  <c r="L678" i="1"/>
  <c r="K678" i="1"/>
  <c r="N1131" i="1"/>
  <c r="O1131" i="1"/>
  <c r="P1131" i="1" s="1"/>
  <c r="Q1131" i="1" s="1"/>
  <c r="L539" i="1"/>
  <c r="K539" i="1"/>
  <c r="M539" i="1"/>
  <c r="L483" i="1"/>
  <c r="K483" i="1"/>
  <c r="M483" i="1"/>
  <c r="O964" i="1"/>
  <c r="P964" i="1" s="1"/>
  <c r="Q964" i="1" s="1"/>
  <c r="N964" i="1"/>
  <c r="O652" i="1"/>
  <c r="P652" i="1" s="1"/>
  <c r="N652" i="1"/>
  <c r="K595" i="1"/>
  <c r="M595" i="1"/>
  <c r="L595" i="1"/>
  <c r="O914" i="1"/>
  <c r="P914" i="1" s="1"/>
  <c r="Q914" i="1" s="1"/>
  <c r="N914" i="1"/>
  <c r="M608" i="1"/>
  <c r="L608" i="1"/>
  <c r="K608" i="1"/>
  <c r="K406" i="1"/>
  <c r="L406" i="1"/>
  <c r="M406" i="1"/>
  <c r="O602" i="1"/>
  <c r="P602" i="1" s="1"/>
  <c r="N602" i="1"/>
  <c r="L515" i="1"/>
  <c r="K515" i="1"/>
  <c r="M515" i="1"/>
  <c r="N502" i="1"/>
  <c r="O502" i="1"/>
  <c r="P502" i="1" s="1"/>
  <c r="L467" i="1"/>
  <c r="K467" i="1"/>
  <c r="M467" i="1"/>
  <c r="M1034" i="1"/>
  <c r="L1034" i="1"/>
  <c r="K1034" i="1"/>
  <c r="M601" i="1"/>
  <c r="L601" i="1"/>
  <c r="K601" i="1"/>
  <c r="O511" i="1"/>
  <c r="P511" i="1" s="1"/>
  <c r="N511" i="1"/>
  <c r="M469" i="1"/>
  <c r="L469" i="1"/>
  <c r="K469" i="1"/>
  <c r="O425" i="1"/>
  <c r="P425" i="1" s="1"/>
  <c r="N425" i="1"/>
  <c r="O377" i="1"/>
  <c r="P377" i="1" s="1"/>
  <c r="N377" i="1"/>
  <c r="N391" i="1"/>
  <c r="O391" i="1"/>
  <c r="P391" i="1" s="1"/>
  <c r="Q391" i="1" s="1"/>
  <c r="L507" i="1"/>
  <c r="K507" i="1"/>
  <c r="M507" i="1"/>
  <c r="O297" i="1"/>
  <c r="P297" i="1" s="1"/>
  <c r="N297" i="1"/>
  <c r="O887" i="1"/>
  <c r="P887" i="1" s="1"/>
  <c r="Q887" i="1" s="1"/>
  <c r="N887" i="1"/>
  <c r="N710" i="1"/>
  <c r="O710" i="1"/>
  <c r="P710" i="1" s="1"/>
  <c r="Q710" i="1" s="1"/>
  <c r="N702" i="1"/>
  <c r="O702" i="1"/>
  <c r="P702" i="1" s="1"/>
  <c r="M461" i="1"/>
  <c r="L461" i="1"/>
  <c r="K461" i="1"/>
  <c r="N302" i="1"/>
  <c r="O302" i="1"/>
  <c r="P302" i="1" s="1"/>
  <c r="Q302" i="1" s="1"/>
  <c r="O490" i="1"/>
  <c r="P490" i="1" s="1"/>
  <c r="N490" i="1"/>
  <c r="N278" i="1"/>
  <c r="O278" i="1"/>
  <c r="P278" i="1" s="1"/>
  <c r="N383" i="1"/>
  <c r="O383" i="1"/>
  <c r="P383" i="1" s="1"/>
  <c r="Q383" i="1" s="1"/>
  <c r="N350" i="1"/>
  <c r="O236" i="1"/>
  <c r="P236" i="1" s="1"/>
  <c r="N236" i="1"/>
  <c r="O212" i="1"/>
  <c r="P212" i="1" s="1"/>
  <c r="N212" i="1"/>
  <c r="N164" i="1"/>
  <c r="O164" i="1"/>
  <c r="P164" i="1" s="1"/>
  <c r="Q164" i="1" s="1"/>
  <c r="O410" i="1"/>
  <c r="P410" i="1" s="1"/>
  <c r="Q410" i="1" s="1"/>
  <c r="N410" i="1"/>
  <c r="O364" i="1"/>
  <c r="P364" i="1" s="1"/>
  <c r="N364" i="1"/>
  <c r="O353" i="1"/>
  <c r="P353" i="1" s="1"/>
  <c r="N353" i="1"/>
  <c r="N326" i="1"/>
  <c r="O326" i="1"/>
  <c r="P326" i="1" s="1"/>
  <c r="Q326" i="1" s="1"/>
  <c r="O276" i="1"/>
  <c r="P276" i="1" s="1"/>
  <c r="N276" i="1"/>
  <c r="N238" i="1"/>
  <c r="O238" i="1"/>
  <c r="P238" i="1" s="1"/>
  <c r="N100" i="1"/>
  <c r="O100" i="1"/>
  <c r="P100" i="1" s="1"/>
  <c r="Q100" i="1" s="1"/>
  <c r="O34" i="1"/>
  <c r="P34" i="1" s="1"/>
  <c r="N34" i="1"/>
  <c r="O524" i="1"/>
  <c r="P524" i="1" s="1"/>
  <c r="N524" i="1"/>
  <c r="O404" i="1"/>
  <c r="P404" i="1" s="1"/>
  <c r="N404" i="1"/>
  <c r="O449" i="1"/>
  <c r="P449" i="1" s="1"/>
  <c r="Q449" i="1" s="1"/>
  <c r="N449" i="1"/>
  <c r="N657" i="1"/>
  <c r="O657" i="1"/>
  <c r="P657" i="1" s="1"/>
  <c r="O442" i="1"/>
  <c r="P442" i="1" s="1"/>
  <c r="Q442" i="1" s="1"/>
  <c r="N442" i="1"/>
  <c r="O167" i="1"/>
  <c r="P167" i="1" s="1"/>
  <c r="N167" i="1"/>
  <c r="O137" i="1"/>
  <c r="P137" i="1" s="1"/>
  <c r="N137" i="1"/>
  <c r="N230" i="1"/>
  <c r="O230" i="1"/>
  <c r="P230" i="1" s="1"/>
  <c r="O170" i="1"/>
  <c r="P170" i="1" s="1"/>
  <c r="N170" i="1"/>
  <c r="O79" i="1"/>
  <c r="P79" i="1" s="1"/>
  <c r="N79" i="1"/>
  <c r="N84" i="1"/>
  <c r="O84" i="1"/>
  <c r="P84" i="1" s="1"/>
  <c r="O86" i="1"/>
  <c r="P86" i="1" s="1"/>
  <c r="N86" i="1"/>
  <c r="N172" i="1"/>
  <c r="O172" i="1"/>
  <c r="P172" i="1" s="1"/>
  <c r="M1183" i="1"/>
  <c r="L1183" i="1"/>
  <c r="K1183" i="1"/>
  <c r="M1135" i="1"/>
  <c r="L1135" i="1"/>
  <c r="K1135" i="1"/>
  <c r="M1127" i="1"/>
  <c r="L1127" i="1"/>
  <c r="K1127" i="1"/>
  <c r="N1346" i="1"/>
  <c r="O1346" i="1"/>
  <c r="P1346" i="1" s="1"/>
  <c r="Q1346" i="1" s="1"/>
  <c r="M1120" i="1"/>
  <c r="L1120" i="1"/>
  <c r="K1120" i="1"/>
  <c r="N1322" i="1"/>
  <c r="O1322" i="1"/>
  <c r="P1322" i="1" s="1"/>
  <c r="Q1322" i="1" s="1"/>
  <c r="O1248" i="1"/>
  <c r="P1248" i="1" s="1"/>
  <c r="Q1248" i="1" s="1"/>
  <c r="N1248" i="1"/>
  <c r="O1110" i="1"/>
  <c r="P1110" i="1" s="1"/>
  <c r="Q1110" i="1" s="1"/>
  <c r="N1110" i="1"/>
  <c r="L1058" i="1"/>
  <c r="K1058" i="1"/>
  <c r="M1058" i="1"/>
  <c r="N1123" i="1"/>
  <c r="O1123" i="1"/>
  <c r="P1123" i="1" s="1"/>
  <c r="O1296" i="1"/>
  <c r="P1296" i="1" s="1"/>
  <c r="Q1296" i="1" s="1"/>
  <c r="N1296" i="1"/>
  <c r="K1162" i="1"/>
  <c r="M1162" i="1"/>
  <c r="L1162" i="1"/>
  <c r="O1051" i="1"/>
  <c r="P1051" i="1" s="1"/>
  <c r="O1217" i="1"/>
  <c r="P1217" i="1" s="1"/>
  <c r="N1217" i="1"/>
  <c r="N1078" i="1"/>
  <c r="O1078" i="1"/>
  <c r="P1078" i="1" s="1"/>
  <c r="M1040" i="1"/>
  <c r="L1040" i="1"/>
  <c r="K1040" i="1"/>
  <c r="O1201" i="1"/>
  <c r="P1201" i="1" s="1"/>
  <c r="N1201" i="1"/>
  <c r="N1130" i="1"/>
  <c r="O1130" i="1"/>
  <c r="P1130" i="1" s="1"/>
  <c r="Q1130" i="1" s="1"/>
  <c r="M1050" i="1"/>
  <c r="L1050" i="1"/>
  <c r="K1050" i="1"/>
  <c r="O1003" i="1"/>
  <c r="P1003" i="1" s="1"/>
  <c r="N1003" i="1"/>
  <c r="O1059" i="1"/>
  <c r="P1059" i="1" s="1"/>
  <c r="Q1059" i="1" s="1"/>
  <c r="N1059" i="1"/>
  <c r="L849" i="1"/>
  <c r="M849" i="1"/>
  <c r="K849" i="1"/>
  <c r="O1092" i="1"/>
  <c r="P1092" i="1" s="1"/>
  <c r="Q1092" i="1" s="1"/>
  <c r="N1092" i="1"/>
  <c r="L886" i="1"/>
  <c r="K886" i="1"/>
  <c r="M886" i="1"/>
  <c r="N996" i="1"/>
  <c r="O996" i="1"/>
  <c r="P996" i="1" s="1"/>
  <c r="K936" i="1"/>
  <c r="M936" i="1"/>
  <c r="L936" i="1"/>
  <c r="M843" i="1"/>
  <c r="K843" i="1"/>
  <c r="L843" i="1"/>
  <c r="N1209" i="1"/>
  <c r="M961" i="1"/>
  <c r="L961" i="1"/>
  <c r="K961" i="1"/>
  <c r="K928" i="1"/>
  <c r="M928" i="1"/>
  <c r="L928" i="1"/>
  <c r="K864" i="1"/>
  <c r="M864" i="1"/>
  <c r="L864" i="1"/>
  <c r="O1038" i="1"/>
  <c r="P1038" i="1" s="1"/>
  <c r="N1038" i="1"/>
  <c r="L862" i="1"/>
  <c r="K862" i="1"/>
  <c r="M862" i="1"/>
  <c r="O785" i="1"/>
  <c r="P785" i="1" s="1"/>
  <c r="N785" i="1"/>
  <c r="O922" i="1"/>
  <c r="P922" i="1" s="1"/>
  <c r="N922" i="1"/>
  <c r="M750" i="1"/>
  <c r="L750" i="1"/>
  <c r="K750" i="1"/>
  <c r="O724" i="1"/>
  <c r="P724" i="1" s="1"/>
  <c r="Q724" i="1" s="1"/>
  <c r="N724" i="1"/>
  <c r="K902" i="1"/>
  <c r="M902" i="1"/>
  <c r="M742" i="1"/>
  <c r="L742" i="1"/>
  <c r="K742" i="1"/>
  <c r="O1137" i="1"/>
  <c r="P1137" i="1" s="1"/>
  <c r="Q1137" i="1" s="1"/>
  <c r="N1137" i="1"/>
  <c r="M802" i="1"/>
  <c r="K802" i="1"/>
  <c r="L802" i="1"/>
  <c r="N726" i="1"/>
  <c r="M622" i="1"/>
  <c r="L622" i="1"/>
  <c r="K622" i="1"/>
  <c r="M568" i="1"/>
  <c r="L568" i="1"/>
  <c r="K568" i="1"/>
  <c r="K512" i="1"/>
  <c r="M512" i="1"/>
  <c r="L512" i="1"/>
  <c r="O885" i="1"/>
  <c r="P885" i="1" s="1"/>
  <c r="Q885" i="1" s="1"/>
  <c r="N885" i="1"/>
  <c r="M912" i="1"/>
  <c r="L912" i="1"/>
  <c r="K912" i="1"/>
  <c r="O772" i="1"/>
  <c r="P772" i="1" s="1"/>
  <c r="Q772" i="1" s="1"/>
  <c r="O500" i="1"/>
  <c r="P500" i="1" s="1"/>
  <c r="N500" i="1"/>
  <c r="M569" i="1"/>
  <c r="L569" i="1"/>
  <c r="K569" i="1"/>
  <c r="K520" i="1"/>
  <c r="L520" i="1"/>
  <c r="M520" i="1"/>
  <c r="N510" i="1"/>
  <c r="O510" i="1"/>
  <c r="P510" i="1" s="1"/>
  <c r="N553" i="1"/>
  <c r="O553" i="1"/>
  <c r="P553" i="1" s="1"/>
  <c r="Q553" i="1" s="1"/>
  <c r="O684" i="1"/>
  <c r="P684" i="1" s="1"/>
  <c r="N684" i="1"/>
  <c r="L555" i="1"/>
  <c r="K555" i="1"/>
  <c r="M555" i="1"/>
  <c r="M336" i="1"/>
  <c r="K205" i="1"/>
  <c r="M205" i="1"/>
  <c r="L205" i="1"/>
  <c r="M828" i="1"/>
  <c r="K828" i="1"/>
  <c r="L828" i="1"/>
  <c r="K333" i="1"/>
  <c r="M333" i="1"/>
  <c r="L333" i="1"/>
  <c r="N310" i="1"/>
  <c r="O310" i="1"/>
  <c r="P310" i="1" s="1"/>
  <c r="Q310" i="1" s="1"/>
  <c r="N222" i="1"/>
  <c r="O222" i="1"/>
  <c r="P222" i="1" s="1"/>
  <c r="M630" i="1"/>
  <c r="L630" i="1"/>
  <c r="K630" i="1"/>
  <c r="K189" i="1"/>
  <c r="L189" i="1"/>
  <c r="M189" i="1"/>
  <c r="L582" i="1"/>
  <c r="K582" i="1"/>
  <c r="M582" i="1"/>
  <c r="L810" i="1"/>
  <c r="N431" i="1"/>
  <c r="O431" i="1"/>
  <c r="P431" i="1" s="1"/>
  <c r="K317" i="1"/>
  <c r="L317" i="1"/>
  <c r="M317" i="1"/>
  <c r="O294" i="1"/>
  <c r="P294" i="1" s="1"/>
  <c r="L566" i="1"/>
  <c r="K566" i="1"/>
  <c r="M429" i="1"/>
  <c r="L429" i="1"/>
  <c r="K429" i="1"/>
  <c r="M144" i="1"/>
  <c r="L144" i="1"/>
  <c r="K144" i="1"/>
  <c r="O441" i="1"/>
  <c r="P441" i="1" s="1"/>
  <c r="Q441" i="1" s="1"/>
  <c r="N441" i="1"/>
  <c r="N116" i="1"/>
  <c r="O116" i="1"/>
  <c r="P116" i="1" s="1"/>
  <c r="M176" i="1"/>
  <c r="L176" i="1"/>
  <c r="K176" i="1"/>
  <c r="O90" i="1"/>
  <c r="P90" i="1" s="1"/>
  <c r="Q90" i="1" s="1"/>
  <c r="N90" i="1"/>
  <c r="N529" i="1"/>
  <c r="O529" i="1"/>
  <c r="P529" i="1" s="1"/>
  <c r="Q529" i="1" s="1"/>
  <c r="M160" i="1"/>
  <c r="L160" i="1"/>
  <c r="K160" i="1"/>
  <c r="M32" i="1"/>
  <c r="L32" i="1"/>
  <c r="K32" i="1"/>
  <c r="N28" i="1"/>
  <c r="O28" i="1"/>
  <c r="P28" i="1" s="1"/>
  <c r="M550" i="1"/>
  <c r="N497" i="1"/>
  <c r="O497" i="1"/>
  <c r="P497" i="1" s="1"/>
  <c r="O300" i="1"/>
  <c r="P300" i="1" s="1"/>
  <c r="Q300" i="1" s="1"/>
  <c r="N300" i="1"/>
  <c r="M291" i="1"/>
  <c r="L291" i="1"/>
  <c r="K291" i="1"/>
  <c r="O748" i="1"/>
  <c r="P748" i="1" s="1"/>
  <c r="N748" i="1"/>
  <c r="M347" i="1"/>
  <c r="L347" i="1"/>
  <c r="K347" i="1"/>
  <c r="M168" i="1"/>
  <c r="L168" i="1"/>
  <c r="K168" i="1"/>
  <c r="O153" i="1"/>
  <c r="P153" i="1" s="1"/>
  <c r="N153" i="1"/>
  <c r="O38" i="1"/>
  <c r="P38" i="1" s="1"/>
  <c r="N38" i="1"/>
  <c r="L643" i="1"/>
  <c r="K643" i="1"/>
  <c r="M643" i="1"/>
  <c r="N782" i="1"/>
  <c r="O782" i="1"/>
  <c r="P782" i="1" s="1"/>
  <c r="M371" i="1"/>
  <c r="L371" i="1"/>
  <c r="K371" i="1"/>
  <c r="O780" i="1"/>
  <c r="P780" i="1" s="1"/>
  <c r="N780" i="1"/>
  <c r="L642" i="1"/>
  <c r="K642" i="1"/>
  <c r="M642" i="1"/>
  <c r="N813" i="1"/>
  <c r="O813" i="1"/>
  <c r="P813" i="1" s="1"/>
  <c r="M577" i="1"/>
  <c r="L577" i="1"/>
  <c r="K577" i="1"/>
  <c r="L598" i="1"/>
  <c r="K598" i="1"/>
  <c r="M598" i="1"/>
  <c r="M518" i="1"/>
  <c r="L518" i="1"/>
  <c r="K518" i="1"/>
  <c r="K446" i="1"/>
  <c r="L446" i="1"/>
  <c r="M446" i="1"/>
  <c r="K382" i="1"/>
  <c r="M382" i="1"/>
  <c r="L382" i="1"/>
  <c r="O650" i="1"/>
  <c r="P650" i="1" s="1"/>
  <c r="N650" i="1"/>
  <c r="O882" i="1"/>
  <c r="P882" i="1" s="1"/>
  <c r="Q882" i="1" s="1"/>
  <c r="N882" i="1"/>
  <c r="O586" i="1"/>
  <c r="P586" i="1" s="1"/>
  <c r="N586" i="1"/>
  <c r="N418" i="1"/>
  <c r="O660" i="1"/>
  <c r="P660" i="1" s="1"/>
  <c r="Q660" i="1" s="1"/>
  <c r="N660" i="1"/>
  <c r="L440" i="1"/>
  <c r="K440" i="1"/>
  <c r="M440" i="1"/>
  <c r="O308" i="1"/>
  <c r="P308" i="1" s="1"/>
  <c r="Q308" i="1" s="1"/>
  <c r="N308" i="1"/>
  <c r="O770" i="1"/>
  <c r="P770" i="1" s="1"/>
  <c r="Q770" i="1" s="1"/>
  <c r="N770" i="1"/>
  <c r="O708" i="1"/>
  <c r="P708" i="1" s="1"/>
  <c r="Q708" i="1" s="1"/>
  <c r="N708" i="1"/>
  <c r="O700" i="1"/>
  <c r="P700" i="1" s="1"/>
  <c r="N700" i="1"/>
  <c r="O527" i="1"/>
  <c r="P527" i="1" s="1"/>
  <c r="Q527" i="1" s="1"/>
  <c r="N527" i="1"/>
  <c r="N358" i="1"/>
  <c r="O468" i="1"/>
  <c r="P468" i="1" s="1"/>
  <c r="N468" i="1"/>
  <c r="M259" i="1"/>
  <c r="L259" i="1"/>
  <c r="K259" i="1"/>
  <c r="M195" i="1"/>
  <c r="L195" i="1"/>
  <c r="K195" i="1"/>
  <c r="K83" i="1"/>
  <c r="L83" i="1"/>
  <c r="M83" i="1"/>
  <c r="N262" i="1"/>
  <c r="O262" i="1"/>
  <c r="P262" i="1" s="1"/>
  <c r="Q262" i="1" s="1"/>
  <c r="O175" i="1"/>
  <c r="P175" i="1" s="1"/>
  <c r="O129" i="1"/>
  <c r="P129" i="1" s="1"/>
  <c r="N129" i="1"/>
  <c r="O578" i="1"/>
  <c r="P578" i="1" s="1"/>
  <c r="N578" i="1"/>
  <c r="O393" i="1"/>
  <c r="P393" i="1" s="1"/>
  <c r="Q393" i="1" s="1"/>
  <c r="N393" i="1"/>
  <c r="O356" i="1"/>
  <c r="P356" i="1" s="1"/>
  <c r="N356" i="1"/>
  <c r="O273" i="1"/>
  <c r="P273" i="1" s="1"/>
  <c r="O98" i="1"/>
  <c r="P98" i="1" s="1"/>
  <c r="Q98" i="1" s="1"/>
  <c r="N98" i="1"/>
  <c r="N481" i="1"/>
  <c r="O481" i="1"/>
  <c r="P481" i="1" s="1"/>
  <c r="M128" i="1"/>
  <c r="L128" i="1"/>
  <c r="K128" i="1"/>
  <c r="N633" i="1"/>
  <c r="O633" i="1"/>
  <c r="P633" i="1" s="1"/>
  <c r="M493" i="1"/>
  <c r="L493" i="1"/>
  <c r="K493" i="1"/>
  <c r="O428" i="1"/>
  <c r="P428" i="1" s="1"/>
  <c r="Q428" i="1" s="1"/>
  <c r="N428" i="1"/>
  <c r="O154" i="1"/>
  <c r="P154" i="1" s="1"/>
  <c r="N154" i="1"/>
  <c r="O118" i="1"/>
  <c r="P118" i="1" s="1"/>
  <c r="N118" i="1"/>
  <c r="N124" i="1"/>
  <c r="O124" i="1"/>
  <c r="P124" i="1" s="1"/>
  <c r="M85" i="1"/>
  <c r="L85" i="1"/>
  <c r="K85" i="1"/>
  <c r="O260" i="1"/>
  <c r="P260" i="1" s="1"/>
  <c r="Q260" i="1" s="1"/>
  <c r="N260" i="1"/>
  <c r="N193" i="1"/>
  <c r="O158" i="1"/>
  <c r="P158" i="1" s="1"/>
  <c r="N158" i="1"/>
  <c r="O66" i="1"/>
  <c r="P66" i="1" s="1"/>
  <c r="N66" i="1"/>
  <c r="N436" i="1"/>
  <c r="O41" i="1"/>
  <c r="P41" i="1" s="1"/>
  <c r="N41" i="1"/>
  <c r="O14" i="1"/>
  <c r="P14" i="1" s="1"/>
  <c r="N14" i="1"/>
  <c r="O82" i="1"/>
  <c r="P82" i="1" s="1"/>
  <c r="N82" i="1"/>
  <c r="O169" i="1"/>
  <c r="P169" i="1" s="1"/>
  <c r="N169" i="1"/>
  <c r="N412" i="1"/>
  <c r="N1314" i="1"/>
  <c r="K1220" i="1"/>
  <c r="M1220" i="1"/>
  <c r="L1220" i="1"/>
  <c r="K1196" i="1"/>
  <c r="M1196" i="1"/>
  <c r="L1196" i="1"/>
  <c r="O1429" i="1"/>
  <c r="P1429" i="1" s="1"/>
  <c r="Q1429" i="1" s="1"/>
  <c r="N1429" i="1"/>
  <c r="O1386" i="1"/>
  <c r="P1386" i="1" s="1"/>
  <c r="Q1386" i="1" s="1"/>
  <c r="N1386" i="1"/>
  <c r="L1104" i="1"/>
  <c r="K1104" i="1"/>
  <c r="M1104" i="1"/>
  <c r="L1096" i="1"/>
  <c r="K1096" i="1"/>
  <c r="M1096" i="1"/>
  <c r="N1274" i="1"/>
  <c r="O1274" i="1"/>
  <c r="P1274" i="1" s="1"/>
  <c r="M1118" i="1"/>
  <c r="L1118" i="1"/>
  <c r="K1118" i="1"/>
  <c r="N1219" i="1"/>
  <c r="O1219" i="1"/>
  <c r="P1219" i="1" s="1"/>
  <c r="O1129" i="1"/>
  <c r="P1129" i="1" s="1"/>
  <c r="Q1129" i="1" s="1"/>
  <c r="N1129" i="1"/>
  <c r="N1226" i="1"/>
  <c r="O1226" i="1"/>
  <c r="P1226" i="1" s="1"/>
  <c r="Q1226" i="1" s="1"/>
  <c r="M1025" i="1"/>
  <c r="L1025" i="1"/>
  <c r="K1025" i="1"/>
  <c r="O1450" i="1"/>
  <c r="P1450" i="1" s="1"/>
  <c r="Q1450" i="1" s="1"/>
  <c r="N1450" i="1"/>
  <c r="N1024" i="1"/>
  <c r="O1024" i="1"/>
  <c r="P1024" i="1" s="1"/>
  <c r="O1035" i="1"/>
  <c r="P1035" i="1" s="1"/>
  <c r="N1035" i="1"/>
  <c r="K1007" i="1"/>
  <c r="L1007" i="1"/>
  <c r="M1007" i="1"/>
  <c r="M945" i="1"/>
  <c r="L945" i="1"/>
  <c r="K945" i="1"/>
  <c r="M881" i="1"/>
  <c r="L881" i="1"/>
  <c r="K881" i="1"/>
  <c r="L825" i="1"/>
  <c r="M825" i="1"/>
  <c r="K825" i="1"/>
  <c r="O1089" i="1"/>
  <c r="P1089" i="1" s="1"/>
  <c r="N1089" i="1"/>
  <c r="K986" i="1"/>
  <c r="M986" i="1"/>
  <c r="L986" i="1"/>
  <c r="N932" i="1"/>
  <c r="O932" i="1"/>
  <c r="P932" i="1" s="1"/>
  <c r="M819" i="1"/>
  <c r="L819" i="1"/>
  <c r="K819" i="1"/>
  <c r="O1169" i="1"/>
  <c r="P1169" i="1" s="1"/>
  <c r="N1169" i="1"/>
  <c r="O1103" i="1"/>
  <c r="P1103" i="1" s="1"/>
  <c r="N1103" i="1"/>
  <c r="O1033" i="1"/>
  <c r="P1033" i="1" s="1"/>
  <c r="N1033" i="1"/>
  <c r="N796" i="1"/>
  <c r="O994" i="1"/>
  <c r="P994" i="1" s="1"/>
  <c r="Q994" i="1" s="1"/>
  <c r="N994" i="1"/>
  <c r="M670" i="1"/>
  <c r="L670" i="1"/>
  <c r="K670" i="1"/>
  <c r="L635" i="1"/>
  <c r="K635" i="1"/>
  <c r="M635" i="1"/>
  <c r="N790" i="1"/>
  <c r="O790" i="1"/>
  <c r="P790" i="1" s="1"/>
  <c r="M585" i="1"/>
  <c r="L585" i="1"/>
  <c r="K585" i="1"/>
  <c r="K504" i="1"/>
  <c r="L504" i="1"/>
  <c r="M504" i="1"/>
  <c r="K496" i="1"/>
  <c r="M496" i="1"/>
  <c r="L496" i="1"/>
  <c r="N561" i="1"/>
  <c r="O561" i="1"/>
  <c r="P561" i="1" s="1"/>
  <c r="Q561" i="1" s="1"/>
  <c r="N492" i="1"/>
  <c r="K438" i="1"/>
  <c r="L438" i="1"/>
  <c r="M438" i="1"/>
  <c r="K374" i="1"/>
  <c r="M374" i="1"/>
  <c r="L374" i="1"/>
  <c r="O893" i="1"/>
  <c r="P893" i="1" s="1"/>
  <c r="N893" i="1"/>
  <c r="O613" i="1"/>
  <c r="P613" i="1" s="1"/>
  <c r="N613" i="1"/>
  <c r="L590" i="1"/>
  <c r="K590" i="1"/>
  <c r="M590" i="1"/>
  <c r="K480" i="1"/>
  <c r="M480" i="1"/>
  <c r="L480" i="1"/>
  <c r="N545" i="1"/>
  <c r="O545" i="1"/>
  <c r="P545" i="1" s="1"/>
  <c r="M478" i="1"/>
  <c r="L478" i="1"/>
  <c r="K478" i="1"/>
  <c r="N318" i="1"/>
  <c r="O318" i="1"/>
  <c r="P318" i="1" s="1"/>
  <c r="Q318" i="1" s="1"/>
  <c r="N988" i="1"/>
  <c r="O988" i="1"/>
  <c r="P988" i="1" s="1"/>
  <c r="Q988" i="1" s="1"/>
  <c r="O265" i="1"/>
  <c r="P265" i="1" s="1"/>
  <c r="Q265" i="1" s="1"/>
  <c r="N265" i="1"/>
  <c r="O201" i="1"/>
  <c r="P201" i="1" s="1"/>
  <c r="Q201" i="1" s="1"/>
  <c r="N201" i="1"/>
  <c r="O594" i="1"/>
  <c r="P594" i="1" s="1"/>
  <c r="N594" i="1"/>
  <c r="O476" i="1"/>
  <c r="P476" i="1" s="1"/>
  <c r="N476" i="1"/>
  <c r="N378" i="1"/>
  <c r="O570" i="1"/>
  <c r="P570" i="1" s="1"/>
  <c r="N570" i="1"/>
  <c r="O745" i="1"/>
  <c r="P745" i="1" s="1"/>
  <c r="N745" i="1"/>
  <c r="O605" i="1"/>
  <c r="P605" i="1" s="1"/>
  <c r="N605" i="1"/>
  <c r="L456" i="1"/>
  <c r="K456" i="1"/>
  <c r="M456" i="1"/>
  <c r="M576" i="1"/>
  <c r="L576" i="1"/>
  <c r="K576" i="1"/>
  <c r="O57" i="1"/>
  <c r="P57" i="1" s="1"/>
  <c r="Q57" i="1" s="1"/>
  <c r="N57" i="1"/>
  <c r="O321" i="1"/>
  <c r="P321" i="1" s="1"/>
  <c r="Q321" i="1" s="1"/>
  <c r="N321" i="1"/>
  <c r="O532" i="1"/>
  <c r="P532" i="1" s="1"/>
  <c r="Q532" i="1" s="1"/>
  <c r="N532" i="1"/>
  <c r="N140" i="1"/>
  <c r="O140" i="1"/>
  <c r="P140" i="1" s="1"/>
  <c r="O249" i="1"/>
  <c r="P249" i="1" s="1"/>
  <c r="Q249" i="1" s="1"/>
  <c r="N249" i="1"/>
  <c r="M109" i="1"/>
  <c r="L109" i="1"/>
  <c r="K109" i="1"/>
  <c r="O615" i="1"/>
  <c r="P615" i="1" s="1"/>
  <c r="N615" i="1"/>
  <c r="O548" i="1"/>
  <c r="P548" i="1" s="1"/>
  <c r="N548" i="1"/>
  <c r="O482" i="1"/>
  <c r="P482" i="1" s="1"/>
  <c r="N482" i="1"/>
  <c r="O121" i="1"/>
  <c r="P121" i="1" s="1"/>
  <c r="N121" i="1"/>
  <c r="N289" i="1"/>
  <c r="O146" i="1"/>
  <c r="P146" i="1" s="1"/>
  <c r="N146" i="1"/>
  <c r="M37" i="1"/>
  <c r="L37" i="1"/>
  <c r="K37" i="1"/>
  <c r="O620" i="1"/>
  <c r="P620" i="1" s="1"/>
  <c r="N415" i="1"/>
  <c r="O415" i="1"/>
  <c r="P415" i="1" s="1"/>
  <c r="Q415" i="1" s="1"/>
  <c r="O345" i="1"/>
  <c r="P345" i="1" s="1"/>
  <c r="N345" i="1"/>
  <c r="N132" i="1"/>
  <c r="O132" i="1"/>
  <c r="P132" i="1" s="1"/>
  <c r="O166" i="1"/>
  <c r="P166" i="1" s="1"/>
  <c r="N166" i="1"/>
  <c r="N97" i="1"/>
  <c r="O73" i="1"/>
  <c r="P73" i="1" s="1"/>
  <c r="N73" i="1"/>
  <c r="O62" i="1"/>
  <c r="P62" i="1" s="1"/>
  <c r="Q62" i="1" s="1"/>
  <c r="N62" i="1"/>
  <c r="O1293" i="1"/>
  <c r="P1293" i="1" s="1"/>
  <c r="Q1293" i="1" s="1"/>
  <c r="N1293" i="1"/>
  <c r="M1237" i="1"/>
  <c r="L1237" i="1"/>
  <c r="K1237" i="1"/>
  <c r="M1361" i="1"/>
  <c r="K1361" i="1"/>
  <c r="L1361" i="1"/>
  <c r="M1270" i="1"/>
  <c r="L1270" i="1"/>
  <c r="K1270" i="1"/>
  <c r="N1354" i="1"/>
  <c r="O1354" i="1"/>
  <c r="P1354" i="1" s="1"/>
  <c r="O1113" i="1"/>
  <c r="P1113" i="1" s="1"/>
  <c r="N1113" i="1"/>
  <c r="N1258" i="1"/>
  <c r="O1258" i="1"/>
  <c r="P1258" i="1" s="1"/>
  <c r="Q1258" i="1" s="1"/>
  <c r="M1087" i="1"/>
  <c r="K1087" i="1"/>
  <c r="L1087" i="1"/>
  <c r="O1253" i="1"/>
  <c r="P1253" i="1" s="1"/>
  <c r="Q1253" i="1" s="1"/>
  <c r="N1253" i="1"/>
  <c r="M1159" i="1"/>
  <c r="L1159" i="1"/>
  <c r="K1159" i="1"/>
  <c r="M1102" i="1"/>
  <c r="L1102" i="1"/>
  <c r="K1102" i="1"/>
  <c r="M1167" i="1"/>
  <c r="L1167" i="1"/>
  <c r="K1167" i="1"/>
  <c r="M1112" i="1"/>
  <c r="L1112" i="1"/>
  <c r="K1112" i="1"/>
  <c r="K1085" i="1"/>
  <c r="M1085" i="1"/>
  <c r="L1085" i="1"/>
  <c r="K1077" i="1"/>
  <c r="M1077" i="1"/>
  <c r="L1077" i="1"/>
  <c r="L1047" i="1"/>
  <c r="K1047" i="1"/>
  <c r="M1047" i="1"/>
  <c r="N1251" i="1"/>
  <c r="O1185" i="1"/>
  <c r="P1185" i="1" s="1"/>
  <c r="O1032" i="1"/>
  <c r="P1032" i="1" s="1"/>
  <c r="N1032" i="1"/>
  <c r="K999" i="1"/>
  <c r="M999" i="1"/>
  <c r="L999" i="1"/>
  <c r="L817" i="1"/>
  <c r="M817" i="1"/>
  <c r="K817" i="1"/>
  <c r="L982" i="1"/>
  <c r="K982" i="1"/>
  <c r="M982" i="1"/>
  <c r="M929" i="1"/>
  <c r="L929" i="1"/>
  <c r="K929" i="1"/>
  <c r="M811" i="1"/>
  <c r="L811" i="1"/>
  <c r="K811" i="1"/>
  <c r="O1027" i="1"/>
  <c r="P1027" i="1" s="1"/>
  <c r="N1027" i="1"/>
  <c r="M958" i="1"/>
  <c r="L958" i="1"/>
  <c r="K958" i="1"/>
  <c r="O1134" i="1"/>
  <c r="P1134" i="1" s="1"/>
  <c r="Q1134" i="1" s="1"/>
  <c r="N1134" i="1"/>
  <c r="M812" i="1"/>
  <c r="K812" i="1"/>
  <c r="L812" i="1"/>
  <c r="O938" i="1"/>
  <c r="P938" i="1" s="1"/>
  <c r="Q938" i="1" s="1"/>
  <c r="N938" i="1"/>
  <c r="O866" i="1"/>
  <c r="P866" i="1" s="1"/>
  <c r="N866" i="1"/>
  <c r="M747" i="1"/>
  <c r="L747" i="1"/>
  <c r="K747" i="1"/>
  <c r="M739" i="1"/>
  <c r="L739" i="1"/>
  <c r="K739" i="1"/>
  <c r="O1177" i="1"/>
  <c r="P1177" i="1" s="1"/>
  <c r="N1177" i="1"/>
  <c r="L627" i="1"/>
  <c r="K627" i="1"/>
  <c r="M627" i="1"/>
  <c r="M844" i="1"/>
  <c r="K844" i="1"/>
  <c r="L844" i="1"/>
  <c r="M723" i="1"/>
  <c r="L723" i="1"/>
  <c r="K723" i="1"/>
  <c r="O581" i="1"/>
  <c r="P581" i="1" s="1"/>
  <c r="N581" i="1"/>
  <c r="M542" i="1"/>
  <c r="L542" i="1"/>
  <c r="K542" i="1"/>
  <c r="O519" i="1"/>
  <c r="P519" i="1" s="1"/>
  <c r="N519" i="1"/>
  <c r="M779" i="1"/>
  <c r="L779" i="1"/>
  <c r="K779" i="1"/>
  <c r="M654" i="1"/>
  <c r="L654" i="1"/>
  <c r="K654" i="1"/>
  <c r="M534" i="1"/>
  <c r="L534" i="1"/>
  <c r="K534" i="1"/>
  <c r="N718" i="1"/>
  <c r="O718" i="1"/>
  <c r="P718" i="1" s="1"/>
  <c r="L606" i="1"/>
  <c r="K606" i="1"/>
  <c r="M606" i="1"/>
  <c r="L776" i="1"/>
  <c r="K776" i="1"/>
  <c r="M776" i="1"/>
  <c r="K579" i="1"/>
  <c r="M579" i="1"/>
  <c r="L579" i="1"/>
  <c r="K430" i="1"/>
  <c r="M430" i="1"/>
  <c r="L430" i="1"/>
  <c r="N505" i="1"/>
  <c r="O505" i="1"/>
  <c r="P505" i="1" s="1"/>
  <c r="M584" i="1"/>
  <c r="L584" i="1"/>
  <c r="K584" i="1"/>
  <c r="L472" i="1"/>
  <c r="K472" i="1"/>
  <c r="M472" i="1"/>
  <c r="O450" i="1"/>
  <c r="P450" i="1" s="1"/>
  <c r="Q450" i="1" s="1"/>
  <c r="N450" i="1"/>
  <c r="M405" i="1"/>
  <c r="L405" i="1"/>
  <c r="K405" i="1"/>
  <c r="L360" i="1"/>
  <c r="K360" i="1"/>
  <c r="M251" i="1"/>
  <c r="L251" i="1"/>
  <c r="K251" i="1"/>
  <c r="K659" i="1"/>
  <c r="M659" i="1"/>
  <c r="K765" i="1"/>
  <c r="M715" i="1"/>
  <c r="L715" i="1"/>
  <c r="K715" i="1"/>
  <c r="M699" i="1"/>
  <c r="L699" i="1"/>
  <c r="K699" i="1"/>
  <c r="L464" i="1"/>
  <c r="K464" i="1"/>
  <c r="M464" i="1"/>
  <c r="O426" i="1"/>
  <c r="P426" i="1" s="1"/>
  <c r="N426" i="1"/>
  <c r="L320" i="1"/>
  <c r="K320" i="1"/>
  <c r="M320" i="1"/>
  <c r="M211" i="1"/>
  <c r="L211" i="1"/>
  <c r="K211" i="1"/>
  <c r="O610" i="1"/>
  <c r="P610" i="1" s="1"/>
  <c r="N439" i="1"/>
  <c r="O439" i="1"/>
  <c r="P439" i="1" s="1"/>
  <c r="Q439" i="1" s="1"/>
  <c r="L296" i="1"/>
  <c r="K296" i="1"/>
  <c r="M296" i="1"/>
  <c r="O837" i="1"/>
  <c r="P837" i="1" s="1"/>
  <c r="L704" i="1"/>
  <c r="K704" i="1"/>
  <c r="M704" i="1"/>
  <c r="O396" i="1"/>
  <c r="P396" i="1" s="1"/>
  <c r="N396" i="1"/>
  <c r="L368" i="1"/>
  <c r="K368" i="1"/>
  <c r="M368" i="1"/>
  <c r="K309" i="1"/>
  <c r="M309" i="1"/>
  <c r="L309" i="1"/>
  <c r="N286" i="1"/>
  <c r="O286" i="1"/>
  <c r="P286" i="1" s="1"/>
  <c r="Q286" i="1" s="1"/>
  <c r="M250" i="1"/>
  <c r="L250" i="1"/>
  <c r="K250" i="1"/>
  <c r="O161" i="1"/>
  <c r="P161" i="1" s="1"/>
  <c r="Q161" i="1" s="1"/>
  <c r="N161" i="1"/>
  <c r="L355" i="1"/>
  <c r="K355" i="1"/>
  <c r="O327" i="1"/>
  <c r="P327" i="1" s="1"/>
  <c r="Q327" i="1" s="1"/>
  <c r="N327" i="1"/>
  <c r="O185" i="1"/>
  <c r="P185" i="1" s="1"/>
  <c r="N185" i="1"/>
  <c r="M125" i="1"/>
  <c r="L125" i="1"/>
  <c r="K125" i="1"/>
  <c r="O793" i="1"/>
  <c r="P793" i="1" s="1"/>
  <c r="N793" i="1"/>
  <c r="O284" i="1"/>
  <c r="P284" i="1" s="1"/>
  <c r="Q284" i="1" s="1"/>
  <c r="N284" i="1"/>
  <c r="O113" i="1"/>
  <c r="P113" i="1" s="1"/>
  <c r="N113" i="1"/>
  <c r="O23" i="1"/>
  <c r="P23" i="1" s="1"/>
  <c r="N23" i="1"/>
  <c r="O729" i="1"/>
  <c r="P729" i="1" s="1"/>
  <c r="N729" i="1"/>
  <c r="N206" i="1"/>
  <c r="O206" i="1"/>
  <c r="P206" i="1" s="1"/>
  <c r="O50" i="1"/>
  <c r="P50" i="1" s="1"/>
  <c r="Q50" i="1" s="1"/>
  <c r="N214" i="1"/>
  <c r="O214" i="1"/>
  <c r="P214" i="1" s="1"/>
  <c r="L192" i="1"/>
  <c r="K192" i="1"/>
  <c r="M192" i="1"/>
  <c r="K152" i="1"/>
  <c r="M501" i="1"/>
  <c r="L501" i="1"/>
  <c r="K501" i="1"/>
  <c r="N241" i="1"/>
  <c r="O385" i="1"/>
  <c r="P385" i="1" s="1"/>
  <c r="Q385" i="1" s="1"/>
  <c r="N385" i="1"/>
  <c r="O95" i="1"/>
  <c r="P95" i="1" s="1"/>
  <c r="Q95" i="1" s="1"/>
  <c r="N182" i="1"/>
  <c r="O182" i="1"/>
  <c r="P182" i="1" s="1"/>
  <c r="Q182" i="1" s="1"/>
  <c r="O49" i="1"/>
  <c r="P49" i="1" s="1"/>
  <c r="Q49" i="1" s="1"/>
  <c r="N49" i="1"/>
  <c r="N68" i="1"/>
  <c r="O68" i="1"/>
  <c r="P68" i="1" s="1"/>
  <c r="O78" i="1"/>
  <c r="P78" i="1" s="1"/>
  <c r="N78" i="1"/>
  <c r="L792" i="1"/>
  <c r="K792" i="1"/>
  <c r="M792" i="1"/>
  <c r="L731" i="1"/>
  <c r="K731" i="1"/>
  <c r="K669" i="1"/>
  <c r="L669" i="1"/>
  <c r="M669" i="1"/>
  <c r="L619" i="1"/>
  <c r="K619" i="1"/>
  <c r="M619" i="1"/>
  <c r="N1115" i="1"/>
  <c r="O1115" i="1"/>
  <c r="P1115" i="1" s="1"/>
  <c r="K789" i="1"/>
  <c r="M789" i="1"/>
  <c r="L789" i="1"/>
  <c r="O751" i="1"/>
  <c r="P751" i="1" s="1"/>
  <c r="N751" i="1"/>
  <c r="K603" i="1"/>
  <c r="M603" i="1"/>
  <c r="L603" i="1"/>
  <c r="M541" i="1"/>
  <c r="L541" i="1"/>
  <c r="K541" i="1"/>
  <c r="M826" i="1"/>
  <c r="M614" i="1"/>
  <c r="L614" i="1"/>
  <c r="K614" i="1"/>
  <c r="O946" i="1"/>
  <c r="P946" i="1" s="1"/>
  <c r="Q946" i="1" s="1"/>
  <c r="N946" i="1"/>
  <c r="M889" i="1"/>
  <c r="L889" i="1"/>
  <c r="K889" i="1"/>
  <c r="O774" i="1"/>
  <c r="P774" i="1" s="1"/>
  <c r="N766" i="1"/>
  <c r="O766" i="1"/>
  <c r="P766" i="1" s="1"/>
  <c r="Q766" i="1" s="1"/>
  <c r="M645" i="1"/>
  <c r="L645" i="1"/>
  <c r="K645" i="1"/>
  <c r="O556" i="1"/>
  <c r="P556" i="1" s="1"/>
  <c r="Q556" i="1" s="1"/>
  <c r="N556" i="1"/>
  <c r="N706" i="1"/>
  <c r="N665" i="1"/>
  <c r="N513" i="1"/>
  <c r="O513" i="1"/>
  <c r="P513" i="1" s="1"/>
  <c r="K488" i="1"/>
  <c r="L488" i="1"/>
  <c r="M488" i="1"/>
  <c r="K422" i="1"/>
  <c r="M422" i="1"/>
  <c r="L422" i="1"/>
  <c r="O687" i="1"/>
  <c r="P687" i="1" s="1"/>
  <c r="Q687" i="1" s="1"/>
  <c r="N687" i="1"/>
  <c r="K571" i="1"/>
  <c r="M571" i="1"/>
  <c r="L571" i="1"/>
  <c r="O540" i="1"/>
  <c r="P540" i="1" s="1"/>
  <c r="N540" i="1"/>
  <c r="L475" i="1"/>
  <c r="K475" i="1"/>
  <c r="M475" i="1"/>
  <c r="L411" i="1"/>
  <c r="K411" i="1"/>
  <c r="M411" i="1"/>
  <c r="L379" i="1"/>
  <c r="K379" i="1"/>
  <c r="M379" i="1"/>
  <c r="N625" i="1"/>
  <c r="O625" i="1"/>
  <c r="P625" i="1" s="1"/>
  <c r="Q625" i="1" s="1"/>
  <c r="L339" i="1"/>
  <c r="K339" i="1"/>
  <c r="K234" i="1"/>
  <c r="M234" i="1"/>
  <c r="L234" i="1"/>
  <c r="L953" i="1"/>
  <c r="N671" i="1"/>
  <c r="L328" i="1"/>
  <c r="K328" i="1"/>
  <c r="L226" i="1"/>
  <c r="M226" i="1"/>
  <c r="K226" i="1"/>
  <c r="O778" i="1"/>
  <c r="P778" i="1" s="1"/>
  <c r="N778" i="1"/>
  <c r="K611" i="1"/>
  <c r="M611" i="1"/>
  <c r="L611" i="1"/>
  <c r="L574" i="1"/>
  <c r="K574" i="1"/>
  <c r="M574" i="1"/>
  <c r="L552" i="1"/>
  <c r="L312" i="1"/>
  <c r="K312" i="1"/>
  <c r="M312" i="1"/>
  <c r="M267" i="1"/>
  <c r="L267" i="1"/>
  <c r="K267" i="1"/>
  <c r="K210" i="1"/>
  <c r="M210" i="1"/>
  <c r="L210" i="1"/>
  <c r="M646" i="1"/>
  <c r="L646" i="1"/>
  <c r="K646" i="1"/>
  <c r="K237" i="1"/>
  <c r="M237" i="1"/>
  <c r="L237" i="1"/>
  <c r="K59" i="1"/>
  <c r="L59" i="1"/>
  <c r="N198" i="1"/>
  <c r="O198" i="1"/>
  <c r="P198" i="1" s="1"/>
  <c r="Q198" i="1" s="1"/>
  <c r="O340" i="1"/>
  <c r="P340" i="1" s="1"/>
  <c r="Q340" i="1" s="1"/>
  <c r="N340" i="1"/>
  <c r="O103" i="1"/>
  <c r="P103" i="1" s="1"/>
  <c r="Q103" i="1" s="1"/>
  <c r="N103" i="1"/>
  <c r="N737" i="1"/>
  <c r="O348" i="1"/>
  <c r="P348" i="1" s="1"/>
  <c r="N348" i="1"/>
  <c r="N31" i="1"/>
  <c r="N649" i="1"/>
  <c r="O649" i="1"/>
  <c r="P649" i="1" s="1"/>
  <c r="O228" i="1"/>
  <c r="P228" i="1" s="1"/>
  <c r="N228" i="1"/>
  <c r="O74" i="1"/>
  <c r="P74" i="1" s="1"/>
  <c r="N74" i="1"/>
  <c r="O380" i="1"/>
  <c r="P380" i="1" s="1"/>
  <c r="Q380" i="1" s="1"/>
  <c r="N270" i="1"/>
  <c r="O270" i="1"/>
  <c r="P270" i="1" s="1"/>
  <c r="L248" i="1"/>
  <c r="K248" i="1"/>
  <c r="M248" i="1"/>
  <c r="L72" i="1"/>
  <c r="K72" i="1"/>
  <c r="L547" i="1"/>
  <c r="K547" i="1"/>
  <c r="M547" i="1"/>
  <c r="O420" i="1"/>
  <c r="P420" i="1" s="1"/>
  <c r="N420" i="1"/>
  <c r="O329" i="1"/>
  <c r="P329" i="1" s="1"/>
  <c r="Q329" i="1" s="1"/>
  <c r="N329" i="1"/>
  <c r="O54" i="1"/>
  <c r="P54" i="1" s="1"/>
  <c r="Q54" i="1" s="1"/>
  <c r="N54" i="1"/>
  <c r="O388" i="1"/>
  <c r="P388" i="1" s="1"/>
  <c r="Q388" i="1" s="1"/>
  <c r="L288" i="1"/>
  <c r="K288" i="1"/>
  <c r="M288" i="1"/>
  <c r="O145" i="1"/>
  <c r="P145" i="1" s="1"/>
  <c r="N145" i="1"/>
  <c r="N108" i="1"/>
  <c r="O108" i="1"/>
  <c r="P108" i="1" s="1"/>
  <c r="N30" i="1"/>
  <c r="O858" i="1"/>
  <c r="P858" i="1" s="1"/>
  <c r="N858" i="1"/>
  <c r="O452" i="1"/>
  <c r="P452" i="1" s="1"/>
  <c r="Q452" i="1" s="1"/>
  <c r="N452" i="1"/>
  <c r="O46" i="1"/>
  <c r="P46" i="1" s="1"/>
  <c r="Q46" i="1" s="1"/>
  <c r="N46" i="1"/>
  <c r="N33" i="1"/>
  <c r="N156" i="1"/>
  <c r="O156" i="1"/>
  <c r="P156" i="1" s="1"/>
  <c r="O22" i="1"/>
  <c r="P22" i="1" s="1"/>
  <c r="N22" i="1"/>
  <c r="K810" i="1" l="1"/>
  <c r="L1645" i="1"/>
  <c r="M685" i="1"/>
  <c r="K1316" i="1"/>
  <c r="N1691" i="1"/>
  <c r="M1158" i="1"/>
  <c r="O87" i="1"/>
  <c r="P87" i="1" s="1"/>
  <c r="Q87" i="1" s="1"/>
  <c r="N87" i="1"/>
  <c r="O1649" i="1"/>
  <c r="P1649" i="1" s="1"/>
  <c r="Q1649" i="1" s="1"/>
  <c r="N1649" i="1"/>
  <c r="O764" i="1"/>
  <c r="P764" i="1" s="1"/>
  <c r="Q764" i="1" s="1"/>
  <c r="N764" i="1"/>
  <c r="N180" i="1"/>
  <c r="O180" i="1"/>
  <c r="P180" i="1" s="1"/>
  <c r="Q180" i="1" s="1"/>
  <c r="O908" i="1"/>
  <c r="P908" i="1" s="1"/>
  <c r="Q908" i="1" s="1"/>
  <c r="N908" i="1"/>
  <c r="O225" i="1"/>
  <c r="P225" i="1" s="1"/>
  <c r="N225" i="1"/>
  <c r="M1174" i="1"/>
  <c r="K1174" i="1"/>
  <c r="L959" i="1"/>
  <c r="K959" i="1"/>
  <c r="M959" i="1"/>
  <c r="O959" i="1" s="1"/>
  <c r="P959" i="1" s="1"/>
  <c r="Q959" i="1" s="1"/>
  <c r="M980" i="1"/>
  <c r="K980" i="1"/>
  <c r="L56" i="1"/>
  <c r="M56" i="1"/>
  <c r="K56" i="1"/>
  <c r="K752" i="1"/>
  <c r="M752" i="1"/>
  <c r="K638" i="1"/>
  <c r="M638" i="1"/>
  <c r="O638" i="1" s="1"/>
  <c r="P638" i="1" s="1"/>
  <c r="L638" i="1"/>
  <c r="L1670" i="1"/>
  <c r="K1670" i="1"/>
  <c r="M1670" i="1"/>
  <c r="L1400" i="1"/>
  <c r="K1400" i="1"/>
  <c r="M1400" i="1"/>
  <c r="N1400" i="1" s="1"/>
  <c r="O1057" i="1"/>
  <c r="P1057" i="1" s="1"/>
  <c r="Q1057" i="1" s="1"/>
  <c r="R1057" i="1" s="1"/>
  <c r="S1057" i="1" s="1"/>
  <c r="N1057" i="1"/>
  <c r="L1685" i="1"/>
  <c r="K1685" i="1"/>
  <c r="M1685" i="1"/>
  <c r="N1685" i="1" s="1"/>
  <c r="N1595" i="1"/>
  <c r="O1595" i="1"/>
  <c r="P1595" i="1" s="1"/>
  <c r="Q1595" i="1" s="1"/>
  <c r="O762" i="1"/>
  <c r="P762" i="1" s="1"/>
  <c r="Q762" i="1" s="1"/>
  <c r="N762" i="1"/>
  <c r="N537" i="1"/>
  <c r="O537" i="1"/>
  <c r="P537" i="1" s="1"/>
  <c r="Q537" i="1" s="1"/>
  <c r="O337" i="1"/>
  <c r="P337" i="1" s="1"/>
  <c r="Q337" i="1" s="1"/>
  <c r="N337" i="1"/>
  <c r="L381" i="1"/>
  <c r="K381" i="1"/>
  <c r="O220" i="1"/>
  <c r="P220" i="1" s="1"/>
  <c r="N220" i="1"/>
  <c r="K325" i="1"/>
  <c r="L325" i="1"/>
  <c r="M325" i="1"/>
  <c r="K1249" i="1"/>
  <c r="M1249" i="1"/>
  <c r="L1091" i="1"/>
  <c r="M1091" i="1"/>
  <c r="O1091" i="1" s="1"/>
  <c r="P1091" i="1" s="1"/>
  <c r="Q1091" i="1" s="1"/>
  <c r="K1091" i="1"/>
  <c r="L1335" i="1"/>
  <c r="K1335" i="1"/>
  <c r="M1335" i="1"/>
  <c r="O1335" i="1" s="1"/>
  <c r="P1335" i="1" s="1"/>
  <c r="K725" i="1"/>
  <c r="M725" i="1"/>
  <c r="L725" i="1"/>
  <c r="M1200" i="1"/>
  <c r="L1200" i="1"/>
  <c r="K1200" i="1"/>
  <c r="M957" i="1"/>
  <c r="K957" i="1"/>
  <c r="L957" i="1"/>
  <c r="O1507" i="1"/>
  <c r="P1507" i="1" s="1"/>
  <c r="N1507" i="1"/>
  <c r="O1052" i="1"/>
  <c r="P1052" i="1" s="1"/>
  <c r="K421" i="1"/>
  <c r="K354" i="1"/>
  <c r="K685" i="1"/>
  <c r="O761" i="1"/>
  <c r="P761" i="1" s="1"/>
  <c r="Q761" i="1" s="1"/>
  <c r="N761" i="1"/>
  <c r="N1730" i="1"/>
  <c r="O1730" i="1"/>
  <c r="P1730" i="1" s="1"/>
  <c r="O25" i="1"/>
  <c r="P25" i="1" s="1"/>
  <c r="N25" i="1"/>
  <c r="O1724" i="1"/>
  <c r="P1724" i="1" s="1"/>
  <c r="N1724" i="1"/>
  <c r="O1067" i="1"/>
  <c r="P1067" i="1" s="1"/>
  <c r="Q1067" i="1" s="1"/>
  <c r="N1067" i="1"/>
  <c r="K285" i="1"/>
  <c r="M285" i="1"/>
  <c r="L728" i="1"/>
  <c r="K728" i="1"/>
  <c r="M728" i="1"/>
  <c r="M40" i="1"/>
  <c r="L40" i="1"/>
  <c r="K40" i="1"/>
  <c r="AB8" i="1" s="1"/>
  <c r="M1746" i="1"/>
  <c r="K1746" i="1"/>
  <c r="L1746" i="1"/>
  <c r="M307" i="1"/>
  <c r="O307" i="1" s="1"/>
  <c r="P307" i="1" s="1"/>
  <c r="L307" i="1"/>
  <c r="K307" i="1"/>
  <c r="K400" i="1"/>
  <c r="L400" i="1"/>
  <c r="M400" i="1"/>
  <c r="L560" i="1"/>
  <c r="K560" i="1"/>
  <c r="M560" i="1"/>
  <c r="O560" i="1" s="1"/>
  <c r="P560" i="1" s="1"/>
  <c r="Q560" i="1" s="1"/>
  <c r="N1012" i="1"/>
  <c r="O1012" i="1"/>
  <c r="P1012" i="1" s="1"/>
  <c r="M1160" i="1"/>
  <c r="L1160" i="1"/>
  <c r="K1160" i="1"/>
  <c r="N861" i="1"/>
  <c r="O861" i="1"/>
  <c r="P861" i="1" s="1"/>
  <c r="M1797" i="1"/>
  <c r="O1797" i="1" s="1"/>
  <c r="P1797" i="1" s="1"/>
  <c r="Q1797" i="1" s="1"/>
  <c r="K1797" i="1"/>
  <c r="L1615" i="1"/>
  <c r="K1615" i="1"/>
  <c r="O470" i="1"/>
  <c r="P470" i="1" s="1"/>
  <c r="N470" i="1"/>
  <c r="O434" i="1"/>
  <c r="P434" i="1" s="1"/>
  <c r="N434" i="1"/>
  <c r="M1318" i="1"/>
  <c r="N1318" i="1" s="1"/>
  <c r="L1318" i="1"/>
  <c r="K1318" i="1"/>
  <c r="O433" i="1"/>
  <c r="P433" i="1" s="1"/>
  <c r="N433" i="1"/>
  <c r="L1292" i="1"/>
  <c r="K1292" i="1"/>
  <c r="M1292" i="1"/>
  <c r="O1292" i="1" s="1"/>
  <c r="P1292" i="1" s="1"/>
  <c r="K1414" i="1"/>
  <c r="L1414" i="1"/>
  <c r="L1438" i="1"/>
  <c r="K1438" i="1"/>
  <c r="M1438" i="1"/>
  <c r="N1438" i="1" s="1"/>
  <c r="K1771" i="1"/>
  <c r="M1771" i="1"/>
  <c r="N52" i="1"/>
  <c r="O52" i="1"/>
  <c r="P52" i="1" s="1"/>
  <c r="Q52" i="1" s="1"/>
  <c r="O562" i="1"/>
  <c r="P562" i="1" s="1"/>
  <c r="Q562" i="1" s="1"/>
  <c r="N562" i="1"/>
  <c r="N924" i="1"/>
  <c r="O924" i="1"/>
  <c r="P924" i="1" s="1"/>
  <c r="O970" i="1"/>
  <c r="P970" i="1" s="1"/>
  <c r="N970" i="1"/>
  <c r="O1036" i="1"/>
  <c r="P1036" i="1" s="1"/>
  <c r="N1036" i="1"/>
  <c r="M951" i="1"/>
  <c r="O951" i="1" s="1"/>
  <c r="P951" i="1" s="1"/>
  <c r="Q951" i="1" s="1"/>
  <c r="L951" i="1"/>
  <c r="K951" i="1"/>
  <c r="M1095" i="1"/>
  <c r="O1095" i="1" s="1"/>
  <c r="P1095" i="1" s="1"/>
  <c r="K1095" i="1"/>
  <c r="L1095" i="1"/>
  <c r="L759" i="1"/>
  <c r="M759" i="1"/>
  <c r="N759" i="1" s="1"/>
  <c r="K759" i="1"/>
  <c r="N1266" i="1"/>
  <c r="O1266" i="1"/>
  <c r="P1266" i="1" s="1"/>
  <c r="Q1266" i="1" s="1"/>
  <c r="N1444" i="1"/>
  <c r="N58" i="1"/>
  <c r="M741" i="1"/>
  <c r="M1646" i="1"/>
  <c r="O1646" i="1" s="1"/>
  <c r="P1646" i="1" s="1"/>
  <c r="Q1646" i="1" s="1"/>
  <c r="L1646" i="1"/>
  <c r="K1646" i="1"/>
  <c r="L823" i="1"/>
  <c r="M823" i="1"/>
  <c r="L1174" i="1"/>
  <c r="L1728" i="1"/>
  <c r="K1728" i="1"/>
  <c r="M1728" i="1"/>
  <c r="N1728" i="1" s="1"/>
  <c r="M1568" i="1"/>
  <c r="O1568" i="1" s="1"/>
  <c r="P1568" i="1" s="1"/>
  <c r="K1568" i="1"/>
  <c r="L1568" i="1"/>
  <c r="N681" i="1"/>
  <c r="O681" i="1"/>
  <c r="P681" i="1" s="1"/>
  <c r="L631" i="1"/>
  <c r="M631" i="1"/>
  <c r="K631" i="1"/>
  <c r="M283" i="1"/>
  <c r="N283" i="1" s="1"/>
  <c r="L283" i="1"/>
  <c r="K283" i="1"/>
  <c r="L1216" i="1"/>
  <c r="K1216" i="1"/>
  <c r="L1379" i="1"/>
  <c r="M1379" i="1"/>
  <c r="N366" i="1"/>
  <c r="O366" i="1"/>
  <c r="P366" i="1" s="1"/>
  <c r="Q366" i="1" s="1"/>
  <c r="N1142" i="1"/>
  <c r="O1142" i="1"/>
  <c r="P1142" i="1" s="1"/>
  <c r="Q1142" i="1" s="1"/>
  <c r="M552" i="1"/>
  <c r="N39" i="1"/>
  <c r="N460" i="1"/>
  <c r="O373" i="1"/>
  <c r="P373" i="1" s="1"/>
  <c r="K1750" i="1"/>
  <c r="L1797" i="1"/>
  <c r="O454" i="1"/>
  <c r="P454" i="1" s="1"/>
  <c r="N454" i="1"/>
  <c r="L330" i="1"/>
  <c r="M330" i="1"/>
  <c r="O330" i="1" s="1"/>
  <c r="P330" i="1" s="1"/>
  <c r="Q330" i="1" s="1"/>
  <c r="L696" i="1"/>
  <c r="K696" i="1"/>
  <c r="M696" i="1"/>
  <c r="O696" i="1" s="1"/>
  <c r="P696" i="1" s="1"/>
  <c r="O689" i="1"/>
  <c r="P689" i="1" s="1"/>
  <c r="Q689" i="1" s="1"/>
  <c r="N689" i="1"/>
  <c r="M287" i="1"/>
  <c r="N287" i="1" s="1"/>
  <c r="L287" i="1"/>
  <c r="K287" i="1"/>
  <c r="K960" i="1"/>
  <c r="L960" i="1"/>
  <c r="O599" i="1"/>
  <c r="P599" i="1" s="1"/>
  <c r="N599" i="1"/>
  <c r="N257" i="1"/>
  <c r="O257" i="1"/>
  <c r="P257" i="1" s="1"/>
  <c r="Q257" i="1" s="1"/>
  <c r="N1662" i="1"/>
  <c r="O1662" i="1"/>
  <c r="P1662" i="1" s="1"/>
  <c r="K846" i="1"/>
  <c r="M846" i="1"/>
  <c r="L846" i="1"/>
  <c r="M1690" i="1"/>
  <c r="O1690" i="1" s="1"/>
  <c r="P1690" i="1" s="1"/>
  <c r="Q1690" i="1" s="1"/>
  <c r="L1690" i="1"/>
  <c r="O575" i="1"/>
  <c r="P575" i="1" s="1"/>
  <c r="Q575" i="1" s="1"/>
  <c r="N575" i="1"/>
  <c r="O1280" i="1"/>
  <c r="P1280" i="1" s="1"/>
  <c r="Q1280" i="1" s="1"/>
  <c r="N1280" i="1"/>
  <c r="L408" i="1"/>
  <c r="K408" i="1"/>
  <c r="M408" i="1"/>
  <c r="N408" i="1" s="1"/>
  <c r="N60" i="1"/>
  <c r="O60" i="1"/>
  <c r="P60" i="1" s="1"/>
  <c r="Q60" i="1" s="1"/>
  <c r="K1701" i="1"/>
  <c r="L1701" i="1"/>
  <c r="M1701" i="1"/>
  <c r="M765" i="1"/>
  <c r="L765" i="1"/>
  <c r="L1072" i="1"/>
  <c r="M1072" i="1"/>
  <c r="K1072" i="1"/>
  <c r="K1569" i="1"/>
  <c r="M1569" i="1"/>
  <c r="O1569" i="1" s="1"/>
  <c r="P1569" i="1" s="1"/>
  <c r="K950" i="1"/>
  <c r="M950" i="1"/>
  <c r="M1744" i="1"/>
  <c r="N1744" i="1" s="1"/>
  <c r="K1744" i="1"/>
  <c r="M953" i="1"/>
  <c r="K953" i="1"/>
  <c r="N239" i="1"/>
  <c r="O20" i="1"/>
  <c r="P20" i="1" s="1"/>
  <c r="N1285" i="1"/>
  <c r="L1569" i="1"/>
  <c r="K990" i="1"/>
  <c r="N617" i="1"/>
  <c r="O617" i="1"/>
  <c r="P617" i="1" s="1"/>
  <c r="O1079" i="1"/>
  <c r="P1079" i="1" s="1"/>
  <c r="N1079" i="1"/>
  <c r="L1663" i="1"/>
  <c r="K1663" i="1"/>
  <c r="M268" i="1"/>
  <c r="O268" i="1" s="1"/>
  <c r="P268" i="1" s="1"/>
  <c r="L268" i="1"/>
  <c r="K268" i="1"/>
  <c r="L336" i="1"/>
  <c r="K336" i="1"/>
  <c r="K1230" i="1"/>
  <c r="M1230" i="1"/>
  <c r="N1230" i="1" s="1"/>
  <c r="L1230" i="1"/>
  <c r="L149" i="1"/>
  <c r="M149" i="1"/>
  <c r="N149" i="1" s="1"/>
  <c r="K149" i="1"/>
  <c r="K1313" i="1"/>
  <c r="M1313" i="1"/>
  <c r="O1313" i="1" s="1"/>
  <c r="P1313" i="1" s="1"/>
  <c r="L1313" i="1"/>
  <c r="O692" i="1"/>
  <c r="P692" i="1" s="1"/>
  <c r="Q692" i="1" s="1"/>
  <c r="N692" i="1"/>
  <c r="O231" i="1"/>
  <c r="P231" i="1" s="1"/>
  <c r="N231" i="1"/>
  <c r="O890" i="1"/>
  <c r="P890" i="1" s="1"/>
  <c r="Q890" i="1" s="1"/>
  <c r="N890" i="1"/>
  <c r="K1516" i="1"/>
  <c r="M1622" i="1"/>
  <c r="N207" i="1"/>
  <c r="N906" i="1"/>
  <c r="O906" i="1"/>
  <c r="P906" i="1" s="1"/>
  <c r="Q906" i="1" s="1"/>
  <c r="K1199" i="1"/>
  <c r="M963" i="1"/>
  <c r="N963" i="1" s="1"/>
  <c r="O898" i="1"/>
  <c r="P898" i="1" s="1"/>
  <c r="Q898" i="1" s="1"/>
  <c r="K1504" i="1"/>
  <c r="K1687" i="1"/>
  <c r="K1325" i="1"/>
  <c r="M1325" i="1"/>
  <c r="M306" i="1"/>
  <c r="L1199" i="1"/>
  <c r="L314" i="1"/>
  <c r="K963" i="1"/>
  <c r="K1294" i="1"/>
  <c r="M1561" i="1"/>
  <c r="O1122" i="1"/>
  <c r="P1122" i="1" s="1"/>
  <c r="L1504" i="1"/>
  <c r="L799" i="1"/>
  <c r="L1687" i="1"/>
  <c r="M1206" i="1"/>
  <c r="K1206" i="1"/>
  <c r="L1206" i="1"/>
  <c r="K1039" i="1"/>
  <c r="K1561" i="1"/>
  <c r="M1698" i="1"/>
  <c r="K1698" i="1"/>
  <c r="L1698" i="1"/>
  <c r="O676" i="1"/>
  <c r="P676" i="1" s="1"/>
  <c r="N676" i="1"/>
  <c r="O972" i="1"/>
  <c r="P972" i="1" s="1"/>
  <c r="N972" i="1"/>
  <c r="N1235" i="1"/>
  <c r="O1235" i="1"/>
  <c r="P1235" i="1" s="1"/>
  <c r="Q1235" i="1" s="1"/>
  <c r="O233" i="1"/>
  <c r="P233" i="1" s="1"/>
  <c r="N233" i="1"/>
  <c r="M707" i="1"/>
  <c r="O707" i="1" s="1"/>
  <c r="P707" i="1" s="1"/>
  <c r="Q707" i="1" s="1"/>
  <c r="L707" i="1"/>
  <c r="K707" i="1"/>
  <c r="L899" i="1"/>
  <c r="M899" i="1"/>
  <c r="N899" i="1" s="1"/>
  <c r="O714" i="1"/>
  <c r="P714" i="1" s="1"/>
  <c r="Q714" i="1" s="1"/>
  <c r="N714" i="1"/>
  <c r="L152" i="1"/>
  <c r="N1608" i="1"/>
  <c r="O1608" i="1"/>
  <c r="P1608" i="1" s="1"/>
  <c r="Q1608" i="1" s="1"/>
  <c r="N76" i="1"/>
  <c r="O76" i="1"/>
  <c r="P76" i="1" s="1"/>
  <c r="M1600" i="1"/>
  <c r="K1600" i="1"/>
  <c r="L1600" i="1"/>
  <c r="M1171" i="1"/>
  <c r="K1171" i="1"/>
  <c r="L1171" i="1"/>
  <c r="K341" i="1"/>
  <c r="L341" i="1"/>
  <c r="M341" i="1"/>
  <c r="O341" i="1" s="1"/>
  <c r="P341" i="1" s="1"/>
  <c r="Q341" i="1" s="1"/>
  <c r="M1132" i="1"/>
  <c r="L1132" i="1"/>
  <c r="K1132" i="1"/>
  <c r="L1100" i="1"/>
  <c r="M1100" i="1"/>
  <c r="K1100" i="1"/>
  <c r="L387" i="1"/>
  <c r="K387" i="1"/>
  <c r="M387" i="1"/>
  <c r="O387" i="1" s="1"/>
  <c r="P387" i="1" s="1"/>
  <c r="Q387" i="1" s="1"/>
  <c r="O162" i="1"/>
  <c r="P162" i="1" s="1"/>
  <c r="Q162" i="1" s="1"/>
  <c r="N162" i="1"/>
  <c r="K755" i="1"/>
  <c r="K1735" i="1"/>
  <c r="M1735" i="1"/>
  <c r="O1735" i="1" s="1"/>
  <c r="P1735" i="1" s="1"/>
  <c r="Q1735" i="1" s="1"/>
  <c r="L1735" i="1"/>
  <c r="O1378" i="1"/>
  <c r="P1378" i="1" s="1"/>
  <c r="Q1378" i="1" s="1"/>
  <c r="N1378" i="1"/>
  <c r="M623" i="1"/>
  <c r="O623" i="1" s="1"/>
  <c r="P623" i="1" s="1"/>
  <c r="Q623" i="1" s="1"/>
  <c r="N1439" i="1"/>
  <c r="O1439" i="1"/>
  <c r="P1439" i="1" s="1"/>
  <c r="Q1439" i="1" s="1"/>
  <c r="O1139" i="1"/>
  <c r="P1139" i="1" s="1"/>
  <c r="Q1139" i="1" s="1"/>
  <c r="N1139" i="1"/>
  <c r="M653" i="1"/>
  <c r="O653" i="1" s="1"/>
  <c r="P653" i="1" s="1"/>
  <c r="L653" i="1"/>
  <c r="M679" i="1"/>
  <c r="O679" i="1" s="1"/>
  <c r="P679" i="1" s="1"/>
  <c r="L679" i="1"/>
  <c r="L264" i="1"/>
  <c r="M264" i="1"/>
  <c r="K264" i="1"/>
  <c r="K658" i="1"/>
  <c r="M658" i="1"/>
  <c r="N254" i="1"/>
  <c r="O254" i="1"/>
  <c r="P254" i="1" s="1"/>
  <c r="Q254" i="1" s="1"/>
  <c r="N369" i="1"/>
  <c r="O369" i="1"/>
  <c r="P369" i="1" s="1"/>
  <c r="Q369" i="1" s="1"/>
  <c r="O698" i="1"/>
  <c r="P698" i="1" s="1"/>
  <c r="N423" i="1"/>
  <c r="L755" i="1"/>
  <c r="O1502" i="1"/>
  <c r="P1502" i="1" s="1"/>
  <c r="N1502" i="1"/>
  <c r="N1584" i="1"/>
  <c r="O1584" i="1"/>
  <c r="P1584" i="1" s="1"/>
  <c r="O535" i="1"/>
  <c r="P535" i="1" s="1"/>
  <c r="Q535" i="1" s="1"/>
  <c r="N535" i="1"/>
  <c r="K179" i="1"/>
  <c r="M179" i="1"/>
  <c r="O179" i="1" s="1"/>
  <c r="P179" i="1" s="1"/>
  <c r="Q179" i="1" s="1"/>
  <c r="L179" i="1"/>
  <c r="K1202" i="1"/>
  <c r="M1202" i="1"/>
  <c r="N1202" i="1" s="1"/>
  <c r="L1202" i="1"/>
  <c r="K1275" i="1"/>
  <c r="L1275" i="1"/>
  <c r="M1275" i="1"/>
  <c r="O1275" i="1" s="1"/>
  <c r="P1275" i="1" s="1"/>
  <c r="O281" i="1"/>
  <c r="P281" i="1" s="1"/>
  <c r="Q281" i="1" s="1"/>
  <c r="N281" i="1"/>
  <c r="N1406" i="1"/>
  <c r="O1406" i="1"/>
  <c r="P1406" i="1" s="1"/>
  <c r="Q1406" i="1" s="1"/>
  <c r="N869" i="1"/>
  <c r="O869" i="1"/>
  <c r="P869" i="1" s="1"/>
  <c r="K899" i="1"/>
  <c r="N332" i="1"/>
  <c r="K653" i="1"/>
  <c r="N1751" i="1"/>
  <c r="O1751" i="1"/>
  <c r="P1751" i="1" s="1"/>
  <c r="Q1751" i="1" s="1"/>
  <c r="O930" i="1"/>
  <c r="P930" i="1" s="1"/>
  <c r="N930" i="1"/>
  <c r="O1719" i="1"/>
  <c r="P1719" i="1" s="1"/>
  <c r="N1719" i="1"/>
  <c r="O1359" i="1"/>
  <c r="P1359" i="1" s="1"/>
  <c r="Q1359" i="1" s="1"/>
  <c r="N1359" i="1"/>
  <c r="N829" i="1"/>
  <c r="N55" i="1"/>
  <c r="O55" i="1"/>
  <c r="P55" i="1" s="1"/>
  <c r="Q55" i="1" s="1"/>
  <c r="N1791" i="1"/>
  <c r="O1791" i="1"/>
  <c r="P1791" i="1" s="1"/>
  <c r="Q1791" i="1" s="1"/>
  <c r="M804" i="1"/>
  <c r="N804" i="1" s="1"/>
  <c r="K804" i="1"/>
  <c r="L1650" i="1"/>
  <c r="K1650" i="1"/>
  <c r="O42" i="1"/>
  <c r="P42" i="1" s="1"/>
  <c r="N42" i="1"/>
  <c r="N447" i="1"/>
  <c r="O447" i="1"/>
  <c r="P447" i="1" s="1"/>
  <c r="Q447" i="1" s="1"/>
  <c r="N1539" i="1"/>
  <c r="O1539" i="1"/>
  <c r="P1539" i="1" s="1"/>
  <c r="Q1539" i="1" s="1"/>
  <c r="K623" i="1"/>
  <c r="N1552" i="1"/>
  <c r="O1399" i="1"/>
  <c r="P1399" i="1" s="1"/>
  <c r="N1399" i="1"/>
  <c r="N753" i="1"/>
  <c r="N788" i="1"/>
  <c r="O1555" i="1"/>
  <c r="P1555" i="1" s="1"/>
  <c r="L826" i="1"/>
  <c r="K1329" i="1"/>
  <c r="M947" i="1"/>
  <c r="K1344" i="1"/>
  <c r="N159" i="1"/>
  <c r="O641" i="1"/>
  <c r="P641" i="1" s="1"/>
  <c r="M1456" i="1"/>
  <c r="L1516" i="1"/>
  <c r="L1552" i="1"/>
  <c r="L351" i="1"/>
  <c r="N1805" i="1"/>
  <c r="M1786" i="1"/>
  <c r="O1786" i="1" s="1"/>
  <c r="P1786" i="1" s="1"/>
  <c r="Q1786" i="1" s="1"/>
  <c r="L546" i="1"/>
  <c r="K1304" i="1"/>
  <c r="M1304" i="1"/>
  <c r="L1304" i="1"/>
  <c r="O1357" i="1"/>
  <c r="P1357" i="1" s="1"/>
  <c r="Q1357" i="1" s="1"/>
  <c r="N1357" i="1"/>
  <c r="O1762" i="1"/>
  <c r="P1762" i="1" s="1"/>
  <c r="Q1762" i="1" s="1"/>
  <c r="N1762" i="1"/>
  <c r="O1241" i="1"/>
  <c r="P1241" i="1" s="1"/>
  <c r="Q1241" i="1" s="1"/>
  <c r="N1375" i="1"/>
  <c r="N1665" i="1"/>
  <c r="N44" i="1"/>
  <c r="L1146" i="1"/>
  <c r="K64" i="1"/>
  <c r="K897" i="1"/>
  <c r="M1694" i="1"/>
  <c r="N1437" i="1"/>
  <c r="L221" i="1"/>
  <c r="K392" i="1"/>
  <c r="K558" i="1"/>
  <c r="M1688" i="1"/>
  <c r="L822" i="1"/>
  <c r="N1711" i="1"/>
  <c r="L1768" i="1"/>
  <c r="M359" i="1"/>
  <c r="N359" i="1" s="1"/>
  <c r="M351" i="1"/>
  <c r="K191" i="1"/>
  <c r="M925" i="1"/>
  <c r="M1693" i="1"/>
  <c r="N1693" i="1" s="1"/>
  <c r="K546" i="1"/>
  <c r="O1685" i="1"/>
  <c r="P1685" i="1" s="1"/>
  <c r="Q1685" i="1" s="1"/>
  <c r="M618" i="1"/>
  <c r="N618" i="1" s="1"/>
  <c r="N874" i="1"/>
  <c r="N65" i="1"/>
  <c r="N209" i="1"/>
  <c r="N1678" i="1"/>
  <c r="N1636" i="1"/>
  <c r="N106" i="1"/>
  <c r="O816" i="1"/>
  <c r="P816" i="1" s="1"/>
  <c r="Q816" i="1" s="1"/>
  <c r="N1616" i="1"/>
  <c r="M544" i="1"/>
  <c r="M781" i="1"/>
  <c r="O1364" i="1"/>
  <c r="P1364" i="1" s="1"/>
  <c r="Q1364" i="1" s="1"/>
  <c r="M854" i="1"/>
  <c r="M240" i="1"/>
  <c r="L1747" i="1"/>
  <c r="K618" i="1"/>
  <c r="K1614" i="1"/>
  <c r="M191" i="1"/>
  <c r="M319" i="1"/>
  <c r="O319" i="1" s="1"/>
  <c r="P319" i="1" s="1"/>
  <c r="Q319" i="1" s="1"/>
  <c r="K727" i="1"/>
  <c r="N682" i="1"/>
  <c r="T10" i="1"/>
  <c r="T11" i="1" s="1"/>
  <c r="K901" i="1"/>
  <c r="M743" i="1"/>
  <c r="O1174" i="1"/>
  <c r="P1174" i="1" s="1"/>
  <c r="N1174" i="1"/>
  <c r="N943" i="1"/>
  <c r="O673" i="1"/>
  <c r="P673" i="1" s="1"/>
  <c r="Q673" i="1" s="1"/>
  <c r="N105" i="1"/>
  <c r="N756" i="1"/>
  <c r="O521" i="1"/>
  <c r="P521" i="1" s="1"/>
  <c r="K550" i="1"/>
  <c r="N855" i="1"/>
  <c r="N516" i="1"/>
  <c r="O1008" i="1"/>
  <c r="P1008" i="1" s="1"/>
  <c r="L806" i="1"/>
  <c r="K1591" i="1"/>
  <c r="N1560" i="1"/>
  <c r="O1707" i="1"/>
  <c r="P1707" i="1" s="1"/>
  <c r="Q1707" i="1" s="1"/>
  <c r="K77" i="1"/>
  <c r="N1455" i="1"/>
  <c r="K290" i="1"/>
  <c r="K544" i="1"/>
  <c r="N292" i="1"/>
  <c r="K854" i="1"/>
  <c r="M184" i="1"/>
  <c r="K240" i="1"/>
  <c r="N1789" i="1"/>
  <c r="M1747" i="1"/>
  <c r="O1747" i="1" s="1"/>
  <c r="P1747" i="1" s="1"/>
  <c r="Q1747" i="1" s="1"/>
  <c r="M1651" i="1"/>
  <c r="K303" i="1"/>
  <c r="L1614" i="1"/>
  <c r="K775" i="1"/>
  <c r="L1406" i="1"/>
  <c r="K319" i="1"/>
  <c r="L727" i="1"/>
  <c r="K799" i="1"/>
  <c r="K1693" i="1"/>
  <c r="N877" i="1"/>
  <c r="L1709" i="1"/>
  <c r="K743" i="1"/>
  <c r="K1611" i="1"/>
  <c r="M1611" i="1"/>
  <c r="K911" i="1"/>
  <c r="M911" i="1"/>
  <c r="L911" i="1"/>
  <c r="M443" i="1"/>
  <c r="O443" i="1" s="1"/>
  <c r="P443" i="1" s="1"/>
  <c r="Q443" i="1" s="1"/>
  <c r="N1076" i="1"/>
  <c r="N636" i="1"/>
  <c r="K443" i="1"/>
  <c r="O1000" i="1"/>
  <c r="P1000" i="1" s="1"/>
  <c r="M1585" i="1"/>
  <c r="N1585" i="1" s="1"/>
  <c r="L1502" i="1"/>
  <c r="O805" i="1"/>
  <c r="P805" i="1" s="1"/>
  <c r="Q805" i="1" s="1"/>
  <c r="M1709" i="1"/>
  <c r="O1709" i="1" s="1"/>
  <c r="P1709" i="1" s="1"/>
  <c r="Q1709" i="1" s="1"/>
  <c r="O901" i="1"/>
  <c r="P901" i="1" s="1"/>
  <c r="Q901" i="1" s="1"/>
  <c r="N901" i="1"/>
  <c r="N951" i="1"/>
  <c r="L1499" i="1"/>
  <c r="M1499" i="1"/>
  <c r="K1499" i="1"/>
  <c r="O1349" i="1"/>
  <c r="P1349" i="1" s="1"/>
  <c r="N1349" i="1"/>
  <c r="O1259" i="1"/>
  <c r="P1259" i="1" s="1"/>
  <c r="Q1259" i="1" s="1"/>
  <c r="N1259" i="1"/>
  <c r="N935" i="1"/>
  <c r="M1329" i="1"/>
  <c r="O1329" i="1" s="1"/>
  <c r="P1329" i="1" s="1"/>
  <c r="N697" i="1"/>
  <c r="O948" i="1"/>
  <c r="P948" i="1" s="1"/>
  <c r="Q948" i="1" s="1"/>
  <c r="L392" i="1"/>
  <c r="L413" i="1"/>
  <c r="O892" i="1"/>
  <c r="P892" i="1" s="1"/>
  <c r="N1211" i="1"/>
  <c r="L1456" i="1"/>
  <c r="K1585" i="1"/>
  <c r="K1690" i="1"/>
  <c r="L901" i="1"/>
  <c r="L1348" i="1"/>
  <c r="M1348" i="1"/>
  <c r="K879" i="1"/>
  <c r="M879" i="1"/>
  <c r="L879" i="1"/>
  <c r="N1514" i="1"/>
  <c r="O1514" i="1"/>
  <c r="P1514" i="1" s="1"/>
  <c r="O941" i="1"/>
  <c r="P941" i="1" s="1"/>
  <c r="Q941" i="1" s="1"/>
  <c r="N941" i="1"/>
  <c r="O334" i="1"/>
  <c r="P334" i="1" s="1"/>
  <c r="Q334" i="1" s="1"/>
  <c r="N126" i="1"/>
  <c r="N217" i="1"/>
  <c r="N903" i="1"/>
  <c r="O1468" i="1"/>
  <c r="P1468" i="1" s="1"/>
  <c r="O1447" i="1"/>
  <c r="P1447" i="1" s="1"/>
  <c r="M967" i="1"/>
  <c r="N1108" i="1"/>
  <c r="O1108" i="1"/>
  <c r="P1108" i="1" s="1"/>
  <c r="Q1108" i="1" s="1"/>
  <c r="O1045" i="1"/>
  <c r="P1045" i="1" s="1"/>
  <c r="N150" i="1"/>
  <c r="N252" i="1"/>
  <c r="L967" i="1"/>
  <c r="K1338" i="1"/>
  <c r="N746" i="1"/>
  <c r="O746" i="1"/>
  <c r="P746" i="1" s="1"/>
  <c r="N244" i="1"/>
  <c r="O244" i="1"/>
  <c r="P244" i="1" s="1"/>
  <c r="Q244" i="1" s="1"/>
  <c r="O1434" i="1"/>
  <c r="P1434" i="1" s="1"/>
  <c r="N1434" i="1"/>
  <c r="O215" i="1"/>
  <c r="P215" i="1" s="1"/>
  <c r="N215" i="1"/>
  <c r="O1198" i="1"/>
  <c r="P1198" i="1" s="1"/>
  <c r="N1198" i="1"/>
  <c r="K275" i="1"/>
  <c r="M1338" i="1"/>
  <c r="O1628" i="1"/>
  <c r="P1628" i="1" s="1"/>
  <c r="N1628" i="1"/>
  <c r="N1773" i="1"/>
  <c r="O1773" i="1"/>
  <c r="P1773" i="1" s="1"/>
  <c r="Q1773" i="1" s="1"/>
  <c r="O1620" i="1"/>
  <c r="P1620" i="1" s="1"/>
  <c r="N1620" i="1"/>
  <c r="K1740" i="1"/>
  <c r="L1740" i="1"/>
  <c r="M1740" i="1"/>
  <c r="O738" i="1"/>
  <c r="P738" i="1" s="1"/>
  <c r="N738" i="1"/>
  <c r="O604" i="1"/>
  <c r="P604" i="1" s="1"/>
  <c r="N1277" i="1"/>
  <c r="N1717" i="1"/>
  <c r="L275" i="1"/>
  <c r="K1688" i="1"/>
  <c r="L1545" i="1"/>
  <c r="N973" i="1"/>
  <c r="O973" i="1"/>
  <c r="P973" i="1" s="1"/>
  <c r="N1010" i="1"/>
  <c r="O1010" i="1"/>
  <c r="P1010" i="1" s="1"/>
  <c r="O1453" i="1"/>
  <c r="P1453" i="1" s="1"/>
  <c r="N1453" i="1"/>
  <c r="O666" i="1"/>
  <c r="P666" i="1" s="1"/>
  <c r="Q666" i="1" s="1"/>
  <c r="N666" i="1"/>
  <c r="O1676" i="1"/>
  <c r="P1676" i="1" s="1"/>
  <c r="N1676" i="1"/>
  <c r="O1182" i="1"/>
  <c r="P1182" i="1" s="1"/>
  <c r="N1182" i="1"/>
  <c r="O954" i="1"/>
  <c r="P954" i="1" s="1"/>
  <c r="N954" i="1"/>
  <c r="N12" i="1"/>
  <c r="O12" i="1"/>
  <c r="N1487" i="1"/>
  <c r="N1082" i="1"/>
  <c r="O1082" i="1"/>
  <c r="P1082" i="1" s="1"/>
  <c r="O554" i="1"/>
  <c r="P554" i="1" s="1"/>
  <c r="Q554" i="1" s="1"/>
  <c r="N554" i="1"/>
  <c r="N1405" i="1"/>
  <c r="O1405" i="1"/>
  <c r="P1405" i="1" s="1"/>
  <c r="Q1405" i="1" s="1"/>
  <c r="N1283" i="1"/>
  <c r="O1283" i="1"/>
  <c r="P1283" i="1" s="1"/>
  <c r="Q1283" i="1" s="1"/>
  <c r="O794" i="1"/>
  <c r="P794" i="1" s="1"/>
  <c r="N794" i="1"/>
  <c r="N1715" i="1"/>
  <c r="O1715" i="1"/>
  <c r="P1715" i="1" s="1"/>
  <c r="Q1715" i="1" s="1"/>
  <c r="N36" i="1"/>
  <c r="O402" i="1"/>
  <c r="P402" i="1" s="1"/>
  <c r="O1573" i="1"/>
  <c r="P1573" i="1" s="1"/>
  <c r="N1687" i="1"/>
  <c r="N26" i="1"/>
  <c r="O1319" i="1"/>
  <c r="P1319" i="1" s="1"/>
  <c r="Q1319" i="1" s="1"/>
  <c r="N1004" i="1"/>
  <c r="O1004" i="1"/>
  <c r="P1004" i="1" s="1"/>
  <c r="O1150" i="1"/>
  <c r="P1150" i="1" s="1"/>
  <c r="N1150" i="1"/>
  <c r="N754" i="1"/>
  <c r="O754" i="1"/>
  <c r="P754" i="1" s="1"/>
  <c r="O1100" i="1"/>
  <c r="P1100" i="1" s="1"/>
  <c r="N1100" i="1"/>
  <c r="N268" i="1"/>
  <c r="O583" i="1"/>
  <c r="P583" i="1" s="1"/>
  <c r="N1408" i="1"/>
  <c r="N927" i="1"/>
  <c r="U9" i="1"/>
  <c r="U10" i="1" s="1"/>
  <c r="U11" i="1" s="1"/>
  <c r="P9" i="1"/>
  <c r="O174" i="1"/>
  <c r="P174" i="1" s="1"/>
  <c r="N174" i="1"/>
  <c r="N94" i="1"/>
  <c r="O94" i="1"/>
  <c r="P94" i="1" s="1"/>
  <c r="Q94" i="1" s="1"/>
  <c r="O263" i="1"/>
  <c r="P263" i="1" s="1"/>
  <c r="Q263" i="1" s="1"/>
  <c r="N263" i="1"/>
  <c r="N1332" i="1"/>
  <c r="O1332" i="1"/>
  <c r="P1332" i="1" s="1"/>
  <c r="N1114" i="1"/>
  <c r="O1114" i="1"/>
  <c r="P1114" i="1" s="1"/>
  <c r="O1778" i="1"/>
  <c r="P1778" i="1" s="1"/>
  <c r="Q1778" i="1" s="1"/>
  <c r="N1778" i="1"/>
  <c r="O1445" i="1"/>
  <c r="P1445" i="1" s="1"/>
  <c r="N1445" i="1"/>
  <c r="O546" i="1"/>
  <c r="P546" i="1" s="1"/>
  <c r="N546" i="1"/>
  <c r="N690" i="1"/>
  <c r="O690" i="1"/>
  <c r="P690" i="1" s="1"/>
  <c r="Q690" i="1" s="1"/>
  <c r="O1749" i="1"/>
  <c r="P1749" i="1" s="1"/>
  <c r="Q1749" i="1" s="1"/>
  <c r="N1749" i="1"/>
  <c r="N178" i="1"/>
  <c r="O407" i="1"/>
  <c r="P407" i="1" s="1"/>
  <c r="N679" i="1"/>
  <c r="N623" i="1"/>
  <c r="O1598" i="1"/>
  <c r="P1598" i="1" s="1"/>
  <c r="Q1598" i="1" s="1"/>
  <c r="O695" i="1"/>
  <c r="P695" i="1" s="1"/>
  <c r="N695" i="1"/>
  <c r="O1291" i="1"/>
  <c r="P1291" i="1" s="1"/>
  <c r="N1291" i="1"/>
  <c r="N1315" i="1"/>
  <c r="O1315" i="1"/>
  <c r="P1315" i="1" s="1"/>
  <c r="N607" i="1"/>
  <c r="N871" i="1"/>
  <c r="N628" i="1"/>
  <c r="O1504" i="1"/>
  <c r="P1504" i="1" s="1"/>
  <c r="N559" i="1"/>
  <c r="N543" i="1"/>
  <c r="N716" i="1"/>
  <c r="O1013" i="1"/>
  <c r="P1013" i="1" s="1"/>
  <c r="N1804" i="1"/>
  <c r="O1203" i="1"/>
  <c r="P1203" i="1" s="1"/>
  <c r="N1351" i="1"/>
  <c r="N1288" i="1"/>
  <c r="O925" i="1"/>
  <c r="P925" i="1" s="1"/>
  <c r="N925" i="1"/>
  <c r="O1485" i="1"/>
  <c r="P1485" i="1" s="1"/>
  <c r="N1485" i="1"/>
  <c r="O1482" i="1"/>
  <c r="P1482" i="1" s="1"/>
  <c r="N1482" i="1"/>
  <c r="N965" i="1"/>
  <c r="O965" i="1"/>
  <c r="P965" i="1" s="1"/>
  <c r="Q965" i="1" s="1"/>
  <c r="N1090" i="1"/>
  <c r="O1090" i="1"/>
  <c r="P1090" i="1" s="1"/>
  <c r="Q1090" i="1" s="1"/>
  <c r="N551" i="1"/>
  <c r="N564" i="1"/>
  <c r="O564" i="1"/>
  <c r="P564" i="1" s="1"/>
  <c r="N1703" i="1"/>
  <c r="O1703" i="1"/>
  <c r="P1703" i="1" s="1"/>
  <c r="N183" i="1"/>
  <c r="N1158" i="1"/>
  <c r="O1158" i="1"/>
  <c r="P1158" i="1" s="1"/>
  <c r="Q1158" i="1" s="1"/>
  <c r="O462" i="1"/>
  <c r="P462" i="1" s="1"/>
  <c r="N462" i="1"/>
  <c r="O1684" i="1"/>
  <c r="P1684" i="1" s="1"/>
  <c r="Q1684" i="1" s="1"/>
  <c r="N1684" i="1"/>
  <c r="N1746" i="1"/>
  <c r="O1746" i="1"/>
  <c r="P1746" i="1" s="1"/>
  <c r="Q1746" i="1" s="1"/>
  <c r="O522" i="1"/>
  <c r="P522" i="1" s="1"/>
  <c r="N522" i="1"/>
  <c r="O655" i="1"/>
  <c r="P655" i="1" s="1"/>
  <c r="N655" i="1"/>
  <c r="O775" i="1"/>
  <c r="P775" i="1" s="1"/>
  <c r="N775" i="1"/>
  <c r="O767" i="1"/>
  <c r="P767" i="1" s="1"/>
  <c r="Q767" i="1" s="1"/>
  <c r="N767" i="1"/>
  <c r="N1240" i="1"/>
  <c r="O1240" i="1"/>
  <c r="P1240" i="1" s="1"/>
  <c r="Q1240" i="1" s="1"/>
  <c r="O703" i="1"/>
  <c r="P703" i="1" s="1"/>
  <c r="Q703" i="1" s="1"/>
  <c r="N703" i="1"/>
  <c r="O848" i="1"/>
  <c r="P848" i="1" s="1"/>
  <c r="N848" i="1"/>
  <c r="O1614" i="1"/>
  <c r="P1614" i="1" s="1"/>
  <c r="Q1614" i="1" s="1"/>
  <c r="N1614" i="1"/>
  <c r="O255" i="1"/>
  <c r="P255" i="1" s="1"/>
  <c r="Q255" i="1" s="1"/>
  <c r="N255" i="1"/>
  <c r="N455" i="1"/>
  <c r="O455" i="1"/>
  <c r="P455" i="1" s="1"/>
  <c r="O808" i="1"/>
  <c r="P808" i="1" s="1"/>
  <c r="Q808" i="1" s="1"/>
  <c r="N808" i="1"/>
  <c r="O279" i="1"/>
  <c r="P279" i="1" s="1"/>
  <c r="Q279" i="1" s="1"/>
  <c r="N279" i="1"/>
  <c r="O1647" i="1"/>
  <c r="P1647" i="1" s="1"/>
  <c r="Q1647" i="1" s="1"/>
  <c r="N1647" i="1"/>
  <c r="N847" i="1"/>
  <c r="O847" i="1"/>
  <c r="P847" i="1" s="1"/>
  <c r="O223" i="1"/>
  <c r="P223" i="1" s="1"/>
  <c r="N223" i="1"/>
  <c r="O631" i="1"/>
  <c r="P631" i="1" s="1"/>
  <c r="N631" i="1"/>
  <c r="O1264" i="1"/>
  <c r="P1264" i="1" s="1"/>
  <c r="Q1264" i="1" s="1"/>
  <c r="N1264" i="1"/>
  <c r="O1544" i="1"/>
  <c r="P1544" i="1" s="1"/>
  <c r="N1695" i="1"/>
  <c r="N303" i="1"/>
  <c r="O303" i="1"/>
  <c r="P303" i="1" s="1"/>
  <c r="Q303" i="1" s="1"/>
  <c r="R300" i="1" s="1"/>
  <c r="O1671" i="1"/>
  <c r="P1671" i="1" s="1"/>
  <c r="N1671" i="1"/>
  <c r="O1655" i="1"/>
  <c r="P1655" i="1" s="1"/>
  <c r="N1655" i="1"/>
  <c r="O1327" i="1"/>
  <c r="P1327" i="1" s="1"/>
  <c r="Q1327" i="1" s="1"/>
  <c r="N1327" i="1"/>
  <c r="N727" i="1"/>
  <c r="O727" i="1"/>
  <c r="P727" i="1" s="1"/>
  <c r="N832" i="1"/>
  <c r="O832" i="1"/>
  <c r="P832" i="1" s="1"/>
  <c r="O1256" i="1"/>
  <c r="P1256" i="1" s="1"/>
  <c r="Q1256" i="1" s="1"/>
  <c r="N1256" i="1"/>
  <c r="O367" i="1"/>
  <c r="P367" i="1" s="1"/>
  <c r="Q367" i="1" s="1"/>
  <c r="N367" i="1"/>
  <c r="O800" i="1"/>
  <c r="P800" i="1" s="1"/>
  <c r="Q800" i="1" s="1"/>
  <c r="N800" i="1"/>
  <c r="N191" i="1"/>
  <c r="O191" i="1"/>
  <c r="P191" i="1" s="1"/>
  <c r="Q191" i="1" s="1"/>
  <c r="N839" i="1"/>
  <c r="O839" i="1"/>
  <c r="P839" i="1" s="1"/>
  <c r="O343" i="1"/>
  <c r="P343" i="1" s="1"/>
  <c r="Q343" i="1" s="1"/>
  <c r="N343" i="1"/>
  <c r="N783" i="1"/>
  <c r="O783" i="1"/>
  <c r="P783" i="1" s="1"/>
  <c r="O311" i="1"/>
  <c r="P311" i="1" s="1"/>
  <c r="Q311" i="1" s="1"/>
  <c r="N311" i="1"/>
  <c r="O199" i="1"/>
  <c r="P199" i="1" s="1"/>
  <c r="Q199" i="1" s="1"/>
  <c r="N199" i="1"/>
  <c r="O1639" i="1"/>
  <c r="P1639" i="1" s="1"/>
  <c r="Q1639" i="1" s="1"/>
  <c r="N1639" i="1"/>
  <c r="O815" i="1"/>
  <c r="P815" i="1" s="1"/>
  <c r="Q815" i="1" s="1"/>
  <c r="N815" i="1"/>
  <c r="O1741" i="1"/>
  <c r="P1741" i="1" s="1"/>
  <c r="Q1741" i="1" s="1"/>
  <c r="N1741" i="1"/>
  <c r="N799" i="1"/>
  <c r="O799" i="1"/>
  <c r="P799" i="1" s="1"/>
  <c r="N1679" i="1"/>
  <c r="O1679" i="1"/>
  <c r="P1679" i="1" s="1"/>
  <c r="O1663" i="1"/>
  <c r="P1663" i="1" s="1"/>
  <c r="N1663" i="1"/>
  <c r="N319" i="1"/>
  <c r="N1335" i="1"/>
  <c r="N1391" i="1"/>
  <c r="O711" i="1"/>
  <c r="P711" i="1" s="1"/>
  <c r="Q711" i="1" s="1"/>
  <c r="N711" i="1"/>
  <c r="O824" i="1"/>
  <c r="P824" i="1" s="1"/>
  <c r="Q824" i="1" s="1"/>
  <c r="N824" i="1"/>
  <c r="N351" i="1"/>
  <c r="O351" i="1"/>
  <c r="P351" i="1" s="1"/>
  <c r="N807" i="1"/>
  <c r="O807" i="1"/>
  <c r="P807" i="1" s="1"/>
  <c r="Q807" i="1" s="1"/>
  <c r="O663" i="1"/>
  <c r="P663" i="1" s="1"/>
  <c r="Q663" i="1" s="1"/>
  <c r="N663" i="1"/>
  <c r="N791" i="1"/>
  <c r="O791" i="1"/>
  <c r="P791" i="1" s="1"/>
  <c r="O1415" i="1"/>
  <c r="P1415" i="1" s="1"/>
  <c r="Q1415" i="1" s="1"/>
  <c r="N863" i="1"/>
  <c r="O735" i="1"/>
  <c r="P735" i="1" s="1"/>
  <c r="N735" i="1"/>
  <c r="O1528" i="1"/>
  <c r="P1528" i="1" s="1"/>
  <c r="N1528" i="1"/>
  <c r="N647" i="1"/>
  <c r="O647" i="1"/>
  <c r="P647" i="1" s="1"/>
  <c r="Q647" i="1" s="1"/>
  <c r="N719" i="1"/>
  <c r="O719" i="1"/>
  <c r="P719" i="1" s="1"/>
  <c r="N840" i="1"/>
  <c r="O840" i="1"/>
  <c r="P840" i="1" s="1"/>
  <c r="N295" i="1"/>
  <c r="O295" i="1"/>
  <c r="P295" i="1" s="1"/>
  <c r="O479" i="1"/>
  <c r="P479" i="1" s="1"/>
  <c r="N479" i="1"/>
  <c r="N471" i="1"/>
  <c r="O471" i="1"/>
  <c r="P471" i="1" s="1"/>
  <c r="O1592" i="1"/>
  <c r="P1592" i="1" s="1"/>
  <c r="Q1592" i="1" s="1"/>
  <c r="N1592" i="1"/>
  <c r="O1407" i="1"/>
  <c r="P1407" i="1" s="1"/>
  <c r="Q1407" i="1" s="1"/>
  <c r="N1407" i="1"/>
  <c r="O247" i="1"/>
  <c r="P247" i="1" s="1"/>
  <c r="Q247" i="1" s="1"/>
  <c r="N247" i="1"/>
  <c r="N639" i="1"/>
  <c r="O639" i="1"/>
  <c r="P639" i="1" s="1"/>
  <c r="N823" i="1"/>
  <c r="O823" i="1"/>
  <c r="P823" i="1" s="1"/>
  <c r="Q823" i="1" s="1"/>
  <c r="N831" i="1"/>
  <c r="O831" i="1"/>
  <c r="P831" i="1" s="1"/>
  <c r="O1272" i="1"/>
  <c r="P1272" i="1" s="1"/>
  <c r="N1272" i="1"/>
  <c r="O271" i="1"/>
  <c r="P271" i="1" s="1"/>
  <c r="N271" i="1"/>
  <c r="O335" i="1"/>
  <c r="P335" i="1" s="1"/>
  <c r="Q335" i="1" s="1"/>
  <c r="N335" i="1"/>
  <c r="O1007" i="1"/>
  <c r="P1007" i="1" s="1"/>
  <c r="N1007" i="1"/>
  <c r="N259" i="1"/>
  <c r="O259" i="1"/>
  <c r="P259" i="1" s="1"/>
  <c r="Q259" i="1" s="1"/>
  <c r="N32" i="1"/>
  <c r="O32" i="1"/>
  <c r="P32" i="1" s="1"/>
  <c r="O582" i="1"/>
  <c r="P582" i="1" s="1"/>
  <c r="N582" i="1"/>
  <c r="O333" i="1"/>
  <c r="P333" i="1" s="1"/>
  <c r="Q333" i="1" s="1"/>
  <c r="N333" i="1"/>
  <c r="O568" i="1"/>
  <c r="P568" i="1" s="1"/>
  <c r="N568" i="1"/>
  <c r="O886" i="1"/>
  <c r="P886" i="1" s="1"/>
  <c r="Q886" i="1" s="1"/>
  <c r="N886" i="1"/>
  <c r="O601" i="1"/>
  <c r="P601" i="1" s="1"/>
  <c r="N601" i="1"/>
  <c r="N64" i="1"/>
  <c r="O64" i="1"/>
  <c r="P64" i="1" s="1"/>
  <c r="N330" i="1"/>
  <c r="O1165" i="1"/>
  <c r="P1165" i="1" s="1"/>
  <c r="N1165" i="1"/>
  <c r="O1621" i="1"/>
  <c r="P1621" i="1" s="1"/>
  <c r="N1621" i="1"/>
  <c r="O53" i="1"/>
  <c r="P53" i="1" s="1"/>
  <c r="Q53" i="1" s="1"/>
  <c r="N53" i="1"/>
  <c r="N1091" i="1"/>
  <c r="O781" i="1"/>
  <c r="P781" i="1" s="1"/>
  <c r="N781" i="1"/>
  <c r="O870" i="1"/>
  <c r="P870" i="1" s="1"/>
  <c r="N870" i="1"/>
  <c r="O1125" i="1"/>
  <c r="P1125" i="1" s="1"/>
  <c r="Q1125" i="1" s="1"/>
  <c r="N1125" i="1"/>
  <c r="O1172" i="1"/>
  <c r="P1172" i="1" s="1"/>
  <c r="N1172" i="1"/>
  <c r="O1661" i="1"/>
  <c r="P1661" i="1" s="1"/>
  <c r="N1661" i="1"/>
  <c r="N563" i="1"/>
  <c r="O563" i="1"/>
  <c r="P563" i="1" s="1"/>
  <c r="Q563" i="1" s="1"/>
  <c r="O842" i="1"/>
  <c r="P842" i="1" s="1"/>
  <c r="N842" i="1"/>
  <c r="O312" i="1"/>
  <c r="P312" i="1" s="1"/>
  <c r="Q312" i="1" s="1"/>
  <c r="N312" i="1"/>
  <c r="O792" i="1"/>
  <c r="P792" i="1" s="1"/>
  <c r="N792" i="1"/>
  <c r="O360" i="1"/>
  <c r="P360" i="1" s="1"/>
  <c r="Q360" i="1" s="1"/>
  <c r="N360" i="1"/>
  <c r="O817" i="1"/>
  <c r="P817" i="1" s="1"/>
  <c r="Q817" i="1" s="1"/>
  <c r="N817" i="1"/>
  <c r="N195" i="1"/>
  <c r="O195" i="1"/>
  <c r="P195" i="1" s="1"/>
  <c r="Q195" i="1" s="1"/>
  <c r="O446" i="1"/>
  <c r="P446" i="1" s="1"/>
  <c r="Q446" i="1" s="1"/>
  <c r="N446" i="1"/>
  <c r="O642" i="1"/>
  <c r="P642" i="1" s="1"/>
  <c r="N642" i="1"/>
  <c r="O555" i="1"/>
  <c r="P555" i="1" s="1"/>
  <c r="Q555" i="1" s="1"/>
  <c r="N555" i="1"/>
  <c r="O928" i="1"/>
  <c r="P928" i="1" s="1"/>
  <c r="N928" i="1"/>
  <c r="O157" i="1"/>
  <c r="P157" i="1" s="1"/>
  <c r="N157" i="1"/>
  <c r="N163" i="1"/>
  <c r="O163" i="1"/>
  <c r="P163" i="1" s="1"/>
  <c r="Q163" i="1" s="1"/>
  <c r="O1777" i="1"/>
  <c r="P1777" i="1" s="1"/>
  <c r="Q1777" i="1" s="1"/>
  <c r="N1777" i="1"/>
  <c r="O1664" i="1"/>
  <c r="P1664" i="1" s="1"/>
  <c r="N1664" i="1"/>
  <c r="O1808" i="1"/>
  <c r="P1808" i="1" s="1"/>
  <c r="N1808" i="1"/>
  <c r="O171" i="1"/>
  <c r="P171" i="1" s="1"/>
  <c r="N171" i="1"/>
  <c r="O806" i="1"/>
  <c r="P806" i="1" s="1"/>
  <c r="Q806" i="1" s="1"/>
  <c r="N806" i="1"/>
  <c r="N328" i="1"/>
  <c r="O328" i="1"/>
  <c r="P328" i="1" s="1"/>
  <c r="Q328" i="1" s="1"/>
  <c r="N1167" i="1"/>
  <c r="O1167" i="1"/>
  <c r="P1167" i="1" s="1"/>
  <c r="O429" i="1"/>
  <c r="P429" i="1" s="1"/>
  <c r="Q429" i="1" s="1"/>
  <c r="N429" i="1"/>
  <c r="N828" i="1"/>
  <c r="O828" i="1"/>
  <c r="P828" i="1" s="1"/>
  <c r="O520" i="1"/>
  <c r="P520" i="1" s="1"/>
  <c r="N520" i="1"/>
  <c r="O849" i="1"/>
  <c r="P849" i="1" s="1"/>
  <c r="N849" i="1"/>
  <c r="O1050" i="1"/>
  <c r="P1050" i="1" s="1"/>
  <c r="N1050" i="1"/>
  <c r="O406" i="1"/>
  <c r="P406" i="1" s="1"/>
  <c r="N406" i="1"/>
  <c r="N686" i="1"/>
  <c r="O686" i="1"/>
  <c r="P686" i="1" s="1"/>
  <c r="Q686" i="1" s="1"/>
  <c r="O975" i="1"/>
  <c r="P975" i="1" s="1"/>
  <c r="N975" i="1"/>
  <c r="O21" i="1"/>
  <c r="P21" i="1" s="1"/>
  <c r="N21" i="1"/>
  <c r="O266" i="1"/>
  <c r="P266" i="1" s="1"/>
  <c r="N266" i="1"/>
  <c r="O453" i="1"/>
  <c r="P453" i="1" s="1"/>
  <c r="Q453" i="1" s="1"/>
  <c r="N453" i="1"/>
  <c r="N315" i="1"/>
  <c r="O315" i="1"/>
  <c r="P315" i="1" s="1"/>
  <c r="Q315" i="1" s="1"/>
  <c r="O629" i="1"/>
  <c r="P629" i="1" s="1"/>
  <c r="Q629" i="1" s="1"/>
  <c r="N629" i="1"/>
  <c r="O1042" i="1"/>
  <c r="P1042" i="1" s="1"/>
  <c r="N1042" i="1"/>
  <c r="N947" i="1"/>
  <c r="O947" i="1"/>
  <c r="P947" i="1" s="1"/>
  <c r="Q947" i="1" s="1"/>
  <c r="O752" i="1"/>
  <c r="P752" i="1" s="1"/>
  <c r="N752" i="1"/>
  <c r="O1178" i="1"/>
  <c r="P1178" i="1" s="1"/>
  <c r="N1178" i="1"/>
  <c r="N1334" i="1"/>
  <c r="O1334" i="1"/>
  <c r="P1334" i="1" s="1"/>
  <c r="N1624" i="1"/>
  <c r="O1624" i="1"/>
  <c r="P1624" i="1" s="1"/>
  <c r="O1769" i="1"/>
  <c r="P1769" i="1" s="1"/>
  <c r="Q1769" i="1" s="1"/>
  <c r="N1769" i="1"/>
  <c r="O1260" i="1"/>
  <c r="P1260" i="1" s="1"/>
  <c r="Q1260" i="1" s="1"/>
  <c r="N1260" i="1"/>
  <c r="O1229" i="1"/>
  <c r="P1229" i="1" s="1"/>
  <c r="Q1229" i="1" s="1"/>
  <c r="N1229" i="1"/>
  <c r="O40" i="1"/>
  <c r="P40" i="1" s="1"/>
  <c r="N40" i="1"/>
  <c r="O485" i="1"/>
  <c r="P485" i="1" s="1"/>
  <c r="N485" i="1"/>
  <c r="O626" i="1"/>
  <c r="P626" i="1" s="1"/>
  <c r="Q626" i="1" s="1"/>
  <c r="N626" i="1"/>
  <c r="O960" i="1"/>
  <c r="P960" i="1" s="1"/>
  <c r="Q960" i="1" s="1"/>
  <c r="N960" i="1"/>
  <c r="O809" i="1"/>
  <c r="P809" i="1" s="1"/>
  <c r="N809" i="1"/>
  <c r="O1197" i="1"/>
  <c r="P1197" i="1" s="1"/>
  <c r="N1197" i="1"/>
  <c r="O1204" i="1"/>
  <c r="P1204" i="1" s="1"/>
  <c r="N1204" i="1"/>
  <c r="O1262" i="1"/>
  <c r="P1262" i="1" s="1"/>
  <c r="Q1262" i="1" s="1"/>
  <c r="N1262" i="1"/>
  <c r="O1287" i="1"/>
  <c r="P1287" i="1" s="1"/>
  <c r="N1287" i="1"/>
  <c r="O1379" i="1"/>
  <c r="P1379" i="1" s="1"/>
  <c r="Q1379" i="1" s="1"/>
  <c r="N1379" i="1"/>
  <c r="O1645" i="1"/>
  <c r="P1645" i="1" s="1"/>
  <c r="Q1645" i="1" s="1"/>
  <c r="N1645" i="1"/>
  <c r="O1186" i="1"/>
  <c r="P1186" i="1" s="1"/>
  <c r="N1186" i="1"/>
  <c r="O1420" i="1"/>
  <c r="P1420" i="1" s="1"/>
  <c r="Q1420" i="1" s="1"/>
  <c r="N1420" i="1"/>
  <c r="N1635" i="1"/>
  <c r="O1635" i="1"/>
  <c r="P1635" i="1" s="1"/>
  <c r="Q1635" i="1" s="1"/>
  <c r="O432" i="1"/>
  <c r="P432" i="1" s="1"/>
  <c r="N432" i="1"/>
  <c r="O264" i="1"/>
  <c r="P264" i="1" s="1"/>
  <c r="Q264" i="1" s="1"/>
  <c r="N264" i="1"/>
  <c r="O227" i="1"/>
  <c r="P227" i="1" s="1"/>
  <c r="N227" i="1"/>
  <c r="O955" i="1"/>
  <c r="P955" i="1" s="1"/>
  <c r="N955" i="1"/>
  <c r="O921" i="1"/>
  <c r="P921" i="1" s="1"/>
  <c r="N921" i="1"/>
  <c r="N1632" i="1"/>
  <c r="O1632" i="1"/>
  <c r="P1632" i="1" s="1"/>
  <c r="O448" i="1"/>
  <c r="P448" i="1" s="1"/>
  <c r="Q448" i="1" s="1"/>
  <c r="N448" i="1"/>
  <c r="O301" i="1"/>
  <c r="P301" i="1" s="1"/>
  <c r="Q301" i="1" s="1"/>
  <c r="N301" i="1"/>
  <c r="O768" i="1"/>
  <c r="P768" i="1" s="1"/>
  <c r="Q768" i="1" s="1"/>
  <c r="N768" i="1"/>
  <c r="O661" i="1"/>
  <c r="P661" i="1" s="1"/>
  <c r="Q661" i="1" s="1"/>
  <c r="N661" i="1"/>
  <c r="O1026" i="1"/>
  <c r="P1026" i="1" s="1"/>
  <c r="N1026" i="1"/>
  <c r="O1572" i="1"/>
  <c r="P1572" i="1" s="1"/>
  <c r="N1572" i="1"/>
  <c r="O133" i="1"/>
  <c r="P133" i="1" s="1"/>
  <c r="N133" i="1"/>
  <c r="O491" i="1"/>
  <c r="P491" i="1" s="1"/>
  <c r="N491" i="1"/>
  <c r="O346" i="1"/>
  <c r="P346" i="1" s="1"/>
  <c r="N346" i="1"/>
  <c r="O757" i="1"/>
  <c r="P757" i="1" s="1"/>
  <c r="N757" i="1"/>
  <c r="O1083" i="1"/>
  <c r="P1083" i="1" s="1"/>
  <c r="N1083" i="1"/>
  <c r="O1483" i="1"/>
  <c r="P1483" i="1" s="1"/>
  <c r="N1483" i="1"/>
  <c r="O872" i="1"/>
  <c r="P872" i="1" s="1"/>
  <c r="N872" i="1"/>
  <c r="N120" i="1"/>
  <c r="O120" i="1"/>
  <c r="P120" i="1" s="1"/>
  <c r="O235" i="1"/>
  <c r="P235" i="1" s="1"/>
  <c r="N235" i="1"/>
  <c r="O939" i="1"/>
  <c r="P939" i="1" s="1"/>
  <c r="Q939" i="1" s="1"/>
  <c r="N939" i="1"/>
  <c r="O728" i="1"/>
  <c r="P728" i="1" s="1"/>
  <c r="N728" i="1"/>
  <c r="O931" i="1"/>
  <c r="P931" i="1" s="1"/>
  <c r="N931" i="1"/>
  <c r="O1189" i="1"/>
  <c r="P1189" i="1" s="1"/>
  <c r="N1189" i="1"/>
  <c r="O1467" i="1"/>
  <c r="P1467" i="1" s="1"/>
  <c r="N1467" i="1"/>
  <c r="O1446" i="1"/>
  <c r="P1446" i="1" s="1"/>
  <c r="N1446" i="1"/>
  <c r="O1427" i="1"/>
  <c r="P1427" i="1" s="1"/>
  <c r="N1427" i="1"/>
  <c r="O1597" i="1"/>
  <c r="P1597" i="1" s="1"/>
  <c r="Q1597" i="1" s="1"/>
  <c r="N1597" i="1"/>
  <c r="O1753" i="1"/>
  <c r="P1753" i="1" s="1"/>
  <c r="Q1753" i="1" s="1"/>
  <c r="N1753" i="1"/>
  <c r="O1760" i="1"/>
  <c r="P1760" i="1" s="1"/>
  <c r="Q1760" i="1" s="1"/>
  <c r="N1760" i="1"/>
  <c r="O822" i="1"/>
  <c r="P822" i="1" s="1"/>
  <c r="Q822" i="1" s="1"/>
  <c r="N822" i="1"/>
  <c r="O894" i="1"/>
  <c r="P894" i="1" s="1"/>
  <c r="N894" i="1"/>
  <c r="O1669" i="1"/>
  <c r="P1669" i="1" s="1"/>
  <c r="N1669" i="1"/>
  <c r="O437" i="1"/>
  <c r="P437" i="1" s="1"/>
  <c r="N437" i="1"/>
  <c r="N667" i="1"/>
  <c r="O667" i="1"/>
  <c r="P667" i="1" s="1"/>
  <c r="Q667" i="1" s="1"/>
  <c r="O878" i="1"/>
  <c r="P878" i="1" s="1"/>
  <c r="Q878" i="1" s="1"/>
  <c r="N878" i="1"/>
  <c r="O242" i="1"/>
  <c r="P242" i="1" s="1"/>
  <c r="Q242" i="1" s="1"/>
  <c r="N242" i="1"/>
  <c r="O717" i="1"/>
  <c r="P717" i="1" s="1"/>
  <c r="N717" i="1"/>
  <c r="O618" i="1"/>
  <c r="P618" i="1" s="1"/>
  <c r="N795" i="1"/>
  <c r="O795" i="1"/>
  <c r="P795" i="1" s="1"/>
  <c r="O1069" i="1"/>
  <c r="P1069" i="1" s="1"/>
  <c r="Q1069" i="1" s="1"/>
  <c r="N1069" i="1"/>
  <c r="O1368" i="1"/>
  <c r="P1368" i="1" s="1"/>
  <c r="Q1368" i="1" s="1"/>
  <c r="N1368" i="1"/>
  <c r="O1246" i="1"/>
  <c r="P1246" i="1" s="1"/>
  <c r="Q1246" i="1" s="1"/>
  <c r="N1246" i="1"/>
  <c r="N1766" i="1"/>
  <c r="O1766" i="1"/>
  <c r="P1766" i="1" s="1"/>
  <c r="Q1766" i="1" s="1"/>
  <c r="O1281" i="1"/>
  <c r="P1281" i="1" s="1"/>
  <c r="Q1281" i="1" s="1"/>
  <c r="N1281" i="1"/>
  <c r="O1414" i="1"/>
  <c r="P1414" i="1" s="1"/>
  <c r="Q1414" i="1" s="1"/>
  <c r="N1414" i="1"/>
  <c r="O1656" i="1"/>
  <c r="P1656" i="1" s="1"/>
  <c r="N1656" i="1"/>
  <c r="N1782" i="1"/>
  <c r="O1782" i="1"/>
  <c r="P1782" i="1" s="1"/>
  <c r="Q1782" i="1" s="1"/>
  <c r="N1143" i="1"/>
  <c r="O1143" i="1"/>
  <c r="P1143" i="1" s="1"/>
  <c r="Q1143" i="1" s="1"/>
  <c r="O1550" i="1"/>
  <c r="P1550" i="1" s="1"/>
  <c r="N1550" i="1"/>
  <c r="O1398" i="1"/>
  <c r="P1398" i="1" s="1"/>
  <c r="N1398" i="1"/>
  <c r="O1424" i="1"/>
  <c r="P1424" i="1" s="1"/>
  <c r="N1424" i="1"/>
  <c r="N1561" i="1"/>
  <c r="O1561" i="1"/>
  <c r="P1561" i="1" s="1"/>
  <c r="O1680" i="1"/>
  <c r="P1680" i="1" s="1"/>
  <c r="N1680" i="1"/>
  <c r="N203" i="1"/>
  <c r="O203" i="1"/>
  <c r="P203" i="1" s="1"/>
  <c r="Q203" i="1" s="1"/>
  <c r="O237" i="1"/>
  <c r="P237" i="1" s="1"/>
  <c r="N237" i="1"/>
  <c r="O379" i="1"/>
  <c r="P379" i="1" s="1"/>
  <c r="Q379" i="1" s="1"/>
  <c r="N379" i="1"/>
  <c r="O929" i="1"/>
  <c r="P929" i="1" s="1"/>
  <c r="N929" i="1"/>
  <c r="O507" i="1"/>
  <c r="P507" i="1" s="1"/>
  <c r="N507" i="1"/>
  <c r="O363" i="1"/>
  <c r="P363" i="1" s="1"/>
  <c r="N363" i="1"/>
  <c r="O680" i="1"/>
  <c r="P680" i="1" s="1"/>
  <c r="N680" i="1"/>
  <c r="N1271" i="1"/>
  <c r="O1271" i="1"/>
  <c r="P1271" i="1" s="1"/>
  <c r="O1318" i="1"/>
  <c r="P1318" i="1" s="1"/>
  <c r="Q1318" i="1" s="1"/>
  <c r="O1222" i="1"/>
  <c r="P1222" i="1" s="1"/>
  <c r="N1222" i="1"/>
  <c r="O850" i="1"/>
  <c r="P850" i="1" s="1"/>
  <c r="N850" i="1"/>
  <c r="O1239" i="1"/>
  <c r="P1239" i="1" s="1"/>
  <c r="Q1239" i="1" s="1"/>
  <c r="N1239" i="1"/>
  <c r="O1157" i="1"/>
  <c r="P1157" i="1" s="1"/>
  <c r="Q1157" i="1" s="1"/>
  <c r="N1157" i="1"/>
  <c r="N1086" i="1"/>
  <c r="O1086" i="1"/>
  <c r="P1086" i="1" s="1"/>
  <c r="O1713" i="1"/>
  <c r="P1713" i="1" s="1"/>
  <c r="Q1713" i="1" s="1"/>
  <c r="N1713" i="1"/>
  <c r="O645" i="1"/>
  <c r="P645" i="1" s="1"/>
  <c r="N645" i="1"/>
  <c r="O309" i="1"/>
  <c r="P309" i="1" s="1"/>
  <c r="Q309" i="1" s="1"/>
  <c r="N309" i="1"/>
  <c r="O765" i="1"/>
  <c r="P765" i="1" s="1"/>
  <c r="Q765" i="1" s="1"/>
  <c r="N765" i="1"/>
  <c r="O811" i="1"/>
  <c r="P811" i="1" s="1"/>
  <c r="N811" i="1"/>
  <c r="O504" i="1"/>
  <c r="P504" i="1" s="1"/>
  <c r="N504" i="1"/>
  <c r="O635" i="1"/>
  <c r="P635" i="1" s="1"/>
  <c r="N635" i="1"/>
  <c r="O85" i="1"/>
  <c r="P85" i="1" s="1"/>
  <c r="N85" i="1"/>
  <c r="N1066" i="1"/>
  <c r="O1066" i="1"/>
  <c r="P1066" i="1" s="1"/>
  <c r="Q1066" i="1" s="1"/>
  <c r="O186" i="1"/>
  <c r="P186" i="1" s="1"/>
  <c r="N186" i="1"/>
  <c r="N253" i="1"/>
  <c r="O253" i="1"/>
  <c r="P253" i="1" s="1"/>
  <c r="Q253" i="1" s="1"/>
  <c r="O1041" i="1"/>
  <c r="P1041" i="1" s="1"/>
  <c r="N1041" i="1"/>
  <c r="O72" i="1"/>
  <c r="P72" i="1" s="1"/>
  <c r="N72" i="1"/>
  <c r="N488" i="1"/>
  <c r="O488" i="1"/>
  <c r="P488" i="1" s="1"/>
  <c r="O889" i="1"/>
  <c r="P889" i="1" s="1"/>
  <c r="Q889" i="1" s="1"/>
  <c r="N889" i="1"/>
  <c r="O826" i="1"/>
  <c r="P826" i="1" s="1"/>
  <c r="Q826" i="1" s="1"/>
  <c r="N826" i="1"/>
  <c r="O192" i="1"/>
  <c r="P192" i="1" s="1"/>
  <c r="Q192" i="1" s="1"/>
  <c r="N192" i="1"/>
  <c r="O405" i="1"/>
  <c r="P405" i="1" s="1"/>
  <c r="N405" i="1"/>
  <c r="O584" i="1"/>
  <c r="P584" i="1" s="1"/>
  <c r="N584" i="1"/>
  <c r="O739" i="1"/>
  <c r="P739" i="1" s="1"/>
  <c r="N739" i="1"/>
  <c r="N1159" i="1"/>
  <c r="O1159" i="1"/>
  <c r="P1159" i="1" s="1"/>
  <c r="N611" i="1"/>
  <c r="O611" i="1"/>
  <c r="P611" i="1" s="1"/>
  <c r="O234" i="1"/>
  <c r="P234" i="1" s="1"/>
  <c r="N234" i="1"/>
  <c r="N571" i="1"/>
  <c r="O571" i="1"/>
  <c r="P571" i="1" s="1"/>
  <c r="Q571" i="1" s="1"/>
  <c r="O669" i="1"/>
  <c r="P669" i="1" s="1"/>
  <c r="Q669" i="1" s="1"/>
  <c r="N669" i="1"/>
  <c r="N368" i="1"/>
  <c r="O368" i="1"/>
  <c r="P368" i="1" s="1"/>
  <c r="Q368" i="1" s="1"/>
  <c r="O659" i="1"/>
  <c r="P659" i="1" s="1"/>
  <c r="Q659" i="1" s="1"/>
  <c r="N659" i="1"/>
  <c r="O776" i="1"/>
  <c r="P776" i="1" s="1"/>
  <c r="N776" i="1"/>
  <c r="O779" i="1"/>
  <c r="P779" i="1" s="1"/>
  <c r="N779" i="1"/>
  <c r="O627" i="1"/>
  <c r="P627" i="1" s="1"/>
  <c r="Q627" i="1" s="1"/>
  <c r="N627" i="1"/>
  <c r="O1085" i="1"/>
  <c r="P1085" i="1" s="1"/>
  <c r="N1085" i="1"/>
  <c r="O590" i="1"/>
  <c r="P590" i="1" s="1"/>
  <c r="N590" i="1"/>
  <c r="O374" i="1"/>
  <c r="P374" i="1" s="1"/>
  <c r="N374" i="1"/>
  <c r="O819" i="1"/>
  <c r="P819" i="1" s="1"/>
  <c r="Q819" i="1" s="1"/>
  <c r="N819" i="1"/>
  <c r="O945" i="1"/>
  <c r="P945" i="1" s="1"/>
  <c r="Q945" i="1" s="1"/>
  <c r="N945" i="1"/>
  <c r="O1096" i="1"/>
  <c r="P1096" i="1" s="1"/>
  <c r="N1096" i="1"/>
  <c r="O1220" i="1"/>
  <c r="P1220" i="1" s="1"/>
  <c r="Q1220" i="1" s="1"/>
  <c r="N1220" i="1"/>
  <c r="O128" i="1"/>
  <c r="P128" i="1" s="1"/>
  <c r="N128" i="1"/>
  <c r="O347" i="1"/>
  <c r="P347" i="1" s="1"/>
  <c r="N347" i="1"/>
  <c r="O160" i="1"/>
  <c r="P160" i="1" s="1"/>
  <c r="Q160" i="1" s="1"/>
  <c r="R159" i="1" s="1"/>
  <c r="S159" i="1" s="1"/>
  <c r="N160" i="1"/>
  <c r="O566" i="1"/>
  <c r="P566" i="1" s="1"/>
  <c r="N566" i="1"/>
  <c r="O810" i="1"/>
  <c r="P810" i="1" s="1"/>
  <c r="N810" i="1"/>
  <c r="N742" i="1"/>
  <c r="O742" i="1"/>
  <c r="P742" i="1" s="1"/>
  <c r="N750" i="1"/>
  <c r="O750" i="1"/>
  <c r="P750" i="1" s="1"/>
  <c r="O1040" i="1"/>
  <c r="P1040" i="1" s="1"/>
  <c r="N1040" i="1"/>
  <c r="O1162" i="1"/>
  <c r="P1162" i="1" s="1"/>
  <c r="N1162" i="1"/>
  <c r="N1058" i="1"/>
  <c r="O1058" i="1"/>
  <c r="P1058" i="1" s="1"/>
  <c r="Q1058" i="1" s="1"/>
  <c r="N1183" i="1"/>
  <c r="O1183" i="1"/>
  <c r="P1183" i="1" s="1"/>
  <c r="O483" i="1"/>
  <c r="P483" i="1" s="1"/>
  <c r="N483" i="1"/>
  <c r="N694" i="1"/>
  <c r="O694" i="1"/>
  <c r="P694" i="1" s="1"/>
  <c r="O937" i="1"/>
  <c r="P937" i="1" s="1"/>
  <c r="Q937" i="1" s="1"/>
  <c r="N937" i="1"/>
  <c r="N969" i="1"/>
  <c r="O969" i="1"/>
  <c r="P969" i="1" s="1"/>
  <c r="O1164" i="1"/>
  <c r="P1164" i="1" s="1"/>
  <c r="N1164" i="1"/>
  <c r="O499" i="1"/>
  <c r="P499" i="1" s="1"/>
  <c r="N499" i="1"/>
  <c r="O416" i="1"/>
  <c r="P416" i="1" s="1"/>
  <c r="Q416" i="1" s="1"/>
  <c r="N416" i="1"/>
  <c r="O35" i="1"/>
  <c r="P35" i="1" s="1"/>
  <c r="N35" i="1"/>
  <c r="O634" i="1"/>
  <c r="P634" i="1" s="1"/>
  <c r="N634" i="1"/>
  <c r="O804" i="1"/>
  <c r="P804" i="1" s="1"/>
  <c r="Q804" i="1" s="1"/>
  <c r="O733" i="1"/>
  <c r="P733" i="1" s="1"/>
  <c r="N733" i="1"/>
  <c r="O1023" i="1"/>
  <c r="P1023" i="1" s="1"/>
  <c r="N1023" i="1"/>
  <c r="O1457" i="1"/>
  <c r="P1457" i="1" s="1"/>
  <c r="Q1457" i="1" s="1"/>
  <c r="N1457" i="1"/>
  <c r="O1146" i="1"/>
  <c r="P1146" i="1" s="1"/>
  <c r="Q1146" i="1" s="1"/>
  <c r="N1146" i="1"/>
  <c r="O1411" i="1"/>
  <c r="P1411" i="1" s="1"/>
  <c r="Q1411" i="1" s="1"/>
  <c r="N1411" i="1"/>
  <c r="N1705" i="1"/>
  <c r="O1705" i="1"/>
  <c r="P1705" i="1" s="1"/>
  <c r="O910" i="1"/>
  <c r="P910" i="1" s="1"/>
  <c r="Q910" i="1" s="1"/>
  <c r="N910" i="1"/>
  <c r="O216" i="1"/>
  <c r="P216" i="1" s="1"/>
  <c r="N216" i="1"/>
  <c r="O258" i="1"/>
  <c r="P258" i="1" s="1"/>
  <c r="Q258" i="1" s="1"/>
  <c r="N258" i="1"/>
  <c r="O1278" i="1"/>
  <c r="P1278" i="1" s="1"/>
  <c r="Q1278" i="1" s="1"/>
  <c r="N1278" i="1"/>
  <c r="O1384" i="1"/>
  <c r="P1384" i="1" s="1"/>
  <c r="Q1384" i="1" s="1"/>
  <c r="N1384" i="1"/>
  <c r="O1710" i="1"/>
  <c r="P1710" i="1" s="1"/>
  <c r="Q1710" i="1" s="1"/>
  <c r="N1710" i="1"/>
  <c r="O1792" i="1"/>
  <c r="P1792" i="1" s="1"/>
  <c r="Q1792" i="1" s="1"/>
  <c r="N1792" i="1"/>
  <c r="O1534" i="1"/>
  <c r="P1534" i="1" s="1"/>
  <c r="Q1534" i="1" s="1"/>
  <c r="N1534" i="1"/>
  <c r="O1489" i="1"/>
  <c r="P1489" i="1" s="1"/>
  <c r="N1489" i="1"/>
  <c r="O1727" i="1"/>
  <c r="P1727" i="1" s="1"/>
  <c r="N1727" i="1"/>
  <c r="N45" i="1"/>
  <c r="O45" i="1"/>
  <c r="P45" i="1" s="1"/>
  <c r="Q45" i="1" s="1"/>
  <c r="O549" i="1"/>
  <c r="P549" i="1" s="1"/>
  <c r="N549" i="1"/>
  <c r="O771" i="1"/>
  <c r="P771" i="1" s="1"/>
  <c r="Q771" i="1" s="1"/>
  <c r="N771" i="1"/>
  <c r="O1344" i="1"/>
  <c r="P1344" i="1" s="1"/>
  <c r="Q1344" i="1" s="1"/>
  <c r="N1344" i="1"/>
  <c r="O1559" i="1"/>
  <c r="P1559" i="1" s="1"/>
  <c r="N1559" i="1"/>
  <c r="O1331" i="1"/>
  <c r="P1331" i="1" s="1"/>
  <c r="N1331" i="1"/>
  <c r="O67" i="1"/>
  <c r="P67" i="1" s="1"/>
  <c r="N67" i="1"/>
  <c r="O354" i="1"/>
  <c r="P354" i="1" s="1"/>
  <c r="N354" i="1"/>
  <c r="N820" i="1"/>
  <c r="O820" i="1"/>
  <c r="P820" i="1" s="1"/>
  <c r="Q820" i="1" s="1"/>
  <c r="O533" i="1"/>
  <c r="P533" i="1" s="1"/>
  <c r="Q533" i="1" s="1"/>
  <c r="N533" i="1"/>
  <c r="O803" i="1"/>
  <c r="P803" i="1" s="1"/>
  <c r="Q803" i="1" s="1"/>
  <c r="N803" i="1"/>
  <c r="O1464" i="1"/>
  <c r="P1464" i="1" s="1"/>
  <c r="N1464" i="1"/>
  <c r="O1626" i="1"/>
  <c r="P1626" i="1" s="1"/>
  <c r="N1626" i="1"/>
  <c r="N1699" i="1"/>
  <c r="O1699" i="1"/>
  <c r="P1699" i="1" s="1"/>
  <c r="O486" i="1"/>
  <c r="P486" i="1" s="1"/>
  <c r="N486" i="1"/>
  <c r="O531" i="1"/>
  <c r="P531" i="1" s="1"/>
  <c r="Q531" i="1" s="1"/>
  <c r="N531" i="1"/>
  <c r="O984" i="1"/>
  <c r="P984" i="1" s="1"/>
  <c r="Q984" i="1" s="1"/>
  <c r="N984" i="1"/>
  <c r="O1088" i="1"/>
  <c r="P1088" i="1" s="1"/>
  <c r="N1088" i="1"/>
  <c r="O1803" i="1"/>
  <c r="P1803" i="1" s="1"/>
  <c r="Q1803" i="1" s="1"/>
  <c r="N1803" i="1"/>
  <c r="O349" i="1"/>
  <c r="P349" i="1" s="1"/>
  <c r="N349" i="1"/>
  <c r="N451" i="1"/>
  <c r="O451" i="1"/>
  <c r="P451" i="1" s="1"/>
  <c r="Q451" i="1" s="1"/>
  <c r="O918" i="1"/>
  <c r="P918" i="1" s="1"/>
  <c r="N918" i="1"/>
  <c r="O915" i="1"/>
  <c r="P915" i="1" s="1"/>
  <c r="Q915" i="1" s="1"/>
  <c r="N915" i="1"/>
  <c r="O1345" i="1"/>
  <c r="P1345" i="1" s="1"/>
  <c r="Q1345" i="1" s="1"/>
  <c r="N1345" i="1"/>
  <c r="O1377" i="1"/>
  <c r="P1377" i="1" s="1"/>
  <c r="Q1377" i="1" s="1"/>
  <c r="N1377" i="1"/>
  <c r="N1540" i="1"/>
  <c r="O1540" i="1"/>
  <c r="P1540" i="1" s="1"/>
  <c r="Q1540" i="1" s="1"/>
  <c r="N1758" i="1"/>
  <c r="O1758" i="1"/>
  <c r="P1758" i="1" s="1"/>
  <c r="Q1758" i="1" s="1"/>
  <c r="O101" i="1"/>
  <c r="P101" i="1" s="1"/>
  <c r="Q101" i="1" s="1"/>
  <c r="N101" i="1"/>
  <c r="O173" i="1"/>
  <c r="P173" i="1" s="1"/>
  <c r="N173" i="1"/>
  <c r="O285" i="1"/>
  <c r="P285" i="1" s="1"/>
  <c r="Q285" i="1" s="1"/>
  <c r="N285" i="1"/>
  <c r="O224" i="1"/>
  <c r="P224" i="1" s="1"/>
  <c r="N224" i="1"/>
  <c r="N229" i="1"/>
  <c r="O229" i="1"/>
  <c r="P229" i="1" s="1"/>
  <c r="O509" i="1"/>
  <c r="P509" i="1" s="1"/>
  <c r="N509" i="1"/>
  <c r="N526" i="1"/>
  <c r="O526" i="1"/>
  <c r="P526" i="1" s="1"/>
  <c r="O536" i="1"/>
  <c r="P536" i="1" s="1"/>
  <c r="Q536" i="1" s="1"/>
  <c r="N536" i="1"/>
  <c r="O846" i="1"/>
  <c r="P846" i="1" s="1"/>
  <c r="N846" i="1"/>
  <c r="O677" i="1"/>
  <c r="P677" i="1" s="1"/>
  <c r="N677" i="1"/>
  <c r="O693" i="1"/>
  <c r="P693" i="1" s="1"/>
  <c r="N693" i="1"/>
  <c r="O1223" i="1"/>
  <c r="P1223" i="1" s="1"/>
  <c r="N1223" i="1"/>
  <c r="N1551" i="1"/>
  <c r="O1551" i="1"/>
  <c r="P1551" i="1" s="1"/>
  <c r="O314" i="1"/>
  <c r="P314" i="1" s="1"/>
  <c r="Q314" i="1" s="1"/>
  <c r="N314" i="1"/>
  <c r="O725" i="1"/>
  <c r="P725" i="1" s="1"/>
  <c r="Q725" i="1" s="1"/>
  <c r="N725" i="1"/>
  <c r="N836" i="1"/>
  <c r="O836" i="1"/>
  <c r="P836" i="1" s="1"/>
  <c r="N1404" i="1"/>
  <c r="O1404" i="1"/>
  <c r="P1404" i="1" s="1"/>
  <c r="Q1404" i="1" s="1"/>
  <c r="O1524" i="1"/>
  <c r="P1524" i="1" s="1"/>
  <c r="N1524" i="1"/>
  <c r="O1615" i="1"/>
  <c r="P1615" i="1" s="1"/>
  <c r="Q1615" i="1" s="1"/>
  <c r="N1615" i="1"/>
  <c r="O1133" i="1"/>
  <c r="P1133" i="1" s="1"/>
  <c r="Q1133" i="1" s="1"/>
  <c r="N1133" i="1"/>
  <c r="O1795" i="1"/>
  <c r="P1795" i="1" s="1"/>
  <c r="Q1795" i="1" s="1"/>
  <c r="N1795" i="1"/>
  <c r="O1696" i="1"/>
  <c r="P1696" i="1" s="1"/>
  <c r="N1696" i="1"/>
  <c r="O1516" i="1"/>
  <c r="P1516" i="1" s="1"/>
  <c r="N1516" i="1"/>
  <c r="O1623" i="1"/>
  <c r="P1623" i="1" s="1"/>
  <c r="N1623" i="1"/>
  <c r="O1642" i="1"/>
  <c r="P1642" i="1" s="1"/>
  <c r="Q1642" i="1" s="1"/>
  <c r="N1642" i="1"/>
  <c r="O749" i="1"/>
  <c r="P749" i="1" s="1"/>
  <c r="N749" i="1"/>
  <c r="O1640" i="1"/>
  <c r="P1640" i="1" s="1"/>
  <c r="Q1640" i="1" s="1"/>
  <c r="N1640" i="1"/>
  <c r="O1422" i="1"/>
  <c r="P1422" i="1" s="1"/>
  <c r="N1422" i="1"/>
  <c r="O1430" i="1"/>
  <c r="P1430" i="1" s="1"/>
  <c r="Q1430" i="1" s="1"/>
  <c r="N1430" i="1"/>
  <c r="O1101" i="1"/>
  <c r="P1101" i="1" s="1"/>
  <c r="N1101" i="1"/>
  <c r="O1712" i="1"/>
  <c r="P1712" i="1" s="1"/>
  <c r="Q1712" i="1" s="1"/>
  <c r="N1712" i="1"/>
  <c r="O1273" i="1"/>
  <c r="P1273" i="1" s="1"/>
  <c r="N1273" i="1"/>
  <c r="O464" i="1"/>
  <c r="P464" i="1" s="1"/>
  <c r="N464" i="1"/>
  <c r="O999" i="1"/>
  <c r="P999" i="1" s="1"/>
  <c r="N999" i="1"/>
  <c r="O317" i="1"/>
  <c r="P317" i="1" s="1"/>
  <c r="Q317" i="1" s="1"/>
  <c r="N317" i="1"/>
  <c r="O802" i="1"/>
  <c r="P802" i="1" s="1"/>
  <c r="Q802" i="1" s="1"/>
  <c r="N802" i="1"/>
  <c r="O243" i="1"/>
  <c r="P243" i="1" s="1"/>
  <c r="Q243" i="1" s="1"/>
  <c r="N243" i="1"/>
  <c r="O1180" i="1"/>
  <c r="P1180" i="1" s="1"/>
  <c r="N1180" i="1"/>
  <c r="O1148" i="1"/>
  <c r="P1148" i="1" s="1"/>
  <c r="N1148" i="1"/>
  <c r="O400" i="1"/>
  <c r="P400" i="1" s="1"/>
  <c r="N400" i="1"/>
  <c r="N734" i="1"/>
  <c r="O734" i="1"/>
  <c r="P734" i="1" s="1"/>
  <c r="O763" i="1"/>
  <c r="P763" i="1" s="1"/>
  <c r="Q763" i="1" s="1"/>
  <c r="N763" i="1"/>
  <c r="O1336" i="1"/>
  <c r="P1336" i="1" s="1"/>
  <c r="N1336" i="1"/>
  <c r="N1643" i="1"/>
  <c r="O1643" i="1"/>
  <c r="P1643" i="1" s="1"/>
  <c r="Q1643" i="1" s="1"/>
  <c r="O1228" i="1"/>
  <c r="P1228" i="1" s="1"/>
  <c r="Q1228" i="1" s="1"/>
  <c r="N1228" i="1"/>
  <c r="O1588" i="1"/>
  <c r="P1588" i="1" s="1"/>
  <c r="Q1588" i="1" s="1"/>
  <c r="N1588" i="1"/>
  <c r="O942" i="1"/>
  <c r="P942" i="1" s="1"/>
  <c r="Q942" i="1" s="1"/>
  <c r="N942" i="1"/>
  <c r="O1152" i="1"/>
  <c r="P1152" i="1" s="1"/>
  <c r="N1152" i="1"/>
  <c r="O1459" i="1"/>
  <c r="P1459" i="1" s="1"/>
  <c r="Q1459" i="1" s="1"/>
  <c r="N1459" i="1"/>
  <c r="O547" i="1"/>
  <c r="P547" i="1" s="1"/>
  <c r="N547" i="1"/>
  <c r="O248" i="1"/>
  <c r="P248" i="1" s="1"/>
  <c r="Q248" i="1" s="1"/>
  <c r="N248" i="1"/>
  <c r="O552" i="1"/>
  <c r="P552" i="1" s="1"/>
  <c r="Q552" i="1" s="1"/>
  <c r="N552" i="1"/>
  <c r="O475" i="1"/>
  <c r="P475" i="1" s="1"/>
  <c r="N475" i="1"/>
  <c r="O541" i="1"/>
  <c r="P541" i="1" s="1"/>
  <c r="N541" i="1"/>
  <c r="O125" i="1"/>
  <c r="P125" i="1" s="1"/>
  <c r="N125" i="1"/>
  <c r="O250" i="1"/>
  <c r="P250" i="1" s="1"/>
  <c r="Q250" i="1" s="1"/>
  <c r="N250" i="1"/>
  <c r="O296" i="1"/>
  <c r="P296" i="1" s="1"/>
  <c r="N296" i="1"/>
  <c r="O472" i="1"/>
  <c r="P472" i="1" s="1"/>
  <c r="N472" i="1"/>
  <c r="O534" i="1"/>
  <c r="P534" i="1" s="1"/>
  <c r="Q534" i="1" s="1"/>
  <c r="N534" i="1"/>
  <c r="O723" i="1"/>
  <c r="P723" i="1" s="1"/>
  <c r="Q723" i="1" s="1"/>
  <c r="N723" i="1"/>
  <c r="O747" i="1"/>
  <c r="P747" i="1" s="1"/>
  <c r="N747" i="1"/>
  <c r="O982" i="1"/>
  <c r="P982" i="1" s="1"/>
  <c r="Q982" i="1" s="1"/>
  <c r="N982" i="1"/>
  <c r="N1102" i="1"/>
  <c r="O1102" i="1"/>
  <c r="P1102" i="1" s="1"/>
  <c r="O1361" i="1"/>
  <c r="P1361" i="1" s="1"/>
  <c r="Q1361" i="1" s="1"/>
  <c r="N1361" i="1"/>
  <c r="O478" i="1"/>
  <c r="P478" i="1" s="1"/>
  <c r="N478" i="1"/>
  <c r="O438" i="1"/>
  <c r="P438" i="1" s="1"/>
  <c r="Q438" i="1" s="1"/>
  <c r="N438" i="1"/>
  <c r="O496" i="1"/>
  <c r="P496" i="1" s="1"/>
  <c r="N496" i="1"/>
  <c r="N440" i="1"/>
  <c r="O440" i="1"/>
  <c r="P440" i="1" s="1"/>
  <c r="Q440" i="1" s="1"/>
  <c r="O643" i="1"/>
  <c r="P643" i="1" s="1"/>
  <c r="N643" i="1"/>
  <c r="N961" i="1"/>
  <c r="O961" i="1"/>
  <c r="P961" i="1" s="1"/>
  <c r="Q961" i="1" s="1"/>
  <c r="O1127" i="1"/>
  <c r="P1127" i="1" s="1"/>
  <c r="Q1127" i="1" s="1"/>
  <c r="N1127" i="1"/>
  <c r="N515" i="1"/>
  <c r="O515" i="1"/>
  <c r="P515" i="1" s="1"/>
  <c r="N595" i="1"/>
  <c r="O595" i="1"/>
  <c r="P595" i="1" s="1"/>
  <c r="N304" i="1"/>
  <c r="O304" i="1"/>
  <c r="P304" i="1" s="1"/>
  <c r="O269" i="1"/>
  <c r="P269" i="1" s="1"/>
  <c r="N269" i="1"/>
  <c r="O427" i="1"/>
  <c r="P427" i="1" s="1"/>
  <c r="Q427" i="1" s="1"/>
  <c r="N427" i="1"/>
  <c r="O968" i="1"/>
  <c r="P968" i="1" s="1"/>
  <c r="N968" i="1"/>
  <c r="O256" i="1"/>
  <c r="P256" i="1" s="1"/>
  <c r="Q256" i="1" s="1"/>
  <c r="N256" i="1"/>
  <c r="N736" i="1"/>
  <c r="O736" i="1"/>
  <c r="P736" i="1" s="1"/>
  <c r="O1128" i="1"/>
  <c r="P1128" i="1" s="1"/>
  <c r="Q1128" i="1" s="1"/>
  <c r="N1128" i="1"/>
  <c r="O1213" i="1"/>
  <c r="P1213" i="1" s="1"/>
  <c r="N1213" i="1"/>
  <c r="N1683" i="1"/>
  <c r="O1683" i="1"/>
  <c r="P1683" i="1" s="1"/>
  <c r="O1728" i="1"/>
  <c r="P1728" i="1" s="1"/>
  <c r="O1590" i="1"/>
  <c r="P1590" i="1" s="1"/>
  <c r="Q1590" i="1" s="1"/>
  <c r="N1590" i="1"/>
  <c r="O136" i="1"/>
  <c r="P136" i="1" s="1"/>
  <c r="N136" i="1"/>
  <c r="O274" i="1"/>
  <c r="P274" i="1" s="1"/>
  <c r="N274" i="1"/>
  <c r="O1138" i="1"/>
  <c r="P1138" i="1" s="1"/>
  <c r="Q1138" i="1" s="1"/>
  <c r="N1138" i="1"/>
  <c r="N1151" i="1"/>
  <c r="O1151" i="1"/>
  <c r="P1151" i="1" s="1"/>
  <c r="O1721" i="1"/>
  <c r="P1721" i="1" s="1"/>
  <c r="N1721" i="1"/>
  <c r="O1726" i="1"/>
  <c r="P1726" i="1" s="1"/>
  <c r="N1726" i="1"/>
  <c r="O376" i="1"/>
  <c r="P376" i="1" s="1"/>
  <c r="N376" i="1"/>
  <c r="O523" i="1"/>
  <c r="P523" i="1" s="1"/>
  <c r="N523" i="1"/>
  <c r="N852" i="1"/>
  <c r="O852" i="1"/>
  <c r="P852" i="1" s="1"/>
  <c r="O544" i="1"/>
  <c r="P544" i="1" s="1"/>
  <c r="N544" i="1"/>
  <c r="O1352" i="1"/>
  <c r="P1352" i="1" s="1"/>
  <c r="N1352" i="1"/>
  <c r="N1742" i="1"/>
  <c r="O1742" i="1"/>
  <c r="P1742" i="1" s="1"/>
  <c r="Q1742" i="1" s="1"/>
  <c r="O149" i="1"/>
  <c r="P149" i="1" s="1"/>
  <c r="O56" i="1"/>
  <c r="P56" i="1" s="1"/>
  <c r="Q56" i="1" s="1"/>
  <c r="N56" i="1"/>
  <c r="O867" i="1"/>
  <c r="P867" i="1" s="1"/>
  <c r="N867" i="1"/>
  <c r="O525" i="1"/>
  <c r="P525" i="1" s="1"/>
  <c r="N525" i="1"/>
  <c r="O1039" i="1"/>
  <c r="P1039" i="1" s="1"/>
  <c r="N1039" i="1"/>
  <c r="N1074" i="1"/>
  <c r="O1074" i="1"/>
  <c r="P1074" i="1" s="1"/>
  <c r="O1448" i="1"/>
  <c r="P1448" i="1" s="1"/>
  <c r="Q1448" i="1" s="1"/>
  <c r="N1448" i="1"/>
  <c r="O944" i="1"/>
  <c r="P944" i="1" s="1"/>
  <c r="Q944" i="1" s="1"/>
  <c r="N944" i="1"/>
  <c r="O88" i="1"/>
  <c r="P88" i="1" s="1"/>
  <c r="Q88" i="1" s="1"/>
  <c r="N88" i="1"/>
  <c r="O75" i="1"/>
  <c r="P75" i="1" s="1"/>
  <c r="N75" i="1"/>
  <c r="O494" i="1"/>
  <c r="P494" i="1" s="1"/>
  <c r="N494" i="1"/>
  <c r="O298" i="1"/>
  <c r="P298" i="1" s="1"/>
  <c r="N298" i="1"/>
  <c r="O616" i="1"/>
  <c r="P616" i="1" s="1"/>
  <c r="N616" i="1"/>
  <c r="O950" i="1"/>
  <c r="P950" i="1" s="1"/>
  <c r="Q950" i="1" s="1"/>
  <c r="N950" i="1"/>
  <c r="O1230" i="1"/>
  <c r="P1230" i="1" s="1"/>
  <c r="Q1230" i="1" s="1"/>
  <c r="O1205" i="1"/>
  <c r="P1205" i="1" s="1"/>
  <c r="N1205" i="1"/>
  <c r="O1360" i="1"/>
  <c r="P1360" i="1" s="1"/>
  <c r="Q1360" i="1" s="1"/>
  <c r="N1360" i="1"/>
  <c r="O1440" i="1"/>
  <c r="P1440" i="1" s="1"/>
  <c r="Q1440" i="1" s="1"/>
  <c r="N1440" i="1"/>
  <c r="O1613" i="1"/>
  <c r="P1613" i="1" s="1"/>
  <c r="Q1613" i="1" s="1"/>
  <c r="N1613" i="1"/>
  <c r="O1535" i="1"/>
  <c r="P1535" i="1" s="1"/>
  <c r="Q1535" i="1" s="1"/>
  <c r="N1535" i="1"/>
  <c r="O1704" i="1"/>
  <c r="P1704" i="1" s="1"/>
  <c r="N1704" i="1"/>
  <c r="O372" i="1"/>
  <c r="P372" i="1" s="1"/>
  <c r="Q372" i="1" s="1"/>
  <c r="N372" i="1"/>
  <c r="O891" i="1"/>
  <c r="P891" i="1" s="1"/>
  <c r="N891" i="1"/>
  <c r="O1567" i="1"/>
  <c r="P1567" i="1" s="1"/>
  <c r="N1567" i="1"/>
  <c r="O16" i="1"/>
  <c r="P16" i="1" s="1"/>
  <c r="N16" i="1"/>
  <c r="O413" i="1"/>
  <c r="P413" i="1" s="1"/>
  <c r="Q413" i="1" s="1"/>
  <c r="N413" i="1"/>
  <c r="O331" i="1"/>
  <c r="P331" i="1" s="1"/>
  <c r="Q331" i="1" s="1"/>
  <c r="N331" i="1"/>
  <c r="O1093" i="1"/>
  <c r="P1093" i="1" s="1"/>
  <c r="Q1093" i="1" s="1"/>
  <c r="N1093" i="1"/>
  <c r="O1126" i="1"/>
  <c r="P1126" i="1" s="1"/>
  <c r="Q1126" i="1" s="1"/>
  <c r="N1126" i="1"/>
  <c r="O1328" i="1"/>
  <c r="P1328" i="1" s="1"/>
  <c r="N1328" i="1"/>
  <c r="O280" i="1"/>
  <c r="P280" i="1" s="1"/>
  <c r="Q280" i="1" s="1"/>
  <c r="N280" i="1"/>
  <c r="O338" i="1"/>
  <c r="P338" i="1" s="1"/>
  <c r="Q338" i="1" s="1"/>
  <c r="N338" i="1"/>
  <c r="O528" i="1"/>
  <c r="P528" i="1" s="1"/>
  <c r="Q528" i="1" s="1"/>
  <c r="R527" i="1" s="1"/>
  <c r="S527" i="1" s="1"/>
  <c r="N528" i="1"/>
  <c r="O990" i="1"/>
  <c r="P990" i="1" s="1"/>
  <c r="Q990" i="1" s="1"/>
  <c r="N990" i="1"/>
  <c r="O976" i="1"/>
  <c r="P976" i="1" s="1"/>
  <c r="Q976" i="1" s="1"/>
  <c r="N976" i="1"/>
  <c r="O624" i="1"/>
  <c r="P624" i="1" s="1"/>
  <c r="Q624" i="1" s="1"/>
  <c r="N624" i="1"/>
  <c r="O907" i="1"/>
  <c r="P907" i="1" s="1"/>
  <c r="Q907" i="1" s="1"/>
  <c r="N907" i="1"/>
  <c r="N1207" i="1"/>
  <c r="O1207" i="1"/>
  <c r="P1207" i="1" s="1"/>
  <c r="O1140" i="1"/>
  <c r="P1140" i="1" s="1"/>
  <c r="Q1140" i="1" s="1"/>
  <c r="N1140" i="1"/>
  <c r="O1339" i="1"/>
  <c r="P1339" i="1" s="1"/>
  <c r="N1339" i="1"/>
  <c r="O1265" i="1"/>
  <c r="P1265" i="1" s="1"/>
  <c r="Q1265" i="1" s="1"/>
  <c r="N1265" i="1"/>
  <c r="O1488" i="1"/>
  <c r="P1488" i="1" s="1"/>
  <c r="N1488" i="1"/>
  <c r="O1395" i="1"/>
  <c r="P1395" i="1" s="1"/>
  <c r="N1395" i="1"/>
  <c r="O1160" i="1"/>
  <c r="P1160" i="1" s="1"/>
  <c r="N1160" i="1"/>
  <c r="N1599" i="1"/>
  <c r="O1599" i="1"/>
  <c r="P1599" i="1" s="1"/>
  <c r="Q1599" i="1" s="1"/>
  <c r="O1629" i="1"/>
  <c r="P1629" i="1" s="1"/>
  <c r="N1629" i="1"/>
  <c r="O1755" i="1"/>
  <c r="P1755" i="1" s="1"/>
  <c r="Q1755" i="1" s="1"/>
  <c r="N1755" i="1"/>
  <c r="N1527" i="1"/>
  <c r="O1527" i="1"/>
  <c r="P1527" i="1" s="1"/>
  <c r="N1689" i="1"/>
  <c r="O1689" i="1"/>
  <c r="P1689" i="1" s="1"/>
  <c r="Q1689" i="1" s="1"/>
  <c r="O1682" i="1"/>
  <c r="P1682" i="1" s="1"/>
  <c r="N1682" i="1"/>
  <c r="O1111" i="1"/>
  <c r="P1111" i="1" s="1"/>
  <c r="N1111" i="1"/>
  <c r="O1763" i="1"/>
  <c r="P1763" i="1" s="1"/>
  <c r="Q1763" i="1" s="1"/>
  <c r="N1763" i="1"/>
  <c r="N1037" i="1"/>
  <c r="O1037" i="1"/>
  <c r="P1037" i="1" s="1"/>
  <c r="O1438" i="1"/>
  <c r="P1438" i="1" s="1"/>
  <c r="Q1438" i="1" s="1"/>
  <c r="O1508" i="1"/>
  <c r="P1508" i="1" s="1"/>
  <c r="N1508" i="1"/>
  <c r="O1202" i="1"/>
  <c r="P1202" i="1" s="1"/>
  <c r="O1376" i="1"/>
  <c r="P1376" i="1" s="1"/>
  <c r="Q1376" i="1" s="1"/>
  <c r="N1376" i="1"/>
  <c r="O1542" i="1"/>
  <c r="P1542" i="1" s="1"/>
  <c r="N1542" i="1"/>
  <c r="N1417" i="1"/>
  <c r="O1417" i="1"/>
  <c r="P1417" i="1" s="1"/>
  <c r="N1500" i="1"/>
  <c r="O1500" i="1"/>
  <c r="P1500" i="1" s="1"/>
  <c r="N958" i="1"/>
  <c r="O958" i="1"/>
  <c r="P958" i="1" s="1"/>
  <c r="Q958" i="1" s="1"/>
  <c r="O825" i="1"/>
  <c r="P825" i="1" s="1"/>
  <c r="Q825" i="1" s="1"/>
  <c r="N825" i="1"/>
  <c r="N83" i="1"/>
  <c r="O83" i="1"/>
  <c r="P83" i="1" s="1"/>
  <c r="O1061" i="1"/>
  <c r="P1061" i="1" s="1"/>
  <c r="Q1061" i="1" s="1"/>
  <c r="N1061" i="1"/>
  <c r="O923" i="1"/>
  <c r="P923" i="1" s="1"/>
  <c r="N923" i="1"/>
  <c r="O1247" i="1"/>
  <c r="P1247" i="1" s="1"/>
  <c r="Q1247" i="1" s="1"/>
  <c r="N1247" i="1"/>
  <c r="O1416" i="1"/>
  <c r="P1416" i="1" s="1"/>
  <c r="Q1416" i="1" s="1"/>
  <c r="N1416" i="1"/>
  <c r="O1532" i="1"/>
  <c r="P1532" i="1" s="1"/>
  <c r="Q1532" i="1" s="1"/>
  <c r="N1532" i="1"/>
  <c r="O501" i="1"/>
  <c r="P501" i="1" s="1"/>
  <c r="N501" i="1"/>
  <c r="O430" i="1"/>
  <c r="P430" i="1" s="1"/>
  <c r="Q430" i="1" s="1"/>
  <c r="N430" i="1"/>
  <c r="N109" i="1"/>
  <c r="O109" i="1"/>
  <c r="P109" i="1" s="1"/>
  <c r="N670" i="1"/>
  <c r="O670" i="1"/>
  <c r="P670" i="1" s="1"/>
  <c r="Q670" i="1" s="1"/>
  <c r="O936" i="1"/>
  <c r="P936" i="1" s="1"/>
  <c r="Q936" i="1" s="1"/>
  <c r="N936" i="1"/>
  <c r="O797" i="1"/>
  <c r="P797" i="1" s="1"/>
  <c r="N797" i="1"/>
  <c r="O835" i="1"/>
  <c r="P835" i="1" s="1"/>
  <c r="N835" i="1"/>
  <c r="O1049" i="1"/>
  <c r="P1049" i="1" s="1"/>
  <c r="N1049" i="1"/>
  <c r="N219" i="1"/>
  <c r="O219" i="1"/>
  <c r="P219" i="1" s="1"/>
  <c r="O787" i="1"/>
  <c r="P787" i="1" s="1"/>
  <c r="N787" i="1"/>
  <c r="O755" i="1"/>
  <c r="P755" i="1" s="1"/>
  <c r="N755" i="1"/>
  <c r="O1053" i="1"/>
  <c r="P1053" i="1" s="1"/>
  <c r="N1053" i="1"/>
  <c r="N1236" i="1"/>
  <c r="O1236" i="1"/>
  <c r="P1236" i="1" s="1"/>
  <c r="Q1236" i="1" s="1"/>
  <c r="O1519" i="1"/>
  <c r="P1519" i="1" s="1"/>
  <c r="N1519" i="1"/>
  <c r="N1342" i="1"/>
  <c r="O1342" i="1"/>
  <c r="P1342" i="1" s="1"/>
  <c r="Q1342" i="1" s="1"/>
  <c r="O1582" i="1"/>
  <c r="P1582" i="1" s="1"/>
  <c r="N1582" i="1"/>
  <c r="O1564" i="1"/>
  <c r="P1564" i="1" s="1"/>
  <c r="N1564" i="1"/>
  <c r="O952" i="1"/>
  <c r="P952" i="1" s="1"/>
  <c r="N952" i="1"/>
  <c r="O1387" i="1"/>
  <c r="P1387" i="1" s="1"/>
  <c r="Q1387" i="1" s="1"/>
  <c r="N1387" i="1"/>
  <c r="O1607" i="1"/>
  <c r="P1607" i="1" s="1"/>
  <c r="Q1607" i="1" s="1"/>
  <c r="N1607" i="1"/>
  <c r="N1594" i="1"/>
  <c r="O1594" i="1"/>
  <c r="P1594" i="1" s="1"/>
  <c r="Q1594" i="1" s="1"/>
  <c r="O1800" i="1"/>
  <c r="P1800" i="1" s="1"/>
  <c r="Q1800" i="1" s="1"/>
  <c r="N1800" i="1"/>
  <c r="O1558" i="1"/>
  <c r="P1558" i="1" s="1"/>
  <c r="N1558" i="1"/>
  <c r="N77" i="1"/>
  <c r="O77" i="1"/>
  <c r="P77" i="1" s="1"/>
  <c r="O245" i="1"/>
  <c r="P245" i="1" s="1"/>
  <c r="Q245" i="1" s="1"/>
  <c r="N245" i="1"/>
  <c r="O395" i="1"/>
  <c r="P395" i="1" s="1"/>
  <c r="N395" i="1"/>
  <c r="O683" i="1"/>
  <c r="P683" i="1" s="1"/>
  <c r="N683" i="1"/>
  <c r="O640" i="1"/>
  <c r="P640" i="1" s="1"/>
  <c r="N640" i="1"/>
  <c r="O1634" i="1"/>
  <c r="P1634" i="1" s="1"/>
  <c r="Q1634" i="1" s="1"/>
  <c r="N1634" i="1"/>
  <c r="O197" i="1"/>
  <c r="P197" i="1" s="1"/>
  <c r="Q197" i="1" s="1"/>
  <c r="N197" i="1"/>
  <c r="O896" i="1"/>
  <c r="P896" i="1" s="1"/>
  <c r="Q896" i="1" s="1"/>
  <c r="N896" i="1"/>
  <c r="O664" i="1"/>
  <c r="P664" i="1" s="1"/>
  <c r="Q664" i="1" s="1"/>
  <c r="N664" i="1"/>
  <c r="O905" i="1"/>
  <c r="P905" i="1" s="1"/>
  <c r="Q905" i="1" s="1"/>
  <c r="N905" i="1"/>
  <c r="O992" i="1"/>
  <c r="P992" i="1" s="1"/>
  <c r="Q992" i="1" s="1"/>
  <c r="N992" i="1"/>
  <c r="N913" i="1"/>
  <c r="O913" i="1"/>
  <c r="P913" i="1" s="1"/>
  <c r="Q913" i="1" s="1"/>
  <c r="O833" i="1"/>
  <c r="P833" i="1" s="1"/>
  <c r="N833" i="1"/>
  <c r="O51" i="1"/>
  <c r="P51" i="1" s="1"/>
  <c r="Q51" i="1" s="1"/>
  <c r="N51" i="1"/>
  <c r="O261" i="1"/>
  <c r="P261" i="1" s="1"/>
  <c r="Q261" i="1" s="1"/>
  <c r="N261" i="1"/>
  <c r="O672" i="1"/>
  <c r="P672" i="1" s="1"/>
  <c r="Q672" i="1" s="1"/>
  <c r="N672" i="1"/>
  <c r="O688" i="1"/>
  <c r="P688" i="1" s="1"/>
  <c r="Q688" i="1" s="1"/>
  <c r="N688" i="1"/>
  <c r="O1221" i="1"/>
  <c r="P1221" i="1" s="1"/>
  <c r="Q1221" i="1" s="1"/>
  <c r="N1221" i="1"/>
  <c r="O1168" i="1"/>
  <c r="P1168" i="1" s="1"/>
  <c r="N1168" i="1"/>
  <c r="O1286" i="1"/>
  <c r="P1286" i="1" s="1"/>
  <c r="N1286" i="1"/>
  <c r="O814" i="1"/>
  <c r="P814" i="1" s="1"/>
  <c r="N814" i="1"/>
  <c r="O1513" i="1"/>
  <c r="P1513" i="1" s="1"/>
  <c r="N1513" i="1"/>
  <c r="N1739" i="1"/>
  <c r="O1739" i="1"/>
  <c r="P1739" i="1" s="1"/>
  <c r="Q1739" i="1" s="1"/>
  <c r="O299" i="1"/>
  <c r="P299" i="1" s="1"/>
  <c r="N299" i="1"/>
  <c r="O477" i="1"/>
  <c r="P477" i="1" s="1"/>
  <c r="N477" i="1"/>
  <c r="N1062" i="1"/>
  <c r="O1062" i="1"/>
  <c r="P1062" i="1" s="1"/>
  <c r="Q1062" i="1" s="1"/>
  <c r="O1392" i="1"/>
  <c r="P1392" i="1" s="1"/>
  <c r="N1392" i="1"/>
  <c r="O1672" i="1"/>
  <c r="P1672" i="1" s="1"/>
  <c r="N1672" i="1"/>
  <c r="O1736" i="1"/>
  <c r="P1736" i="1" s="1"/>
  <c r="Q1736" i="1" s="1"/>
  <c r="N1736" i="1"/>
  <c r="N784" i="1"/>
  <c r="O784" i="1"/>
  <c r="P784" i="1" s="1"/>
  <c r="O48" i="1"/>
  <c r="P48" i="1" s="1"/>
  <c r="Q48" i="1" s="1"/>
  <c r="N48" i="1"/>
  <c r="O325" i="1"/>
  <c r="P325" i="1" s="1"/>
  <c r="Q325" i="1" s="1"/>
  <c r="N325" i="1"/>
  <c r="O459" i="1"/>
  <c r="P459" i="1" s="1"/>
  <c r="N459" i="1"/>
  <c r="O981" i="1"/>
  <c r="P981" i="1" s="1"/>
  <c r="Q981" i="1" s="1"/>
  <c r="N981" i="1"/>
  <c r="O1276" i="1"/>
  <c r="P1276" i="1" s="1"/>
  <c r="N1276" i="1"/>
  <c r="O1238" i="1"/>
  <c r="P1238" i="1" s="1"/>
  <c r="Q1238" i="1" s="1"/>
  <c r="N1238" i="1"/>
  <c r="O1295" i="1"/>
  <c r="P1295" i="1" s="1"/>
  <c r="Q1295" i="1" s="1"/>
  <c r="N1295" i="1"/>
  <c r="N1475" i="1"/>
  <c r="O1475" i="1"/>
  <c r="P1475" i="1" s="1"/>
  <c r="O1543" i="1"/>
  <c r="P1543" i="1" s="1"/>
  <c r="N1543" i="1"/>
  <c r="O1801" i="1"/>
  <c r="P1801" i="1" s="1"/>
  <c r="Q1801" i="1" s="1"/>
  <c r="N1801" i="1"/>
  <c r="O662" i="1"/>
  <c r="P662" i="1" s="1"/>
  <c r="Q662" i="1" s="1"/>
  <c r="N662" i="1"/>
  <c r="O1156" i="1"/>
  <c r="P1156" i="1" s="1"/>
  <c r="Q1156" i="1" s="1"/>
  <c r="N1156" i="1"/>
  <c r="O1310" i="1"/>
  <c r="P1310" i="1" s="1"/>
  <c r="N1310" i="1"/>
  <c r="N1305" i="1"/>
  <c r="O1305" i="1"/>
  <c r="P1305" i="1" s="1"/>
  <c r="O1419" i="1"/>
  <c r="P1419" i="1" s="1"/>
  <c r="Q1419" i="1" s="1"/>
  <c r="R1419" i="1" s="1"/>
  <c r="N1419" i="1"/>
  <c r="N1750" i="1"/>
  <c r="O1750" i="1"/>
  <c r="P1750" i="1" s="1"/>
  <c r="Q1750" i="1" s="1"/>
  <c r="O1653" i="1"/>
  <c r="P1653" i="1" s="1"/>
  <c r="N1653" i="1"/>
  <c r="O1302" i="1"/>
  <c r="P1302" i="1" s="1"/>
  <c r="Q1302" i="1" s="1"/>
  <c r="N1302" i="1"/>
  <c r="O1366" i="1"/>
  <c r="P1366" i="1" s="1"/>
  <c r="Q1366" i="1" s="1"/>
  <c r="N1366" i="1"/>
  <c r="O1779" i="1"/>
  <c r="P1779" i="1" s="1"/>
  <c r="Q1779" i="1" s="1"/>
  <c r="N1779" i="1"/>
  <c r="O744" i="1"/>
  <c r="P744" i="1" s="1"/>
  <c r="N744" i="1"/>
  <c r="O1761" i="1"/>
  <c r="P1761" i="1" s="1"/>
  <c r="Q1761" i="1" s="1"/>
  <c r="N1761" i="1"/>
  <c r="O789" i="1"/>
  <c r="P789" i="1" s="1"/>
  <c r="N789" i="1"/>
  <c r="O355" i="1"/>
  <c r="P355" i="1" s="1"/>
  <c r="N355" i="1"/>
  <c r="O1047" i="1"/>
  <c r="P1047" i="1" s="1"/>
  <c r="N1047" i="1"/>
  <c r="O205" i="1"/>
  <c r="P205" i="1" s="1"/>
  <c r="N205" i="1"/>
  <c r="O912" i="1"/>
  <c r="P912" i="1" s="1"/>
  <c r="Q912" i="1" s="1"/>
  <c r="N912" i="1"/>
  <c r="O1369" i="1"/>
  <c r="P1369" i="1" s="1"/>
  <c r="Q1369" i="1" s="1"/>
  <c r="N1369" i="1"/>
  <c r="O272" i="1"/>
  <c r="P272" i="1" s="1"/>
  <c r="N272" i="1"/>
  <c r="O818" i="1"/>
  <c r="P818" i="1" s="1"/>
  <c r="Q818" i="1" s="1"/>
  <c r="N818" i="1"/>
  <c r="N1591" i="1"/>
  <c r="O1591" i="1"/>
  <c r="P1591" i="1" s="1"/>
  <c r="Q1591" i="1" s="1"/>
  <c r="N1790" i="1"/>
  <c r="O1790" i="1"/>
  <c r="P1790" i="1" s="1"/>
  <c r="Q1790" i="1" s="1"/>
  <c r="O277" i="1"/>
  <c r="P277" i="1" s="1"/>
  <c r="N277" i="1"/>
  <c r="O1170" i="1"/>
  <c r="P1170" i="1" s="1"/>
  <c r="N1170" i="1"/>
  <c r="O1648" i="1"/>
  <c r="P1648" i="1" s="1"/>
  <c r="Q1648" i="1" s="1"/>
  <c r="N1648" i="1"/>
  <c r="O384" i="1"/>
  <c r="P384" i="1" s="1"/>
  <c r="Q384" i="1" s="1"/>
  <c r="N384" i="1"/>
  <c r="O1744" i="1"/>
  <c r="P1744" i="1" s="1"/>
  <c r="Q1744" i="1" s="1"/>
  <c r="O856" i="1"/>
  <c r="P856" i="1" s="1"/>
  <c r="N856" i="1"/>
  <c r="O211" i="1"/>
  <c r="P211" i="1" s="1"/>
  <c r="N211" i="1"/>
  <c r="N585" i="1"/>
  <c r="O585" i="1"/>
  <c r="P585" i="1" s="1"/>
  <c r="O577" i="1"/>
  <c r="P577" i="1" s="1"/>
  <c r="N577" i="1"/>
  <c r="O291" i="1"/>
  <c r="P291" i="1" s="1"/>
  <c r="N291" i="1"/>
  <c r="O336" i="1"/>
  <c r="P336" i="1" s="1"/>
  <c r="Q336" i="1" s="1"/>
  <c r="N336" i="1"/>
  <c r="O864" i="1"/>
  <c r="P864" i="1" s="1"/>
  <c r="N864" i="1"/>
  <c r="O539" i="1"/>
  <c r="P539" i="1" s="1"/>
  <c r="N539" i="1"/>
  <c r="O851" i="1"/>
  <c r="P851" i="1" s="1"/>
  <c r="N851" i="1"/>
  <c r="O99" i="1"/>
  <c r="P99" i="1" s="1"/>
  <c r="Q99" i="1" s="1"/>
  <c r="N99" i="1"/>
  <c r="O997" i="1"/>
  <c r="P997" i="1" s="1"/>
  <c r="N997" i="1"/>
  <c r="O1462" i="1"/>
  <c r="P1462" i="1" s="1"/>
  <c r="N1462" i="1"/>
  <c r="O1401" i="1"/>
  <c r="P1401" i="1" s="1"/>
  <c r="N1401" i="1"/>
  <c r="O1574" i="1"/>
  <c r="P1574" i="1" s="1"/>
  <c r="N1574" i="1"/>
  <c r="O1638" i="1"/>
  <c r="P1638" i="1" s="1"/>
  <c r="Q1638" i="1" s="1"/>
  <c r="N1638" i="1"/>
  <c r="O117" i="1"/>
  <c r="P117" i="1" s="1"/>
  <c r="N117" i="1"/>
  <c r="O202" i="1"/>
  <c r="P202" i="1" s="1"/>
  <c r="Q202" i="1" s="1"/>
  <c r="N202" i="1"/>
  <c r="O43" i="1"/>
  <c r="P43" i="1" s="1"/>
  <c r="Q43" i="1" s="1"/>
  <c r="N43" i="1"/>
  <c r="O709" i="1"/>
  <c r="P709" i="1" s="1"/>
  <c r="Q709" i="1" s="1"/>
  <c r="N709" i="1"/>
  <c r="O574" i="1"/>
  <c r="P574" i="1" s="1"/>
  <c r="Q574" i="1" s="1"/>
  <c r="N574" i="1"/>
  <c r="N339" i="1"/>
  <c r="O339" i="1"/>
  <c r="P339" i="1" s="1"/>
  <c r="Q339" i="1" s="1"/>
  <c r="N603" i="1"/>
  <c r="O603" i="1"/>
  <c r="P603" i="1" s="1"/>
  <c r="O715" i="1"/>
  <c r="P715" i="1" s="1"/>
  <c r="Q715" i="1" s="1"/>
  <c r="N715" i="1"/>
  <c r="O382" i="1"/>
  <c r="P382" i="1" s="1"/>
  <c r="Q382" i="1" s="1"/>
  <c r="N382" i="1"/>
  <c r="N598" i="1"/>
  <c r="O598" i="1"/>
  <c r="P598" i="1" s="1"/>
  <c r="O550" i="1"/>
  <c r="P550" i="1" s="1"/>
  <c r="Q550" i="1" s="1"/>
  <c r="N550" i="1"/>
  <c r="O144" i="1"/>
  <c r="P144" i="1" s="1"/>
  <c r="N144" i="1"/>
  <c r="O189" i="1"/>
  <c r="P189" i="1" s="1"/>
  <c r="Q189" i="1" s="1"/>
  <c r="N189" i="1"/>
  <c r="N569" i="1"/>
  <c r="O569" i="1"/>
  <c r="P569" i="1" s="1"/>
  <c r="N622" i="1"/>
  <c r="O622" i="1"/>
  <c r="P622" i="1" s="1"/>
  <c r="O461" i="1"/>
  <c r="P461" i="1" s="1"/>
  <c r="N461" i="1"/>
  <c r="O469" i="1"/>
  <c r="P469" i="1" s="1"/>
  <c r="N469" i="1"/>
  <c r="O1034" i="1"/>
  <c r="P1034" i="1" s="1"/>
  <c r="N1034" i="1"/>
  <c r="O608" i="1"/>
  <c r="P608" i="1" s="1"/>
  <c r="N608" i="1"/>
  <c r="N678" i="1"/>
  <c r="O678" i="1"/>
  <c r="P678" i="1" s="1"/>
  <c r="O1311" i="1"/>
  <c r="P1311" i="1" s="1"/>
  <c r="N1311" i="1"/>
  <c r="O61" i="1"/>
  <c r="P61" i="1" s="1"/>
  <c r="Q61" i="1" s="1"/>
  <c r="N61" i="1"/>
  <c r="O141" i="1"/>
  <c r="P141" i="1" s="1"/>
  <c r="N141" i="1"/>
  <c r="O834" i="1"/>
  <c r="P834" i="1" s="1"/>
  <c r="N834" i="1"/>
  <c r="O1154" i="1"/>
  <c r="P1154" i="1" s="1"/>
  <c r="Q1154" i="1" s="1"/>
  <c r="N1154" i="1"/>
  <c r="O1793" i="1"/>
  <c r="P1793" i="1" s="1"/>
  <c r="Q1793" i="1" s="1"/>
  <c r="N1793" i="1"/>
  <c r="O1080" i="1"/>
  <c r="P1080" i="1" s="1"/>
  <c r="N1080" i="1"/>
  <c r="O1263" i="1"/>
  <c r="P1263" i="1" s="1"/>
  <c r="Q1263" i="1" s="1"/>
  <c r="N1263" i="1"/>
  <c r="O1212" i="1"/>
  <c r="P1212" i="1" s="1"/>
  <c r="N1212" i="1"/>
  <c r="O1575" i="1"/>
  <c r="P1575" i="1" s="1"/>
  <c r="N1575" i="1"/>
  <c r="O1252" i="1"/>
  <c r="P1252" i="1" s="1"/>
  <c r="Q1252" i="1" s="1"/>
  <c r="N1252" i="1"/>
  <c r="O1443" i="1"/>
  <c r="P1443" i="1" s="1"/>
  <c r="Q1443" i="1" s="1"/>
  <c r="N1443" i="1"/>
  <c r="N181" i="1"/>
  <c r="O181" i="1"/>
  <c r="P181" i="1" s="1"/>
  <c r="Q181" i="1" s="1"/>
  <c r="N387" i="1"/>
  <c r="O920" i="1"/>
  <c r="P920" i="1" s="1"/>
  <c r="N920" i="1"/>
  <c r="O1136" i="1"/>
  <c r="P1136" i="1" s="1"/>
  <c r="Q1136" i="1" s="1"/>
  <c r="N1136" i="1"/>
  <c r="N1249" i="1"/>
  <c r="O1249" i="1"/>
  <c r="P1249" i="1" s="1"/>
  <c r="Q1249" i="1" s="1"/>
  <c r="O1181" i="1"/>
  <c r="P1181" i="1" s="1"/>
  <c r="N1181" i="1"/>
  <c r="N1326" i="1"/>
  <c r="O1326" i="1"/>
  <c r="P1326" i="1" s="1"/>
  <c r="Q1326" i="1" s="1"/>
  <c r="O1610" i="1"/>
  <c r="P1610" i="1" s="1"/>
  <c r="Q1610" i="1" s="1"/>
  <c r="N1610" i="1"/>
  <c r="O1654" i="1"/>
  <c r="P1654" i="1" s="1"/>
  <c r="N1654" i="1"/>
  <c r="O1353" i="1"/>
  <c r="P1353" i="1" s="1"/>
  <c r="N1353" i="1"/>
  <c r="O200" i="1"/>
  <c r="P200" i="1" s="1"/>
  <c r="Q200" i="1" s="1"/>
  <c r="N200" i="1"/>
  <c r="O381" i="1"/>
  <c r="P381" i="1" s="1"/>
  <c r="Q381" i="1" s="1"/>
  <c r="N381" i="1"/>
  <c r="O609" i="1"/>
  <c r="P609" i="1" s="1"/>
  <c r="N609" i="1"/>
  <c r="N587" i="1"/>
  <c r="O587" i="1"/>
  <c r="P587" i="1" s="1"/>
  <c r="O857" i="1"/>
  <c r="P857" i="1" s="1"/>
  <c r="N857" i="1"/>
  <c r="O873" i="1"/>
  <c r="P873" i="1" s="1"/>
  <c r="N873" i="1"/>
  <c r="O1694" i="1"/>
  <c r="P1694" i="1" s="1"/>
  <c r="N1694" i="1"/>
  <c r="O1734" i="1"/>
  <c r="P1734" i="1" s="1"/>
  <c r="Q1734" i="1" s="1"/>
  <c r="N1734" i="1"/>
  <c r="O323" i="1"/>
  <c r="P323" i="1" s="1"/>
  <c r="Q323" i="1" s="1"/>
  <c r="N323" i="1"/>
  <c r="O403" i="1"/>
  <c r="P403" i="1" s="1"/>
  <c r="N403" i="1"/>
  <c r="O390" i="1"/>
  <c r="P390" i="1" s="1"/>
  <c r="Q390" i="1" s="1"/>
  <c r="N390" i="1"/>
  <c r="O1048" i="1"/>
  <c r="P1048" i="1" s="1"/>
  <c r="N1048" i="1"/>
  <c r="O1637" i="1"/>
  <c r="P1637" i="1" s="1"/>
  <c r="Q1637" i="1" s="1"/>
  <c r="N1637" i="1"/>
  <c r="O112" i="1"/>
  <c r="P112" i="1" s="1"/>
  <c r="N112" i="1"/>
  <c r="O293" i="1"/>
  <c r="P293" i="1" s="1"/>
  <c r="N293" i="1"/>
  <c r="O282" i="1"/>
  <c r="P282" i="1" s="1"/>
  <c r="Q282" i="1" s="1"/>
  <c r="N282" i="1"/>
  <c r="O1210" i="1"/>
  <c r="P1210" i="1" s="1"/>
  <c r="N1210" i="1"/>
  <c r="O1745" i="1"/>
  <c r="P1745" i="1" s="1"/>
  <c r="Q1745" i="1" s="1"/>
  <c r="N1745" i="1"/>
  <c r="N1491" i="1"/>
  <c r="O1491" i="1"/>
  <c r="P1491" i="1" s="1"/>
  <c r="O29" i="1"/>
  <c r="P29" i="1" s="1"/>
  <c r="N29" i="1"/>
  <c r="O424" i="1"/>
  <c r="P424" i="1" s="1"/>
  <c r="N424" i="1"/>
  <c r="O701" i="1"/>
  <c r="P701" i="1" s="1"/>
  <c r="N701" i="1"/>
  <c r="O675" i="1"/>
  <c r="P675" i="1" s="1"/>
  <c r="N675" i="1"/>
  <c r="N883" i="1"/>
  <c r="O883" i="1"/>
  <c r="P883" i="1" s="1"/>
  <c r="Q883" i="1" s="1"/>
  <c r="O934" i="1"/>
  <c r="P934" i="1" s="1"/>
  <c r="Q934" i="1" s="1"/>
  <c r="N934" i="1"/>
  <c r="O1173" i="1"/>
  <c r="P1173" i="1" s="1"/>
  <c r="N1173" i="1"/>
  <c r="O1688" i="1"/>
  <c r="P1688" i="1" s="1"/>
  <c r="Q1688" i="1" s="1"/>
  <c r="N1688" i="1"/>
  <c r="O966" i="1"/>
  <c r="P966" i="1" s="1"/>
  <c r="Q966" i="1" s="1"/>
  <c r="N966" i="1"/>
  <c r="O389" i="1"/>
  <c r="P389" i="1" s="1"/>
  <c r="Q389" i="1" s="1"/>
  <c r="N389" i="1"/>
  <c r="O370" i="1"/>
  <c r="P370" i="1" s="1"/>
  <c r="Q370" i="1" s="1"/>
  <c r="N370" i="1"/>
  <c r="O651" i="1"/>
  <c r="P651" i="1" s="1"/>
  <c r="N651" i="1"/>
  <c r="O1254" i="1"/>
  <c r="P1254" i="1" s="1"/>
  <c r="Q1254" i="1" s="1"/>
  <c r="N1254" i="1"/>
  <c r="O352" i="1"/>
  <c r="P352" i="1" s="1"/>
  <c r="N352" i="1"/>
  <c r="N419" i="1"/>
  <c r="O419" i="1"/>
  <c r="P419" i="1" s="1"/>
  <c r="O760" i="1"/>
  <c r="P760" i="1" s="1"/>
  <c r="Q760" i="1" s="1"/>
  <c r="N760" i="1"/>
  <c r="O1194" i="1"/>
  <c r="P1194" i="1" s="1"/>
  <c r="N1194" i="1"/>
  <c r="O1675" i="1"/>
  <c r="P1675" i="1" s="1"/>
  <c r="N1675" i="1"/>
  <c r="O1583" i="1"/>
  <c r="P1583" i="1" s="1"/>
  <c r="N1583" i="1"/>
  <c r="N1677" i="1"/>
  <c r="O1677" i="1"/>
  <c r="P1677" i="1" s="1"/>
  <c r="O1784" i="1"/>
  <c r="P1784" i="1" s="1"/>
  <c r="Q1784" i="1" s="1"/>
  <c r="N1784" i="1"/>
  <c r="O1432" i="1"/>
  <c r="P1432" i="1" s="1"/>
  <c r="Q1432" i="1" s="1"/>
  <c r="N1432" i="1"/>
  <c r="O1548" i="1"/>
  <c r="P1548" i="1" s="1"/>
  <c r="N1548" i="1"/>
  <c r="O1503" i="1"/>
  <c r="P1503" i="1" s="1"/>
  <c r="N1503" i="1"/>
  <c r="O1602" i="1"/>
  <c r="P1602" i="1" s="1"/>
  <c r="Q1602" i="1" s="1"/>
  <c r="N1602" i="1"/>
  <c r="O1785" i="1"/>
  <c r="P1785" i="1" s="1"/>
  <c r="Q1785" i="1" s="1"/>
  <c r="N1785" i="1"/>
  <c r="O1768" i="1"/>
  <c r="P1768" i="1" s="1"/>
  <c r="Q1768" i="1" s="1"/>
  <c r="N1768" i="1"/>
  <c r="O880" i="1"/>
  <c r="P880" i="1" s="1"/>
  <c r="Q880" i="1" s="1"/>
  <c r="N880" i="1"/>
  <c r="O1425" i="1"/>
  <c r="P1425" i="1" s="1"/>
  <c r="N1425" i="1"/>
  <c r="N1441" i="1"/>
  <c r="O1441" i="1"/>
  <c r="P1441" i="1" s="1"/>
  <c r="Q1441" i="1" s="1"/>
  <c r="N1350" i="1"/>
  <c r="O1350" i="1"/>
  <c r="P1350" i="1" s="1"/>
  <c r="O1720" i="1"/>
  <c r="P1720" i="1" s="1"/>
  <c r="N1720" i="1"/>
  <c r="O1545" i="1"/>
  <c r="P1545" i="1" s="1"/>
  <c r="N1545" i="1"/>
  <c r="O210" i="1"/>
  <c r="P210" i="1" s="1"/>
  <c r="N210" i="1"/>
  <c r="N812" i="1"/>
  <c r="O812" i="1"/>
  <c r="P812" i="1" s="1"/>
  <c r="O493" i="1"/>
  <c r="P493" i="1" s="1"/>
  <c r="N493" i="1"/>
  <c r="O843" i="1"/>
  <c r="P843" i="1" s="1"/>
  <c r="N843" i="1"/>
  <c r="O991" i="1"/>
  <c r="P991" i="1" s="1"/>
  <c r="Q991" i="1" s="1"/>
  <c r="N991" i="1"/>
  <c r="O1451" i="1"/>
  <c r="P1451" i="1" s="1"/>
  <c r="Q1451" i="1" s="1"/>
  <c r="N1451" i="1"/>
  <c r="O1192" i="1"/>
  <c r="P1192" i="1" s="1"/>
  <c r="N1192" i="1"/>
  <c r="O1208" i="1"/>
  <c r="P1208" i="1" s="1"/>
  <c r="N1208" i="1"/>
  <c r="O1486" i="1"/>
  <c r="P1486" i="1" s="1"/>
  <c r="N1486" i="1"/>
  <c r="O194" i="1"/>
  <c r="P194" i="1" s="1"/>
  <c r="Q194" i="1" s="1"/>
  <c r="N194" i="1"/>
  <c r="O1605" i="1"/>
  <c r="P1605" i="1" s="1"/>
  <c r="Q1605" i="1" s="1"/>
  <c r="N1605" i="1"/>
  <c r="N1055" i="1"/>
  <c r="O1055" i="1"/>
  <c r="P1055" i="1" s="1"/>
  <c r="O1231" i="1"/>
  <c r="P1231" i="1" s="1"/>
  <c r="Q1231" i="1" s="1"/>
  <c r="N1231" i="1"/>
  <c r="N758" i="1"/>
  <c r="O758" i="1"/>
  <c r="P758" i="1" s="1"/>
  <c r="O218" i="1"/>
  <c r="P218" i="1" s="1"/>
  <c r="N218" i="1"/>
  <c r="N1358" i="1"/>
  <c r="O1358" i="1"/>
  <c r="P1358" i="1" s="1"/>
  <c r="Q1358" i="1" s="1"/>
  <c r="O306" i="1"/>
  <c r="P306" i="1" s="1"/>
  <c r="N306" i="1"/>
  <c r="O827" i="1"/>
  <c r="P827" i="1" s="1"/>
  <c r="N827" i="1"/>
  <c r="O1316" i="1"/>
  <c r="P1316" i="1" s="1"/>
  <c r="Q1316" i="1" s="1"/>
  <c r="N1316" i="1"/>
  <c r="O606" i="1"/>
  <c r="P606" i="1" s="1"/>
  <c r="N606" i="1"/>
  <c r="O1104" i="1"/>
  <c r="P1104" i="1" s="1"/>
  <c r="N1104" i="1"/>
  <c r="N518" i="1"/>
  <c r="O518" i="1"/>
  <c r="P518" i="1" s="1"/>
  <c r="O176" i="1"/>
  <c r="P176" i="1" s="1"/>
  <c r="N176" i="1"/>
  <c r="N630" i="1"/>
  <c r="O630" i="1"/>
  <c r="P630" i="1" s="1"/>
  <c r="Q630" i="1" s="1"/>
  <c r="O104" i="1"/>
  <c r="P104" i="1" s="1"/>
  <c r="Q104" i="1" s="1"/>
  <c r="N104" i="1"/>
  <c r="O983" i="1"/>
  <c r="P983" i="1" s="1"/>
  <c r="Q983" i="1" s="1"/>
  <c r="N983" i="1"/>
  <c r="O411" i="1"/>
  <c r="P411" i="1" s="1"/>
  <c r="Q411" i="1" s="1"/>
  <c r="N411" i="1"/>
  <c r="N614" i="1"/>
  <c r="O614" i="1"/>
  <c r="P614" i="1" s="1"/>
  <c r="O320" i="1"/>
  <c r="P320" i="1" s="1"/>
  <c r="Q320" i="1" s="1"/>
  <c r="N320" i="1"/>
  <c r="O899" i="1"/>
  <c r="P899" i="1" s="1"/>
  <c r="Q899" i="1" s="1"/>
  <c r="O1112" i="1"/>
  <c r="P1112" i="1" s="1"/>
  <c r="N1112" i="1"/>
  <c r="O1087" i="1"/>
  <c r="P1087" i="1" s="1"/>
  <c r="N1087" i="1"/>
  <c r="O37" i="1"/>
  <c r="P37" i="1" s="1"/>
  <c r="N37" i="1"/>
  <c r="O576" i="1"/>
  <c r="P576" i="1" s="1"/>
  <c r="N576" i="1"/>
  <c r="O986" i="1"/>
  <c r="P986" i="1" s="1"/>
  <c r="Q986" i="1" s="1"/>
  <c r="N986" i="1"/>
  <c r="O1025" i="1"/>
  <c r="P1025" i="1" s="1"/>
  <c r="N1025" i="1"/>
  <c r="O288" i="1"/>
  <c r="P288" i="1" s="1"/>
  <c r="Q288" i="1" s="1"/>
  <c r="N288" i="1"/>
  <c r="N59" i="1"/>
  <c r="O59" i="1"/>
  <c r="P59" i="1" s="1"/>
  <c r="Q59" i="1" s="1"/>
  <c r="O646" i="1"/>
  <c r="P646" i="1" s="1"/>
  <c r="Q646" i="1" s="1"/>
  <c r="N646" i="1"/>
  <c r="O267" i="1"/>
  <c r="P267" i="1" s="1"/>
  <c r="N267" i="1"/>
  <c r="O226" i="1"/>
  <c r="P226" i="1" s="1"/>
  <c r="N226" i="1"/>
  <c r="O422" i="1"/>
  <c r="P422" i="1" s="1"/>
  <c r="N422" i="1"/>
  <c r="N619" i="1"/>
  <c r="O619" i="1"/>
  <c r="P619" i="1" s="1"/>
  <c r="N731" i="1"/>
  <c r="O731" i="1"/>
  <c r="P731" i="1" s="1"/>
  <c r="O704" i="1"/>
  <c r="P704" i="1" s="1"/>
  <c r="Q704" i="1" s="1"/>
  <c r="N704" i="1"/>
  <c r="O251" i="1"/>
  <c r="P251" i="1" s="1"/>
  <c r="Q251" i="1" s="1"/>
  <c r="N251" i="1"/>
  <c r="O654" i="1"/>
  <c r="P654" i="1" s="1"/>
  <c r="N654" i="1"/>
  <c r="O542" i="1"/>
  <c r="P542" i="1" s="1"/>
  <c r="N542" i="1"/>
  <c r="N844" i="1"/>
  <c r="O844" i="1"/>
  <c r="P844" i="1" s="1"/>
  <c r="O1077" i="1"/>
  <c r="P1077" i="1" s="1"/>
  <c r="N1077" i="1"/>
  <c r="O1270" i="1"/>
  <c r="P1270" i="1" s="1"/>
  <c r="Q1270" i="1" s="1"/>
  <c r="N1270" i="1"/>
  <c r="O1237" i="1"/>
  <c r="P1237" i="1" s="1"/>
  <c r="Q1237" i="1" s="1"/>
  <c r="N1237" i="1"/>
  <c r="N456" i="1"/>
  <c r="O456" i="1"/>
  <c r="P456" i="1" s="1"/>
  <c r="O881" i="1"/>
  <c r="P881" i="1" s="1"/>
  <c r="Q881" i="1" s="1"/>
  <c r="N881" i="1"/>
  <c r="O1118" i="1"/>
  <c r="P1118" i="1" s="1"/>
  <c r="Q1118" i="1" s="1"/>
  <c r="N1118" i="1"/>
  <c r="O1196" i="1"/>
  <c r="P1196" i="1" s="1"/>
  <c r="N1196" i="1"/>
  <c r="O371" i="1"/>
  <c r="P371" i="1" s="1"/>
  <c r="Q371" i="1" s="1"/>
  <c r="N371" i="1"/>
  <c r="N168" i="1"/>
  <c r="O168" i="1"/>
  <c r="P168" i="1" s="1"/>
  <c r="O512" i="1"/>
  <c r="P512" i="1" s="1"/>
  <c r="N512" i="1"/>
  <c r="N862" i="1"/>
  <c r="O862" i="1"/>
  <c r="P862" i="1" s="1"/>
  <c r="O1120" i="1"/>
  <c r="P1120" i="1" s="1"/>
  <c r="N1120" i="1"/>
  <c r="N1135" i="1"/>
  <c r="O1135" i="1"/>
  <c r="P1135" i="1" s="1"/>
  <c r="Q1135" i="1" s="1"/>
  <c r="O467" i="1"/>
  <c r="P467" i="1" s="1"/>
  <c r="N467" i="1"/>
  <c r="O1005" i="1"/>
  <c r="P1005" i="1" s="1"/>
  <c r="N1005" i="1"/>
  <c r="N1070" i="1"/>
  <c r="O1070" i="1"/>
  <c r="P1070" i="1" s="1"/>
  <c r="Q1070" i="1" s="1"/>
  <c r="O322" i="1"/>
  <c r="P322" i="1" s="1"/>
  <c r="Q322" i="1" s="1"/>
  <c r="N322" i="1"/>
  <c r="O648" i="1"/>
  <c r="P648" i="1" s="1"/>
  <c r="Q648" i="1" s="1"/>
  <c r="N648" i="1"/>
  <c r="O632" i="1"/>
  <c r="P632" i="1" s="1"/>
  <c r="N632" i="1"/>
  <c r="O801" i="1"/>
  <c r="P801" i="1" s="1"/>
  <c r="Q801" i="1" s="1"/>
  <c r="N801" i="1"/>
  <c r="O1279" i="1"/>
  <c r="P1279" i="1" s="1"/>
  <c r="Q1279" i="1" s="1"/>
  <c r="R1277" i="1" s="1"/>
  <c r="N1279" i="1"/>
  <c r="N1478" i="1"/>
  <c r="O1478" i="1"/>
  <c r="P1478" i="1" s="1"/>
  <c r="O1300" i="1"/>
  <c r="P1300" i="1" s="1"/>
  <c r="Q1300" i="1" s="1"/>
  <c r="N1300" i="1"/>
  <c r="N1798" i="1"/>
  <c r="O1798" i="1"/>
  <c r="P1798" i="1" s="1"/>
  <c r="Q1798" i="1" s="1"/>
  <c r="O357" i="1"/>
  <c r="P357" i="1" s="1"/>
  <c r="N357" i="1"/>
  <c r="O344" i="1"/>
  <c r="P344" i="1" s="1"/>
  <c r="Q344" i="1" s="1"/>
  <c r="N344" i="1"/>
  <c r="O875" i="1"/>
  <c r="P875" i="1" s="1"/>
  <c r="N875" i="1"/>
  <c r="N1292" i="1"/>
  <c r="O1072" i="1"/>
  <c r="P1072" i="1" s="1"/>
  <c r="N1072" i="1"/>
  <c r="O1144" i="1"/>
  <c r="P1144" i="1" s="1"/>
  <c r="Q1144" i="1" s="1"/>
  <c r="N1144" i="1"/>
  <c r="O1480" i="1"/>
  <c r="P1480" i="1" s="1"/>
  <c r="N1480" i="1"/>
  <c r="O1718" i="1"/>
  <c r="P1718" i="1" s="1"/>
  <c r="N1718" i="1"/>
  <c r="O1308" i="1"/>
  <c r="P1308" i="1" s="1"/>
  <c r="N1308" i="1"/>
  <c r="O1553" i="1"/>
  <c r="P1553" i="1" s="1"/>
  <c r="N1553" i="1"/>
  <c r="O1674" i="1"/>
  <c r="P1674" i="1" s="1"/>
  <c r="N1674" i="1"/>
  <c r="O165" i="1"/>
  <c r="P165" i="1" s="1"/>
  <c r="N165" i="1"/>
  <c r="N27" i="1"/>
  <c r="O27" i="1"/>
  <c r="P27" i="1" s="1"/>
  <c r="O656" i="1"/>
  <c r="P656" i="1" s="1"/>
  <c r="N656" i="1"/>
  <c r="O838" i="1"/>
  <c r="P838" i="1" s="1"/>
  <c r="N838" i="1"/>
  <c r="N926" i="1"/>
  <c r="O926" i="1"/>
  <c r="P926" i="1" s="1"/>
  <c r="Q926" i="1" s="1"/>
  <c r="R926" i="1" s="1"/>
  <c r="N1054" i="1"/>
  <c r="O1054" i="1"/>
  <c r="P1054" i="1" s="1"/>
  <c r="N1215" i="1"/>
  <c r="O1215" i="1"/>
  <c r="P1215" i="1" s="1"/>
  <c r="O1323" i="1"/>
  <c r="P1323" i="1" s="1"/>
  <c r="Q1323" i="1" s="1"/>
  <c r="N1323" i="1"/>
  <c r="O1409" i="1"/>
  <c r="P1409" i="1" s="1"/>
  <c r="Q1409" i="1" s="1"/>
  <c r="N1409" i="1"/>
  <c r="O290" i="1"/>
  <c r="P290" i="1" s="1"/>
  <c r="N290" i="1"/>
  <c r="O998" i="1"/>
  <c r="P998" i="1" s="1"/>
  <c r="N998" i="1"/>
  <c r="O1031" i="1"/>
  <c r="P1031" i="1" s="1"/>
  <c r="N1031" i="1"/>
  <c r="O1428" i="1"/>
  <c r="P1428" i="1" s="1"/>
  <c r="N1428" i="1"/>
  <c r="O1303" i="1"/>
  <c r="P1303" i="1" s="1"/>
  <c r="Q1303" i="1" s="1"/>
  <c r="N1303" i="1"/>
  <c r="N1556" i="1"/>
  <c r="O1556" i="1"/>
  <c r="P1556" i="1" s="1"/>
  <c r="O365" i="1"/>
  <c r="P365" i="1" s="1"/>
  <c r="Q365" i="1" s="1"/>
  <c r="N365" i="1"/>
  <c r="N392" i="1"/>
  <c r="O392" i="1"/>
  <c r="P392" i="1" s="1"/>
  <c r="Q392" i="1" s="1"/>
  <c r="N275" i="1"/>
  <c r="O275" i="1"/>
  <c r="P275" i="1" s="1"/>
  <c r="O904" i="1"/>
  <c r="P904" i="1" s="1"/>
  <c r="Q904" i="1" s="1"/>
  <c r="N904" i="1"/>
  <c r="O685" i="1"/>
  <c r="P685" i="1" s="1"/>
  <c r="Q685" i="1" s="1"/>
  <c r="N685" i="1"/>
  <c r="O865" i="1"/>
  <c r="P865" i="1" s="1"/>
  <c r="N865" i="1"/>
  <c r="O1109" i="1"/>
  <c r="P1109" i="1" s="1"/>
  <c r="Q1109" i="1" s="1"/>
  <c r="N1109" i="1"/>
  <c r="O1188" i="1"/>
  <c r="P1188" i="1" s="1"/>
  <c r="N1188" i="1"/>
  <c r="O1403" i="1"/>
  <c r="P1403" i="1" s="1"/>
  <c r="Q1403" i="1" s="1"/>
  <c r="N1403" i="1"/>
  <c r="O854" i="1"/>
  <c r="P854" i="1" s="1"/>
  <c r="N854" i="1"/>
  <c r="O558" i="1"/>
  <c r="P558" i="1" s="1"/>
  <c r="Q558" i="1" s="1"/>
  <c r="N558" i="1"/>
  <c r="O240" i="1"/>
  <c r="P240" i="1" s="1"/>
  <c r="Q240" i="1" s="1"/>
  <c r="N240" i="1"/>
  <c r="O362" i="1"/>
  <c r="P362" i="1" s="1"/>
  <c r="Q362" i="1" s="1"/>
  <c r="N362" i="1"/>
  <c r="O1015" i="1"/>
  <c r="P1015" i="1" s="1"/>
  <c r="N1015" i="1"/>
  <c r="O1268" i="1"/>
  <c r="P1268" i="1" s="1"/>
  <c r="Q1268" i="1" s="1"/>
  <c r="N1268" i="1"/>
  <c r="O1320" i="1"/>
  <c r="P1320" i="1" s="1"/>
  <c r="Q1320" i="1" s="1"/>
  <c r="N1320" i="1"/>
  <c r="O989" i="1"/>
  <c r="P989" i="1" s="1"/>
  <c r="Q989" i="1" s="1"/>
  <c r="N989" i="1"/>
  <c r="O1218" i="1"/>
  <c r="P1218" i="1" s="1"/>
  <c r="N1218" i="1"/>
  <c r="O1400" i="1"/>
  <c r="P1400" i="1" s="1"/>
  <c r="O1496" i="1"/>
  <c r="P1496" i="1" s="1"/>
  <c r="N1496" i="1"/>
  <c r="O24" i="1"/>
  <c r="P24" i="1" s="1"/>
  <c r="N24" i="1"/>
  <c r="N69" i="1"/>
  <c r="O69" i="1"/>
  <c r="P69" i="1" s="1"/>
  <c r="O712" i="1"/>
  <c r="P712" i="1" s="1"/>
  <c r="Q712" i="1" s="1"/>
  <c r="N712" i="1"/>
  <c r="O147" i="1"/>
  <c r="P147" i="1" s="1"/>
  <c r="N147" i="1"/>
  <c r="O600" i="1"/>
  <c r="P600" i="1" s="1"/>
  <c r="N600" i="1"/>
  <c r="O1056" i="1"/>
  <c r="P1056" i="1" s="1"/>
  <c r="N1056" i="1"/>
  <c r="O1470" i="1"/>
  <c r="P1470" i="1" s="1"/>
  <c r="N1470" i="1"/>
  <c r="O621" i="1"/>
  <c r="P621" i="1" s="1"/>
  <c r="N621" i="1"/>
  <c r="O414" i="1"/>
  <c r="P414" i="1" s="1"/>
  <c r="Q414" i="1" s="1"/>
  <c r="N414" i="1"/>
  <c r="O830" i="1"/>
  <c r="P830" i="1" s="1"/>
  <c r="N830" i="1"/>
  <c r="O557" i="1"/>
  <c r="P557" i="1" s="1"/>
  <c r="Q557" i="1" s="1"/>
  <c r="N557" i="1"/>
  <c r="O1233" i="1"/>
  <c r="P1233" i="1" s="1"/>
  <c r="Q1233" i="1" s="1"/>
  <c r="N1233" i="1"/>
  <c r="O1257" i="1"/>
  <c r="P1257" i="1" s="1"/>
  <c r="Q1257" i="1" s="1"/>
  <c r="N1257" i="1"/>
  <c r="O1393" i="1"/>
  <c r="P1393" i="1" s="1"/>
  <c r="N1393" i="1"/>
  <c r="O1537" i="1"/>
  <c r="P1537" i="1" s="1"/>
  <c r="Q1537" i="1" s="1"/>
  <c r="N1537" i="1"/>
  <c r="O1294" i="1"/>
  <c r="P1294" i="1" s="1"/>
  <c r="Q1294" i="1" s="1"/>
  <c r="N1294" i="1"/>
  <c r="O1456" i="1"/>
  <c r="P1456" i="1" s="1"/>
  <c r="Q1456" i="1" s="1"/>
  <c r="N1456" i="1"/>
  <c r="O1119" i="1"/>
  <c r="P1119" i="1" s="1"/>
  <c r="Q1119" i="1" s="1"/>
  <c r="N1119" i="1"/>
  <c r="O1650" i="1"/>
  <c r="P1650" i="1" s="1"/>
  <c r="Q1650" i="1" s="1"/>
  <c r="N1650" i="1"/>
  <c r="O1382" i="1"/>
  <c r="P1382" i="1" s="1"/>
  <c r="Q1382" i="1" s="1"/>
  <c r="N1382" i="1"/>
  <c r="O1410" i="1"/>
  <c r="P1410" i="1" s="1"/>
  <c r="Q1410" i="1" s="1"/>
  <c r="N1410" i="1"/>
  <c r="O1631" i="1"/>
  <c r="P1631" i="1" s="1"/>
  <c r="N1631" i="1"/>
  <c r="O1666" i="1"/>
  <c r="P1666" i="1" s="1"/>
  <c r="N1666" i="1"/>
  <c r="O1585" i="1"/>
  <c r="P1585" i="1" s="1"/>
  <c r="N1651" i="1"/>
  <c r="O1651" i="1"/>
  <c r="P1651" i="1" s="1"/>
  <c r="O1771" i="1"/>
  <c r="P1771" i="1" s="1"/>
  <c r="Q1771" i="1" s="1"/>
  <c r="N1771" i="1"/>
  <c r="O1702" i="1"/>
  <c r="P1702" i="1" s="1"/>
  <c r="N1702" i="1"/>
  <c r="O1225" i="1"/>
  <c r="P1225" i="1" s="1"/>
  <c r="Q1225" i="1" s="1"/>
  <c r="N1225" i="1"/>
  <c r="O1321" i="1"/>
  <c r="P1321" i="1" s="1"/>
  <c r="Q1321" i="1" s="1"/>
  <c r="N1321" i="1"/>
  <c r="O1580" i="1"/>
  <c r="P1580" i="1" s="1"/>
  <c r="N1580" i="1"/>
  <c r="O1658" i="1"/>
  <c r="P1658" i="1" s="1"/>
  <c r="N1658" i="1"/>
  <c r="O1297" i="1"/>
  <c r="P1297" i="1" s="1"/>
  <c r="Q1297" i="1" s="1"/>
  <c r="N1297" i="1"/>
  <c r="O1529" i="1"/>
  <c r="P1529" i="1" s="1"/>
  <c r="N1529" i="1"/>
  <c r="O1402" i="1"/>
  <c r="P1402" i="1" s="1"/>
  <c r="N1402" i="1"/>
  <c r="O1494" i="1"/>
  <c r="P1494" i="1" s="1"/>
  <c r="N1494" i="1"/>
  <c r="O902" i="1"/>
  <c r="P902" i="1" s="1"/>
  <c r="Q902" i="1" s="1"/>
  <c r="N902" i="1"/>
  <c r="N1806" i="1"/>
  <c r="O1806" i="1"/>
  <c r="P1806" i="1" s="1"/>
  <c r="N1175" i="1"/>
  <c r="O1175" i="1"/>
  <c r="P1175" i="1" s="1"/>
  <c r="N1385" i="1"/>
  <c r="O1385" i="1"/>
  <c r="P1385" i="1" s="1"/>
  <c r="Q1385" i="1" s="1"/>
  <c r="O397" i="1"/>
  <c r="P397" i="1" s="1"/>
  <c r="N397" i="1"/>
  <c r="O953" i="1"/>
  <c r="P953" i="1" s="1"/>
  <c r="N953" i="1"/>
  <c r="O152" i="1"/>
  <c r="P152" i="1" s="1"/>
  <c r="N152" i="1"/>
  <c r="O699" i="1"/>
  <c r="P699" i="1" s="1"/>
  <c r="N699" i="1"/>
  <c r="N579" i="1"/>
  <c r="O579" i="1"/>
  <c r="P579" i="1" s="1"/>
  <c r="O480" i="1"/>
  <c r="P480" i="1" s="1"/>
  <c r="N480" i="1"/>
  <c r="O93" i="1"/>
  <c r="P93" i="1" s="1"/>
  <c r="Q93" i="1" s="1"/>
  <c r="N93" i="1"/>
  <c r="O592" i="1"/>
  <c r="P592" i="1" s="1"/>
  <c r="N592" i="1"/>
  <c r="N96" i="1"/>
  <c r="O96" i="1"/>
  <c r="P96" i="1" s="1"/>
  <c r="Q96" i="1" s="1"/>
  <c r="O897" i="1"/>
  <c r="P897" i="1" s="1"/>
  <c r="Q897" i="1" s="1"/>
  <c r="N897" i="1"/>
  <c r="N1071" i="1"/>
  <c r="O1071" i="1"/>
  <c r="P1071" i="1" s="1"/>
  <c r="O1149" i="1"/>
  <c r="P1149" i="1" s="1"/>
  <c r="N1149" i="1"/>
  <c r="N1244" i="1"/>
  <c r="O1244" i="1"/>
  <c r="P1244" i="1" s="1"/>
  <c r="Q1244" i="1" s="1"/>
  <c r="O1184" i="1"/>
  <c r="P1184" i="1" s="1"/>
  <c r="N1184" i="1"/>
  <c r="O1497" i="1"/>
  <c r="P1497" i="1" s="1"/>
  <c r="N1497" i="1"/>
  <c r="O1511" i="1"/>
  <c r="P1511" i="1" s="1"/>
  <c r="N1511" i="1"/>
  <c r="O1337" i="1"/>
  <c r="P1337" i="1" s="1"/>
  <c r="N1337" i="1"/>
  <c r="O1566" i="1"/>
  <c r="P1566" i="1" s="1"/>
  <c r="N1566" i="1"/>
  <c r="O187" i="1"/>
  <c r="P187" i="1" s="1"/>
  <c r="N187" i="1"/>
  <c r="O435" i="1"/>
  <c r="P435" i="1" s="1"/>
  <c r="N435" i="1"/>
  <c r="N1191" i="1"/>
  <c r="O1191" i="1"/>
  <c r="P1191" i="1" s="1"/>
  <c r="O421" i="1"/>
  <c r="P421" i="1" s="1"/>
  <c r="N421" i="1"/>
  <c r="O773" i="1"/>
  <c r="P773" i="1" s="1"/>
  <c r="N773" i="1"/>
  <c r="O593" i="1"/>
  <c r="P593" i="1" s="1"/>
  <c r="N593" i="1"/>
  <c r="O1374" i="1"/>
  <c r="P1374" i="1" s="1"/>
  <c r="N1374" i="1"/>
  <c r="O221" i="1"/>
  <c r="P221" i="1" s="1"/>
  <c r="N221" i="1"/>
  <c r="N208" i="1"/>
  <c r="O208" i="1"/>
  <c r="P208" i="1" s="1"/>
  <c r="O445" i="1"/>
  <c r="P445" i="1" s="1"/>
  <c r="Q445" i="1" s="1"/>
  <c r="N445" i="1"/>
  <c r="O637" i="1"/>
  <c r="P637" i="1" s="1"/>
  <c r="N637" i="1"/>
  <c r="N720" i="1"/>
  <c r="O720" i="1"/>
  <c r="P720" i="1" s="1"/>
  <c r="O971" i="1"/>
  <c r="P971" i="1" s="1"/>
  <c r="N971" i="1"/>
  <c r="O1255" i="1"/>
  <c r="P1255" i="1" s="1"/>
  <c r="Q1255" i="1" s="1"/>
  <c r="N1255" i="1"/>
  <c r="O1667" i="1"/>
  <c r="P1667" i="1" s="1"/>
  <c r="N1667" i="1"/>
  <c r="O213" i="1"/>
  <c r="P213" i="1" s="1"/>
  <c r="N213" i="1"/>
  <c r="O184" i="1"/>
  <c r="P184" i="1" s="1"/>
  <c r="N184" i="1"/>
  <c r="O974" i="1"/>
  <c r="P974" i="1" s="1"/>
  <c r="N974" i="1"/>
  <c r="O741" i="1"/>
  <c r="P741" i="1" s="1"/>
  <c r="N741" i="1"/>
  <c r="O691" i="1"/>
  <c r="P691" i="1" s="1"/>
  <c r="Q691" i="1" s="1"/>
  <c r="N691" i="1"/>
  <c r="O841" i="1"/>
  <c r="P841" i="1" s="1"/>
  <c r="N841" i="1"/>
  <c r="N1107" i="1"/>
  <c r="O1107" i="1"/>
  <c r="P1107" i="1" s="1"/>
  <c r="Q1107" i="1" s="1"/>
  <c r="O1176" i="1"/>
  <c r="P1176" i="1" s="1"/>
  <c r="N1176" i="1"/>
  <c r="N1141" i="1"/>
  <c r="O1141" i="1"/>
  <c r="P1141" i="1" s="1"/>
  <c r="Q1141" i="1" s="1"/>
  <c r="O1216" i="1"/>
  <c r="P1216" i="1" s="1"/>
  <c r="N1216" i="1"/>
  <c r="O1412" i="1"/>
  <c r="P1412" i="1" s="1"/>
  <c r="Q1412" i="1" s="1"/>
  <c r="N1412" i="1"/>
  <c r="N1435" i="1"/>
  <c r="O1435" i="1"/>
  <c r="P1435" i="1" s="1"/>
  <c r="N1659" i="1"/>
  <c r="O1659" i="1"/>
  <c r="P1659" i="1" s="1"/>
  <c r="N1731" i="1"/>
  <c r="O1731" i="1"/>
  <c r="P1731" i="1" s="1"/>
  <c r="N1454" i="1"/>
  <c r="O1454" i="1"/>
  <c r="P1454" i="1" s="1"/>
  <c r="Q1454" i="1" s="1"/>
  <c r="O80" i="1"/>
  <c r="P80" i="1" s="1"/>
  <c r="N80" i="1"/>
  <c r="N91" i="1"/>
  <c r="O91" i="1"/>
  <c r="P91" i="1" s="1"/>
  <c r="Q91" i="1" s="1"/>
  <c r="O888" i="1"/>
  <c r="P888" i="1" s="1"/>
  <c r="Q888" i="1" s="1"/>
  <c r="N888" i="1"/>
  <c r="N1199" i="1"/>
  <c r="O1199" i="1"/>
  <c r="P1199" i="1" s="1"/>
  <c r="O1064" i="1"/>
  <c r="P1064" i="1" s="1"/>
  <c r="Q1064" i="1" s="1"/>
  <c r="N1064" i="1"/>
  <c r="O1472" i="1"/>
  <c r="P1472" i="1" s="1"/>
  <c r="N1472" i="1"/>
  <c r="O155" i="1"/>
  <c r="P155" i="1" s="1"/>
  <c r="N155" i="1"/>
  <c r="N232" i="1"/>
  <c r="O232" i="1"/>
  <c r="P232" i="1" s="1"/>
  <c r="N1063" i="1"/>
  <c r="O1063" i="1"/>
  <c r="P1063" i="1" s="1"/>
  <c r="Q1063" i="1" s="1"/>
  <c r="O859" i="1"/>
  <c r="P859" i="1" s="1"/>
  <c r="N859" i="1"/>
  <c r="N1284" i="1"/>
  <c r="O1284" i="1"/>
  <c r="P1284" i="1" s="1"/>
  <c r="Q1284" i="1" s="1"/>
  <c r="O1618" i="1"/>
  <c r="P1618" i="1" s="1"/>
  <c r="N1618" i="1"/>
  <c r="O1289" i="1"/>
  <c r="P1289" i="1" s="1"/>
  <c r="N1289" i="1"/>
  <c r="O1521" i="1"/>
  <c r="P1521" i="1" s="1"/>
  <c r="N1521" i="1"/>
  <c r="O1697" i="1"/>
  <c r="P1697" i="1" s="1"/>
  <c r="N1697" i="1"/>
  <c r="O1787" i="1"/>
  <c r="P1787" i="1" s="1"/>
  <c r="Q1787" i="1" s="1"/>
  <c r="N1787" i="1"/>
  <c r="O1433" i="1"/>
  <c r="P1433" i="1" s="1"/>
  <c r="N1433" i="1"/>
  <c r="O1686" i="1"/>
  <c r="P1686" i="1" s="1"/>
  <c r="Q1686" i="1" s="1"/>
  <c r="N1686" i="1"/>
  <c r="N1774" i="1"/>
  <c r="O1774" i="1"/>
  <c r="P1774" i="1" s="1"/>
  <c r="Q1774" i="1" s="1"/>
  <c r="O1776" i="1"/>
  <c r="P1776" i="1" s="1"/>
  <c r="Q1776" i="1" s="1"/>
  <c r="N1776" i="1"/>
  <c r="O1371" i="1"/>
  <c r="P1371" i="1" s="1"/>
  <c r="N1371" i="1"/>
  <c r="N1449" i="1"/>
  <c r="O1449" i="1"/>
  <c r="P1449" i="1" s="1"/>
  <c r="Q1449" i="1" s="1"/>
  <c r="O1390" i="1"/>
  <c r="P1390" i="1" s="1"/>
  <c r="Q1390" i="1" s="1"/>
  <c r="R1381" i="1" s="1"/>
  <c r="S1381" i="1" s="1"/>
  <c r="N1390" i="1"/>
  <c r="O1505" i="1"/>
  <c r="P1505" i="1" s="1"/>
  <c r="N1505" i="1"/>
  <c r="O1117" i="1"/>
  <c r="P1117" i="1" s="1"/>
  <c r="Q1117" i="1" s="1"/>
  <c r="N1117" i="1"/>
  <c r="O1363" i="1"/>
  <c r="P1363" i="1" s="1"/>
  <c r="Q1363" i="1" s="1"/>
  <c r="N1363" i="1"/>
  <c r="O1200" i="1"/>
  <c r="P1200" i="1" s="1"/>
  <c r="N1200" i="1"/>
  <c r="O1577" i="1"/>
  <c r="P1577" i="1" s="1"/>
  <c r="N1577" i="1"/>
  <c r="O1752" i="1"/>
  <c r="P1752" i="1" s="1"/>
  <c r="Q1752" i="1" s="1"/>
  <c r="N1752" i="1"/>
  <c r="O1206" i="1" l="1"/>
  <c r="P1206" i="1" s="1"/>
  <c r="N1206" i="1"/>
  <c r="N980" i="1"/>
  <c r="O980" i="1"/>
  <c r="P980" i="1" s="1"/>
  <c r="Q980" i="1" s="1"/>
  <c r="R87" i="1"/>
  <c r="S87" i="1" s="1"/>
  <c r="N707" i="1"/>
  <c r="N307" i="1"/>
  <c r="R308" i="1"/>
  <c r="S308" i="1" s="1"/>
  <c r="N638" i="1"/>
  <c r="O283" i="1"/>
  <c r="P283" i="1" s="1"/>
  <c r="Q283" i="1" s="1"/>
  <c r="O963" i="1"/>
  <c r="P963" i="1" s="1"/>
  <c r="Q963" i="1" s="1"/>
  <c r="N1313" i="1"/>
  <c r="O287" i="1"/>
  <c r="P287" i="1" s="1"/>
  <c r="Q287" i="1" s="1"/>
  <c r="N1095" i="1"/>
  <c r="O759" i="1"/>
  <c r="P759" i="1" s="1"/>
  <c r="Q759" i="1" s="1"/>
  <c r="R759" i="1" s="1"/>
  <c r="S759" i="1" s="1"/>
  <c r="N1329" i="1"/>
  <c r="N1747" i="1"/>
  <c r="O359" i="1"/>
  <c r="P359" i="1" s="1"/>
  <c r="R279" i="1"/>
  <c r="S279" i="1" s="1"/>
  <c r="N1690" i="1"/>
  <c r="R179" i="1"/>
  <c r="S179" i="1" s="1"/>
  <c r="O1698" i="1"/>
  <c r="P1698" i="1" s="1"/>
  <c r="N1698" i="1"/>
  <c r="N1325" i="1"/>
  <c r="O1325" i="1"/>
  <c r="P1325" i="1" s="1"/>
  <c r="Q1325" i="1" s="1"/>
  <c r="N1701" i="1"/>
  <c r="O1701" i="1"/>
  <c r="P1701" i="1" s="1"/>
  <c r="R1224" i="1"/>
  <c r="R1340" i="1"/>
  <c r="R1356" i="1"/>
  <c r="S1356" i="1" s="1"/>
  <c r="N1670" i="1"/>
  <c r="O1670" i="1"/>
  <c r="P1670" i="1" s="1"/>
  <c r="R1105" i="1"/>
  <c r="O408" i="1"/>
  <c r="P408" i="1" s="1"/>
  <c r="N1569" i="1"/>
  <c r="N696" i="1"/>
  <c r="N1646" i="1"/>
  <c r="N560" i="1"/>
  <c r="N959" i="1"/>
  <c r="N1622" i="1"/>
  <c r="O1622" i="1"/>
  <c r="P1622" i="1" s="1"/>
  <c r="R1116" i="1"/>
  <c r="R239" i="1"/>
  <c r="S239" i="1" s="1"/>
  <c r="R1429" i="1"/>
  <c r="S1429" i="1" s="1"/>
  <c r="R1633" i="1"/>
  <c r="R933" i="1"/>
  <c r="R1375" i="1"/>
  <c r="S1375" i="1" s="1"/>
  <c r="R409" i="1"/>
  <c r="S409" i="1" s="1"/>
  <c r="R427" i="1"/>
  <c r="S427" i="1" s="1"/>
  <c r="R722" i="1"/>
  <c r="S722" i="1" s="1"/>
  <c r="N1568" i="1"/>
  <c r="N1797" i="1"/>
  <c r="O957" i="1"/>
  <c r="P957" i="1" s="1"/>
  <c r="N957" i="1"/>
  <c r="R1316" i="1"/>
  <c r="N1275" i="1"/>
  <c r="R550" i="1"/>
  <c r="S550" i="1" s="1"/>
  <c r="N653" i="1"/>
  <c r="N341" i="1"/>
  <c r="R1684" i="1"/>
  <c r="N1786" i="1"/>
  <c r="T12" i="1"/>
  <c r="T13" i="1" s="1"/>
  <c r="T14" i="1" s="1"/>
  <c r="T15" i="1" s="1"/>
  <c r="T16" i="1" s="1"/>
  <c r="T17" i="1" s="1"/>
  <c r="T18" i="1" s="1"/>
  <c r="T19" i="1" s="1"/>
  <c r="T20" i="1" s="1"/>
  <c r="T21" i="1" s="1"/>
  <c r="T22" i="1" s="1"/>
  <c r="T23" i="1" s="1"/>
  <c r="T24" i="1" s="1"/>
  <c r="T25" i="1" s="1"/>
  <c r="T26" i="1" s="1"/>
  <c r="T27" i="1" s="1"/>
  <c r="T28" i="1" s="1"/>
  <c r="T29" i="1" s="1"/>
  <c r="T30" i="1" s="1"/>
  <c r="T31" i="1" s="1"/>
  <c r="T32" i="1" s="1"/>
  <c r="T33" i="1" s="1"/>
  <c r="T34" i="1" s="1"/>
  <c r="T35" i="1" s="1"/>
  <c r="T36" i="1" s="1"/>
  <c r="T37" i="1" s="1"/>
  <c r="T38" i="1" s="1"/>
  <c r="T39" i="1" s="1"/>
  <c r="T40" i="1" s="1"/>
  <c r="T41" i="1" s="1"/>
  <c r="T42" i="1" s="1"/>
  <c r="T43" i="1" s="1"/>
  <c r="T44" i="1" s="1"/>
  <c r="T45" i="1" s="1"/>
  <c r="T46" i="1" s="1"/>
  <c r="T47" i="1" s="1"/>
  <c r="T48" i="1" s="1"/>
  <c r="T49" i="1" s="1"/>
  <c r="T50" i="1" s="1"/>
  <c r="T51" i="1" s="1"/>
  <c r="T52" i="1" s="1"/>
  <c r="T53" i="1" s="1"/>
  <c r="T54" i="1" s="1"/>
  <c r="T55" i="1" s="1"/>
  <c r="T56" i="1" s="1"/>
  <c r="T57" i="1" s="1"/>
  <c r="T58" i="1" s="1"/>
  <c r="T59" i="1" s="1"/>
  <c r="T60" i="1" s="1"/>
  <c r="T61" i="1" s="1"/>
  <c r="T62" i="1" s="1"/>
  <c r="T63" i="1" s="1"/>
  <c r="T64" i="1" s="1"/>
  <c r="T65" i="1" s="1"/>
  <c r="T66" i="1" s="1"/>
  <c r="T67" i="1" s="1"/>
  <c r="T68" i="1" s="1"/>
  <c r="T69" i="1" s="1"/>
  <c r="T70" i="1" s="1"/>
  <c r="T71" i="1" s="1"/>
  <c r="T72" i="1" s="1"/>
  <c r="T73" i="1" s="1"/>
  <c r="T74" i="1" s="1"/>
  <c r="T75" i="1" s="1"/>
  <c r="T76" i="1" s="1"/>
  <c r="T77" i="1" s="1"/>
  <c r="T78" i="1" s="1"/>
  <c r="T79" i="1" s="1"/>
  <c r="T80" i="1" s="1"/>
  <c r="T81" i="1" s="1"/>
  <c r="T82" i="1" s="1"/>
  <c r="T83" i="1" s="1"/>
  <c r="T84" i="1" s="1"/>
  <c r="T85" i="1" s="1"/>
  <c r="T86" i="1" s="1"/>
  <c r="T87" i="1" s="1"/>
  <c r="T88" i="1" s="1"/>
  <c r="T89" i="1" s="1"/>
  <c r="T90" i="1" s="1"/>
  <c r="T91" i="1" s="1"/>
  <c r="T92" i="1" s="1"/>
  <c r="T93" i="1" s="1"/>
  <c r="T94" i="1" s="1"/>
  <c r="T95" i="1" s="1"/>
  <c r="T96" i="1" s="1"/>
  <c r="T97" i="1" s="1"/>
  <c r="T98" i="1" s="1"/>
  <c r="T99" i="1" s="1"/>
  <c r="T100" i="1" s="1"/>
  <c r="T101" i="1" s="1"/>
  <c r="T102" i="1" s="1"/>
  <c r="T103" i="1" s="1"/>
  <c r="T104" i="1" s="1"/>
  <c r="T105" i="1" s="1"/>
  <c r="T106" i="1" s="1"/>
  <c r="T107" i="1" s="1"/>
  <c r="T108" i="1" s="1"/>
  <c r="T109" i="1" s="1"/>
  <c r="T110" i="1" s="1"/>
  <c r="T111" i="1" s="1"/>
  <c r="T112" i="1" s="1"/>
  <c r="T113" i="1" s="1"/>
  <c r="T114" i="1" s="1"/>
  <c r="T115" i="1" s="1"/>
  <c r="T116" i="1" s="1"/>
  <c r="T117" i="1" s="1"/>
  <c r="T118" i="1" s="1"/>
  <c r="T119" i="1" s="1"/>
  <c r="T120" i="1" s="1"/>
  <c r="T121" i="1" s="1"/>
  <c r="T122" i="1" s="1"/>
  <c r="T123" i="1" s="1"/>
  <c r="T124" i="1" s="1"/>
  <c r="T125" i="1" s="1"/>
  <c r="T126" i="1" s="1"/>
  <c r="T127" i="1" s="1"/>
  <c r="T128" i="1" s="1"/>
  <c r="T129" i="1" s="1"/>
  <c r="T130" i="1" s="1"/>
  <c r="T131" i="1" s="1"/>
  <c r="T132" i="1" s="1"/>
  <c r="T133" i="1" s="1"/>
  <c r="T134" i="1" s="1"/>
  <c r="T135" i="1" s="1"/>
  <c r="T136" i="1" s="1"/>
  <c r="T137" i="1" s="1"/>
  <c r="T138" i="1" s="1"/>
  <c r="T139" i="1" s="1"/>
  <c r="T140" i="1" s="1"/>
  <c r="T141" i="1" s="1"/>
  <c r="T142" i="1" s="1"/>
  <c r="T143" i="1" s="1"/>
  <c r="T144" i="1" s="1"/>
  <c r="T145" i="1" s="1"/>
  <c r="T146" i="1" s="1"/>
  <c r="T147" i="1" s="1"/>
  <c r="T148" i="1" s="1"/>
  <c r="T149" i="1" s="1"/>
  <c r="T150" i="1" s="1"/>
  <c r="T151" i="1" s="1"/>
  <c r="T152" i="1" s="1"/>
  <c r="T153" i="1" s="1"/>
  <c r="T154" i="1" s="1"/>
  <c r="T155" i="1" s="1"/>
  <c r="T156" i="1" s="1"/>
  <c r="T157" i="1" s="1"/>
  <c r="T158" i="1" s="1"/>
  <c r="T159" i="1" s="1"/>
  <c r="T160" i="1" s="1"/>
  <c r="T161" i="1" s="1"/>
  <c r="T162" i="1" s="1"/>
  <c r="T163" i="1" s="1"/>
  <c r="T164" i="1" s="1"/>
  <c r="T165" i="1" s="1"/>
  <c r="T166" i="1" s="1"/>
  <c r="T167" i="1" s="1"/>
  <c r="T168" i="1" s="1"/>
  <c r="T169" i="1" s="1"/>
  <c r="T170" i="1" s="1"/>
  <c r="T171" i="1" s="1"/>
  <c r="T172" i="1" s="1"/>
  <c r="T173" i="1" s="1"/>
  <c r="T174" i="1" s="1"/>
  <c r="T175" i="1" s="1"/>
  <c r="T176" i="1" s="1"/>
  <c r="T177" i="1" s="1"/>
  <c r="T178" i="1" s="1"/>
  <c r="T179" i="1" s="1"/>
  <c r="T180" i="1" s="1"/>
  <c r="T181" i="1" s="1"/>
  <c r="T182" i="1" s="1"/>
  <c r="T183" i="1" s="1"/>
  <c r="T184" i="1" s="1"/>
  <c r="T185" i="1" s="1"/>
  <c r="T186" i="1" s="1"/>
  <c r="T187" i="1" s="1"/>
  <c r="T188" i="1" s="1"/>
  <c r="T189" i="1" s="1"/>
  <c r="T190" i="1" s="1"/>
  <c r="T191" i="1" s="1"/>
  <c r="T192" i="1" s="1"/>
  <c r="T193" i="1" s="1"/>
  <c r="T194" i="1" s="1"/>
  <c r="T195" i="1" s="1"/>
  <c r="T196" i="1" s="1"/>
  <c r="T197" i="1" s="1"/>
  <c r="T198" i="1" s="1"/>
  <c r="T199" i="1" s="1"/>
  <c r="T200" i="1" s="1"/>
  <c r="T201" i="1" s="1"/>
  <c r="T202" i="1" s="1"/>
  <c r="T203" i="1" s="1"/>
  <c r="T204" i="1" s="1"/>
  <c r="T205" i="1" s="1"/>
  <c r="T206" i="1" s="1"/>
  <c r="T207" i="1" s="1"/>
  <c r="T208" i="1" s="1"/>
  <c r="T209" i="1" s="1"/>
  <c r="T210" i="1" s="1"/>
  <c r="T211" i="1" s="1"/>
  <c r="T212" i="1" s="1"/>
  <c r="T213" i="1" s="1"/>
  <c r="T214" i="1" s="1"/>
  <c r="T215" i="1" s="1"/>
  <c r="T216" i="1" s="1"/>
  <c r="T217" i="1" s="1"/>
  <c r="T218" i="1" s="1"/>
  <c r="T219" i="1" s="1"/>
  <c r="T220" i="1" s="1"/>
  <c r="T221" i="1" s="1"/>
  <c r="T222" i="1" s="1"/>
  <c r="T223" i="1" s="1"/>
  <c r="T224" i="1" s="1"/>
  <c r="T225" i="1" s="1"/>
  <c r="T226" i="1" s="1"/>
  <c r="T227" i="1" s="1"/>
  <c r="T228" i="1" s="1"/>
  <c r="T229" i="1" s="1"/>
  <c r="T230" i="1" s="1"/>
  <c r="T231" i="1" s="1"/>
  <c r="T232" i="1" s="1"/>
  <c r="T233" i="1" s="1"/>
  <c r="T234" i="1" s="1"/>
  <c r="T235" i="1" s="1"/>
  <c r="T236" i="1" s="1"/>
  <c r="T237" i="1" s="1"/>
  <c r="T238" i="1" s="1"/>
  <c r="T239" i="1" s="1"/>
  <c r="T240" i="1" s="1"/>
  <c r="T241" i="1" s="1"/>
  <c r="T242" i="1" s="1"/>
  <c r="T243" i="1" s="1"/>
  <c r="T244" i="1" s="1"/>
  <c r="T245" i="1" s="1"/>
  <c r="T246" i="1" s="1"/>
  <c r="T247" i="1" s="1"/>
  <c r="T248" i="1" s="1"/>
  <c r="T249" i="1" s="1"/>
  <c r="T250" i="1" s="1"/>
  <c r="T251" i="1" s="1"/>
  <c r="T252" i="1" s="1"/>
  <c r="T253" i="1" s="1"/>
  <c r="T254" i="1" s="1"/>
  <c r="T255" i="1" s="1"/>
  <c r="T256" i="1" s="1"/>
  <c r="T257" i="1" s="1"/>
  <c r="T258" i="1" s="1"/>
  <c r="T259" i="1" s="1"/>
  <c r="T260" i="1" s="1"/>
  <c r="T261" i="1" s="1"/>
  <c r="T262" i="1" s="1"/>
  <c r="T263" i="1" s="1"/>
  <c r="T264" i="1" s="1"/>
  <c r="T265" i="1" s="1"/>
  <c r="T266" i="1" s="1"/>
  <c r="T267" i="1" s="1"/>
  <c r="T268" i="1" s="1"/>
  <c r="T269" i="1" s="1"/>
  <c r="T270" i="1" s="1"/>
  <c r="T271" i="1" s="1"/>
  <c r="T272" i="1" s="1"/>
  <c r="T273" i="1" s="1"/>
  <c r="T274" i="1" s="1"/>
  <c r="T275" i="1" s="1"/>
  <c r="T276" i="1" s="1"/>
  <c r="T277" i="1" s="1"/>
  <c r="T278" i="1" s="1"/>
  <c r="T279" i="1" s="1"/>
  <c r="T280" i="1" s="1"/>
  <c r="T281" i="1" s="1"/>
  <c r="T282" i="1" s="1"/>
  <c r="T283" i="1" s="1"/>
  <c r="T284" i="1" s="1"/>
  <c r="T285" i="1" s="1"/>
  <c r="T286" i="1" s="1"/>
  <c r="T287" i="1" s="1"/>
  <c r="T288" i="1" s="1"/>
  <c r="T289" i="1" s="1"/>
  <c r="T290" i="1" s="1"/>
  <c r="T291" i="1" s="1"/>
  <c r="T292" i="1" s="1"/>
  <c r="T293" i="1" s="1"/>
  <c r="T294" i="1" s="1"/>
  <c r="T295" i="1" s="1"/>
  <c r="T296" i="1" s="1"/>
  <c r="T297" i="1" s="1"/>
  <c r="T298" i="1" s="1"/>
  <c r="T299" i="1" s="1"/>
  <c r="T300" i="1" s="1"/>
  <c r="T301" i="1" s="1"/>
  <c r="T302" i="1" s="1"/>
  <c r="T303" i="1" s="1"/>
  <c r="T304" i="1" s="1"/>
  <c r="T305" i="1" s="1"/>
  <c r="T306" i="1" s="1"/>
  <c r="T307" i="1" s="1"/>
  <c r="T308" i="1" s="1"/>
  <c r="T309" i="1" s="1"/>
  <c r="T310" i="1" s="1"/>
  <c r="T311" i="1" s="1"/>
  <c r="T312" i="1" s="1"/>
  <c r="T313" i="1" s="1"/>
  <c r="T314" i="1" s="1"/>
  <c r="T315" i="1" s="1"/>
  <c r="T316" i="1" s="1"/>
  <c r="T317" i="1" s="1"/>
  <c r="T318" i="1" s="1"/>
  <c r="T319" i="1" s="1"/>
  <c r="T320" i="1" s="1"/>
  <c r="T321" i="1" s="1"/>
  <c r="T322" i="1" s="1"/>
  <c r="T323" i="1" s="1"/>
  <c r="T324" i="1" s="1"/>
  <c r="T325" i="1" s="1"/>
  <c r="T326" i="1" s="1"/>
  <c r="T327" i="1" s="1"/>
  <c r="T328" i="1" s="1"/>
  <c r="T329" i="1" s="1"/>
  <c r="T330" i="1" s="1"/>
  <c r="T331" i="1" s="1"/>
  <c r="T332" i="1" s="1"/>
  <c r="T333" i="1" s="1"/>
  <c r="T334" i="1" s="1"/>
  <c r="T335" i="1" s="1"/>
  <c r="T336" i="1" s="1"/>
  <c r="T337" i="1" s="1"/>
  <c r="T338" i="1" s="1"/>
  <c r="T339" i="1" s="1"/>
  <c r="T340" i="1" s="1"/>
  <c r="T341" i="1" s="1"/>
  <c r="T342" i="1" s="1"/>
  <c r="T343" i="1" s="1"/>
  <c r="T344" i="1" s="1"/>
  <c r="T345" i="1" s="1"/>
  <c r="T346" i="1" s="1"/>
  <c r="T347" i="1" s="1"/>
  <c r="T348" i="1" s="1"/>
  <c r="T349" i="1" s="1"/>
  <c r="T350" i="1" s="1"/>
  <c r="T351" i="1" s="1"/>
  <c r="T352" i="1" s="1"/>
  <c r="T353" i="1" s="1"/>
  <c r="T354" i="1" s="1"/>
  <c r="T355" i="1" s="1"/>
  <c r="T356" i="1" s="1"/>
  <c r="T357" i="1" s="1"/>
  <c r="T358" i="1" s="1"/>
  <c r="T359" i="1" s="1"/>
  <c r="T360" i="1" s="1"/>
  <c r="T361" i="1" s="1"/>
  <c r="T362" i="1" s="1"/>
  <c r="T363" i="1" s="1"/>
  <c r="T364" i="1" s="1"/>
  <c r="T365" i="1" s="1"/>
  <c r="T366" i="1" s="1"/>
  <c r="T367" i="1" s="1"/>
  <c r="T368" i="1" s="1"/>
  <c r="T369" i="1" s="1"/>
  <c r="T370" i="1" s="1"/>
  <c r="T371" i="1" s="1"/>
  <c r="T372" i="1" s="1"/>
  <c r="T373" i="1" s="1"/>
  <c r="T374" i="1" s="1"/>
  <c r="T375" i="1" s="1"/>
  <c r="T376" i="1" s="1"/>
  <c r="T377" i="1" s="1"/>
  <c r="T378" i="1" s="1"/>
  <c r="T379" i="1" s="1"/>
  <c r="T380" i="1" s="1"/>
  <c r="T381" i="1" s="1"/>
  <c r="T382" i="1" s="1"/>
  <c r="T383" i="1" s="1"/>
  <c r="T384" i="1" s="1"/>
  <c r="T385" i="1" s="1"/>
  <c r="T386" i="1" s="1"/>
  <c r="T387" i="1" s="1"/>
  <c r="T388" i="1" s="1"/>
  <c r="T389" i="1" s="1"/>
  <c r="T390" i="1" s="1"/>
  <c r="T391" i="1" s="1"/>
  <c r="T392" i="1" s="1"/>
  <c r="T393" i="1" s="1"/>
  <c r="T394" i="1" s="1"/>
  <c r="T395" i="1" s="1"/>
  <c r="T396" i="1" s="1"/>
  <c r="T397" i="1" s="1"/>
  <c r="T398" i="1" s="1"/>
  <c r="T399" i="1" s="1"/>
  <c r="T400" i="1" s="1"/>
  <c r="T401" i="1" s="1"/>
  <c r="T402" i="1" s="1"/>
  <c r="T403" i="1" s="1"/>
  <c r="T404" i="1" s="1"/>
  <c r="T405" i="1" s="1"/>
  <c r="T406" i="1" s="1"/>
  <c r="T407" i="1" s="1"/>
  <c r="T408" i="1" s="1"/>
  <c r="T409" i="1" s="1"/>
  <c r="T410" i="1" s="1"/>
  <c r="T411" i="1" s="1"/>
  <c r="T412" i="1" s="1"/>
  <c r="T413" i="1" s="1"/>
  <c r="T414" i="1" s="1"/>
  <c r="T415" i="1" s="1"/>
  <c r="T416" i="1" s="1"/>
  <c r="T417" i="1" s="1"/>
  <c r="T418" i="1" s="1"/>
  <c r="T419" i="1" s="1"/>
  <c r="T420" i="1" s="1"/>
  <c r="T421" i="1" s="1"/>
  <c r="T422" i="1" s="1"/>
  <c r="T423" i="1" s="1"/>
  <c r="T424" i="1" s="1"/>
  <c r="T425" i="1" s="1"/>
  <c r="T426" i="1" s="1"/>
  <c r="T427" i="1" s="1"/>
  <c r="T428" i="1" s="1"/>
  <c r="T429" i="1" s="1"/>
  <c r="T430" i="1" s="1"/>
  <c r="T431" i="1" s="1"/>
  <c r="T432" i="1" s="1"/>
  <c r="T433" i="1" s="1"/>
  <c r="T434" i="1" s="1"/>
  <c r="T435" i="1" s="1"/>
  <c r="T436" i="1" s="1"/>
  <c r="T437" i="1" s="1"/>
  <c r="T438" i="1" s="1"/>
  <c r="T439" i="1" s="1"/>
  <c r="T440" i="1" s="1"/>
  <c r="T441" i="1" s="1"/>
  <c r="T442" i="1" s="1"/>
  <c r="T443" i="1" s="1"/>
  <c r="T444" i="1" s="1"/>
  <c r="T445" i="1" s="1"/>
  <c r="T446" i="1" s="1"/>
  <c r="T447" i="1" s="1"/>
  <c r="T448" i="1" s="1"/>
  <c r="T449" i="1" s="1"/>
  <c r="T450" i="1" s="1"/>
  <c r="T451" i="1" s="1"/>
  <c r="T452" i="1" s="1"/>
  <c r="T453" i="1" s="1"/>
  <c r="T454" i="1" s="1"/>
  <c r="T455" i="1" s="1"/>
  <c r="T456" i="1" s="1"/>
  <c r="T457" i="1" s="1"/>
  <c r="T458" i="1" s="1"/>
  <c r="T459" i="1" s="1"/>
  <c r="T460" i="1" s="1"/>
  <c r="T461" i="1" s="1"/>
  <c r="T462" i="1" s="1"/>
  <c r="T463" i="1" s="1"/>
  <c r="T464" i="1" s="1"/>
  <c r="T465" i="1" s="1"/>
  <c r="T466" i="1" s="1"/>
  <c r="T467" i="1" s="1"/>
  <c r="T468" i="1" s="1"/>
  <c r="T469" i="1" s="1"/>
  <c r="T470" i="1" s="1"/>
  <c r="T471" i="1" s="1"/>
  <c r="T472" i="1" s="1"/>
  <c r="T473" i="1" s="1"/>
  <c r="T474" i="1" s="1"/>
  <c r="T475" i="1" s="1"/>
  <c r="T476" i="1" s="1"/>
  <c r="T477" i="1" s="1"/>
  <c r="T478" i="1" s="1"/>
  <c r="T479" i="1" s="1"/>
  <c r="T480" i="1" s="1"/>
  <c r="T481" i="1" s="1"/>
  <c r="T482" i="1" s="1"/>
  <c r="T483" i="1" s="1"/>
  <c r="T484" i="1" s="1"/>
  <c r="T485" i="1" s="1"/>
  <c r="T486" i="1" s="1"/>
  <c r="T487" i="1" s="1"/>
  <c r="T488" i="1" s="1"/>
  <c r="T489" i="1" s="1"/>
  <c r="T490" i="1" s="1"/>
  <c r="T491" i="1" s="1"/>
  <c r="T492" i="1" s="1"/>
  <c r="T493" i="1" s="1"/>
  <c r="T494" i="1" s="1"/>
  <c r="T495" i="1" s="1"/>
  <c r="T496" i="1" s="1"/>
  <c r="T497" i="1" s="1"/>
  <c r="T498" i="1" s="1"/>
  <c r="T499" i="1" s="1"/>
  <c r="T500" i="1" s="1"/>
  <c r="T501" i="1" s="1"/>
  <c r="T502" i="1" s="1"/>
  <c r="T503" i="1" s="1"/>
  <c r="T504" i="1" s="1"/>
  <c r="T505" i="1" s="1"/>
  <c r="T506" i="1" s="1"/>
  <c r="T507" i="1" s="1"/>
  <c r="T508" i="1" s="1"/>
  <c r="T509" i="1" s="1"/>
  <c r="T510" i="1" s="1"/>
  <c r="T511" i="1" s="1"/>
  <c r="T512" i="1" s="1"/>
  <c r="T513" i="1" s="1"/>
  <c r="T514" i="1" s="1"/>
  <c r="T515" i="1" s="1"/>
  <c r="T516" i="1" s="1"/>
  <c r="T517" i="1" s="1"/>
  <c r="T518" i="1" s="1"/>
  <c r="T519" i="1" s="1"/>
  <c r="T520" i="1" s="1"/>
  <c r="T521" i="1" s="1"/>
  <c r="T522" i="1" s="1"/>
  <c r="T523" i="1" s="1"/>
  <c r="T524" i="1" s="1"/>
  <c r="T525" i="1" s="1"/>
  <c r="T526" i="1" s="1"/>
  <c r="T527" i="1" s="1"/>
  <c r="T528" i="1" s="1"/>
  <c r="T529" i="1" s="1"/>
  <c r="T530" i="1" s="1"/>
  <c r="T531" i="1" s="1"/>
  <c r="T532" i="1" s="1"/>
  <c r="T533" i="1" s="1"/>
  <c r="T534" i="1" s="1"/>
  <c r="T535" i="1" s="1"/>
  <c r="T536" i="1" s="1"/>
  <c r="T537" i="1" s="1"/>
  <c r="T538" i="1" s="1"/>
  <c r="T539" i="1" s="1"/>
  <c r="T540" i="1" s="1"/>
  <c r="T541" i="1" s="1"/>
  <c r="T542" i="1" s="1"/>
  <c r="T543" i="1" s="1"/>
  <c r="T544" i="1" s="1"/>
  <c r="T545" i="1" s="1"/>
  <c r="T546" i="1" s="1"/>
  <c r="T547" i="1" s="1"/>
  <c r="T548" i="1" s="1"/>
  <c r="T549" i="1" s="1"/>
  <c r="T550" i="1" s="1"/>
  <c r="T551" i="1" s="1"/>
  <c r="T552" i="1" s="1"/>
  <c r="T553" i="1" s="1"/>
  <c r="T554" i="1" s="1"/>
  <c r="T555" i="1" s="1"/>
  <c r="T556" i="1" s="1"/>
  <c r="T557" i="1" s="1"/>
  <c r="T558" i="1" s="1"/>
  <c r="T559" i="1" s="1"/>
  <c r="T560" i="1" s="1"/>
  <c r="T561" i="1" s="1"/>
  <c r="T562" i="1" s="1"/>
  <c r="T563" i="1" s="1"/>
  <c r="T564" i="1" s="1"/>
  <c r="T565" i="1" s="1"/>
  <c r="T566" i="1" s="1"/>
  <c r="T567" i="1" s="1"/>
  <c r="T568" i="1" s="1"/>
  <c r="T569" i="1" s="1"/>
  <c r="T570" i="1" s="1"/>
  <c r="T571" i="1" s="1"/>
  <c r="T572" i="1" s="1"/>
  <c r="T573" i="1" s="1"/>
  <c r="T574" i="1" s="1"/>
  <c r="T575" i="1" s="1"/>
  <c r="T576" i="1" s="1"/>
  <c r="T577" i="1" s="1"/>
  <c r="T578" i="1" s="1"/>
  <c r="T579" i="1" s="1"/>
  <c r="T580" i="1" s="1"/>
  <c r="T581" i="1" s="1"/>
  <c r="T582" i="1" s="1"/>
  <c r="T583" i="1" s="1"/>
  <c r="T584" i="1" s="1"/>
  <c r="T585" i="1" s="1"/>
  <c r="T586" i="1" s="1"/>
  <c r="T587" i="1" s="1"/>
  <c r="T588" i="1" s="1"/>
  <c r="T589" i="1" s="1"/>
  <c r="T590" i="1" s="1"/>
  <c r="T591" i="1" s="1"/>
  <c r="T592" i="1" s="1"/>
  <c r="T593" i="1" s="1"/>
  <c r="T594" i="1" s="1"/>
  <c r="T595" i="1" s="1"/>
  <c r="T596" i="1" s="1"/>
  <c r="T597" i="1" s="1"/>
  <c r="T598" i="1" s="1"/>
  <c r="T599" i="1" s="1"/>
  <c r="T600" i="1" s="1"/>
  <c r="T601" i="1" s="1"/>
  <c r="T602" i="1" s="1"/>
  <c r="T603" i="1" s="1"/>
  <c r="T604" i="1" s="1"/>
  <c r="T605" i="1" s="1"/>
  <c r="T606" i="1" s="1"/>
  <c r="T607" i="1" s="1"/>
  <c r="T608" i="1" s="1"/>
  <c r="T609" i="1" s="1"/>
  <c r="T610" i="1" s="1"/>
  <c r="T611" i="1" s="1"/>
  <c r="T612" i="1" s="1"/>
  <c r="T613" i="1" s="1"/>
  <c r="T614" i="1" s="1"/>
  <c r="T615" i="1" s="1"/>
  <c r="T616" i="1" s="1"/>
  <c r="T617" i="1" s="1"/>
  <c r="T618" i="1" s="1"/>
  <c r="T619" i="1" s="1"/>
  <c r="T620" i="1" s="1"/>
  <c r="T621" i="1" s="1"/>
  <c r="T622" i="1" s="1"/>
  <c r="T623" i="1" s="1"/>
  <c r="T624" i="1" s="1"/>
  <c r="T625" i="1" s="1"/>
  <c r="T626" i="1" s="1"/>
  <c r="T627" i="1" s="1"/>
  <c r="T628" i="1" s="1"/>
  <c r="T629" i="1" s="1"/>
  <c r="T630" i="1" s="1"/>
  <c r="T631" i="1" s="1"/>
  <c r="T632" i="1" s="1"/>
  <c r="T633" i="1" s="1"/>
  <c r="T634" i="1" s="1"/>
  <c r="T635" i="1" s="1"/>
  <c r="T636" i="1" s="1"/>
  <c r="T637" i="1" s="1"/>
  <c r="T638" i="1" s="1"/>
  <c r="T639" i="1" s="1"/>
  <c r="T640" i="1" s="1"/>
  <c r="T641" i="1" s="1"/>
  <c r="T642" i="1" s="1"/>
  <c r="T643" i="1" s="1"/>
  <c r="T644" i="1" s="1"/>
  <c r="T645" i="1" s="1"/>
  <c r="T646" i="1" s="1"/>
  <c r="T647" i="1" s="1"/>
  <c r="T648" i="1" s="1"/>
  <c r="T649" i="1" s="1"/>
  <c r="T650" i="1" s="1"/>
  <c r="T651" i="1" s="1"/>
  <c r="T652" i="1" s="1"/>
  <c r="T653" i="1" s="1"/>
  <c r="T654" i="1" s="1"/>
  <c r="T655" i="1" s="1"/>
  <c r="T656" i="1" s="1"/>
  <c r="T657" i="1" s="1"/>
  <c r="T658" i="1" s="1"/>
  <c r="T659" i="1" s="1"/>
  <c r="T660" i="1" s="1"/>
  <c r="T661" i="1" s="1"/>
  <c r="T662" i="1" s="1"/>
  <c r="T663" i="1" s="1"/>
  <c r="T664" i="1" s="1"/>
  <c r="T665" i="1" s="1"/>
  <c r="T666" i="1" s="1"/>
  <c r="T667" i="1" s="1"/>
  <c r="T668" i="1" s="1"/>
  <c r="T669" i="1" s="1"/>
  <c r="T670" i="1" s="1"/>
  <c r="T671" i="1" s="1"/>
  <c r="T672" i="1" s="1"/>
  <c r="T673" i="1" s="1"/>
  <c r="T674" i="1" s="1"/>
  <c r="T675" i="1" s="1"/>
  <c r="T676" i="1" s="1"/>
  <c r="T677" i="1" s="1"/>
  <c r="T678" i="1" s="1"/>
  <c r="T679" i="1" s="1"/>
  <c r="T680" i="1" s="1"/>
  <c r="T681" i="1" s="1"/>
  <c r="T682" i="1" s="1"/>
  <c r="T683" i="1" s="1"/>
  <c r="T684" i="1" s="1"/>
  <c r="T685" i="1" s="1"/>
  <c r="T686" i="1" s="1"/>
  <c r="T687" i="1" s="1"/>
  <c r="T688" i="1" s="1"/>
  <c r="T689" i="1" s="1"/>
  <c r="T690" i="1" s="1"/>
  <c r="T691" i="1" s="1"/>
  <c r="T692" i="1" s="1"/>
  <c r="T693" i="1" s="1"/>
  <c r="T694" i="1" s="1"/>
  <c r="T695" i="1" s="1"/>
  <c r="T696" i="1" s="1"/>
  <c r="T697" i="1" s="1"/>
  <c r="T698" i="1" s="1"/>
  <c r="T699" i="1" s="1"/>
  <c r="T700" i="1" s="1"/>
  <c r="T701" i="1" s="1"/>
  <c r="T702" i="1" s="1"/>
  <c r="T703" i="1" s="1"/>
  <c r="T704" i="1" s="1"/>
  <c r="T705" i="1" s="1"/>
  <c r="T706" i="1" s="1"/>
  <c r="T707" i="1" s="1"/>
  <c r="T708" i="1" s="1"/>
  <c r="T709" i="1" s="1"/>
  <c r="T710" i="1" s="1"/>
  <c r="T711" i="1" s="1"/>
  <c r="T712" i="1" s="1"/>
  <c r="T713" i="1" s="1"/>
  <c r="T714" i="1" s="1"/>
  <c r="T715" i="1" s="1"/>
  <c r="T716" i="1" s="1"/>
  <c r="T717" i="1" s="1"/>
  <c r="T718" i="1" s="1"/>
  <c r="T719" i="1" s="1"/>
  <c r="T720" i="1" s="1"/>
  <c r="T721" i="1" s="1"/>
  <c r="T722" i="1" s="1"/>
  <c r="T723" i="1" s="1"/>
  <c r="T724" i="1" s="1"/>
  <c r="T725" i="1" s="1"/>
  <c r="T726" i="1" s="1"/>
  <c r="T727" i="1" s="1"/>
  <c r="T728" i="1" s="1"/>
  <c r="T729" i="1" s="1"/>
  <c r="T730" i="1" s="1"/>
  <c r="T731" i="1" s="1"/>
  <c r="T732" i="1" s="1"/>
  <c r="T733" i="1" s="1"/>
  <c r="T734" i="1" s="1"/>
  <c r="T735" i="1" s="1"/>
  <c r="T736" i="1" s="1"/>
  <c r="T737" i="1" s="1"/>
  <c r="T738" i="1" s="1"/>
  <c r="T739" i="1" s="1"/>
  <c r="T740" i="1" s="1"/>
  <c r="T741" i="1" s="1"/>
  <c r="T742" i="1" s="1"/>
  <c r="T743" i="1" s="1"/>
  <c r="T744" i="1" s="1"/>
  <c r="T745" i="1" s="1"/>
  <c r="T746" i="1" s="1"/>
  <c r="T747" i="1" s="1"/>
  <c r="T748" i="1" s="1"/>
  <c r="T749" i="1" s="1"/>
  <c r="T750" i="1" s="1"/>
  <c r="T751" i="1" s="1"/>
  <c r="T752" i="1" s="1"/>
  <c r="T753" i="1" s="1"/>
  <c r="T754" i="1" s="1"/>
  <c r="T755" i="1" s="1"/>
  <c r="T756" i="1" s="1"/>
  <c r="T757" i="1" s="1"/>
  <c r="T758" i="1" s="1"/>
  <c r="T759" i="1" s="1"/>
  <c r="T760" i="1" s="1"/>
  <c r="T761" i="1" s="1"/>
  <c r="T762" i="1" s="1"/>
  <c r="T763" i="1" s="1"/>
  <c r="T764" i="1" s="1"/>
  <c r="T765" i="1" s="1"/>
  <c r="T766" i="1" s="1"/>
  <c r="T767" i="1" s="1"/>
  <c r="T768" i="1" s="1"/>
  <c r="T769" i="1" s="1"/>
  <c r="T770" i="1" s="1"/>
  <c r="T771" i="1" s="1"/>
  <c r="T772" i="1" s="1"/>
  <c r="T773" i="1" s="1"/>
  <c r="T774" i="1" s="1"/>
  <c r="T775" i="1" s="1"/>
  <c r="T776" i="1" s="1"/>
  <c r="T777" i="1" s="1"/>
  <c r="T778" i="1" s="1"/>
  <c r="T779" i="1" s="1"/>
  <c r="T780" i="1" s="1"/>
  <c r="T781" i="1" s="1"/>
  <c r="T782" i="1" s="1"/>
  <c r="T783" i="1" s="1"/>
  <c r="T784" i="1" s="1"/>
  <c r="T785" i="1" s="1"/>
  <c r="T786" i="1" s="1"/>
  <c r="T787" i="1" s="1"/>
  <c r="T788" i="1" s="1"/>
  <c r="T789" i="1" s="1"/>
  <c r="T790" i="1" s="1"/>
  <c r="T791" i="1" s="1"/>
  <c r="T792" i="1" s="1"/>
  <c r="T793" i="1" s="1"/>
  <c r="T794" i="1" s="1"/>
  <c r="T795" i="1" s="1"/>
  <c r="T796" i="1" s="1"/>
  <c r="T797" i="1" s="1"/>
  <c r="T798" i="1" s="1"/>
  <c r="T799" i="1" s="1"/>
  <c r="T800" i="1" s="1"/>
  <c r="T801" i="1" s="1"/>
  <c r="T802" i="1" s="1"/>
  <c r="T803" i="1" s="1"/>
  <c r="T804" i="1" s="1"/>
  <c r="T805" i="1" s="1"/>
  <c r="T806" i="1" s="1"/>
  <c r="T807" i="1" s="1"/>
  <c r="T808" i="1" s="1"/>
  <c r="T809" i="1" s="1"/>
  <c r="T810" i="1" s="1"/>
  <c r="T811" i="1" s="1"/>
  <c r="T812" i="1" s="1"/>
  <c r="T813" i="1" s="1"/>
  <c r="T814" i="1" s="1"/>
  <c r="T815" i="1" s="1"/>
  <c r="T816" i="1" s="1"/>
  <c r="T817" i="1" s="1"/>
  <c r="T818" i="1" s="1"/>
  <c r="T819" i="1" s="1"/>
  <c r="T820" i="1" s="1"/>
  <c r="T821" i="1" s="1"/>
  <c r="T822" i="1" s="1"/>
  <c r="T823" i="1" s="1"/>
  <c r="T824" i="1" s="1"/>
  <c r="T825" i="1" s="1"/>
  <c r="T826" i="1" s="1"/>
  <c r="T827" i="1" s="1"/>
  <c r="T828" i="1" s="1"/>
  <c r="T829" i="1" s="1"/>
  <c r="T830" i="1" s="1"/>
  <c r="T831" i="1" s="1"/>
  <c r="T832" i="1" s="1"/>
  <c r="T833" i="1" s="1"/>
  <c r="T834" i="1" s="1"/>
  <c r="T835" i="1" s="1"/>
  <c r="T836" i="1" s="1"/>
  <c r="T837" i="1" s="1"/>
  <c r="T838" i="1" s="1"/>
  <c r="T839" i="1" s="1"/>
  <c r="T840" i="1" s="1"/>
  <c r="T841" i="1" s="1"/>
  <c r="T842" i="1" s="1"/>
  <c r="T843" i="1" s="1"/>
  <c r="T844" i="1" s="1"/>
  <c r="T845" i="1" s="1"/>
  <c r="T846" i="1" s="1"/>
  <c r="T847" i="1" s="1"/>
  <c r="T848" i="1" s="1"/>
  <c r="T849" i="1" s="1"/>
  <c r="T850" i="1" s="1"/>
  <c r="T851" i="1" s="1"/>
  <c r="T852" i="1" s="1"/>
  <c r="T853" i="1" s="1"/>
  <c r="T854" i="1" s="1"/>
  <c r="T855" i="1" s="1"/>
  <c r="T856" i="1" s="1"/>
  <c r="T857" i="1" s="1"/>
  <c r="T858" i="1" s="1"/>
  <c r="T859" i="1" s="1"/>
  <c r="T860" i="1" s="1"/>
  <c r="T861" i="1" s="1"/>
  <c r="T862" i="1" s="1"/>
  <c r="T863" i="1" s="1"/>
  <c r="T864" i="1" s="1"/>
  <c r="T865" i="1" s="1"/>
  <c r="T866" i="1" s="1"/>
  <c r="T867" i="1" s="1"/>
  <c r="T868" i="1" s="1"/>
  <c r="T869" i="1" s="1"/>
  <c r="T870" i="1" s="1"/>
  <c r="T871" i="1" s="1"/>
  <c r="T872" i="1" s="1"/>
  <c r="T873" i="1" s="1"/>
  <c r="T874" i="1" s="1"/>
  <c r="T875" i="1" s="1"/>
  <c r="T876" i="1" s="1"/>
  <c r="T877" i="1" s="1"/>
  <c r="T878" i="1" s="1"/>
  <c r="T879" i="1" s="1"/>
  <c r="T880" i="1" s="1"/>
  <c r="T881" i="1" s="1"/>
  <c r="T882" i="1" s="1"/>
  <c r="T883" i="1" s="1"/>
  <c r="T884" i="1" s="1"/>
  <c r="T885" i="1" s="1"/>
  <c r="T886" i="1" s="1"/>
  <c r="T887" i="1" s="1"/>
  <c r="T888" i="1" s="1"/>
  <c r="T889" i="1" s="1"/>
  <c r="T890" i="1" s="1"/>
  <c r="T891" i="1" s="1"/>
  <c r="T892" i="1" s="1"/>
  <c r="T893" i="1" s="1"/>
  <c r="T894" i="1" s="1"/>
  <c r="T895" i="1" s="1"/>
  <c r="T896" i="1" s="1"/>
  <c r="T897" i="1" s="1"/>
  <c r="T898" i="1" s="1"/>
  <c r="T899" i="1" s="1"/>
  <c r="T900" i="1" s="1"/>
  <c r="T901" i="1" s="1"/>
  <c r="T902" i="1" s="1"/>
  <c r="T903" i="1" s="1"/>
  <c r="T904" i="1" s="1"/>
  <c r="T905" i="1" s="1"/>
  <c r="T906" i="1" s="1"/>
  <c r="T907" i="1" s="1"/>
  <c r="T908" i="1" s="1"/>
  <c r="T909" i="1" s="1"/>
  <c r="T910" i="1" s="1"/>
  <c r="T911" i="1" s="1"/>
  <c r="T912" i="1" s="1"/>
  <c r="T913" i="1" s="1"/>
  <c r="T914" i="1" s="1"/>
  <c r="T915" i="1" s="1"/>
  <c r="T916" i="1" s="1"/>
  <c r="T917" i="1" s="1"/>
  <c r="T918" i="1" s="1"/>
  <c r="T919" i="1" s="1"/>
  <c r="T920" i="1" s="1"/>
  <c r="T921" i="1" s="1"/>
  <c r="T922" i="1" s="1"/>
  <c r="T923" i="1" s="1"/>
  <c r="T924" i="1" s="1"/>
  <c r="T925" i="1" s="1"/>
  <c r="T926" i="1" s="1"/>
  <c r="T927" i="1" s="1"/>
  <c r="T928" i="1" s="1"/>
  <c r="T929" i="1" s="1"/>
  <c r="T930" i="1" s="1"/>
  <c r="T931" i="1" s="1"/>
  <c r="T932" i="1" s="1"/>
  <c r="T933" i="1" s="1"/>
  <c r="T934" i="1" s="1"/>
  <c r="T935" i="1" s="1"/>
  <c r="T936" i="1" s="1"/>
  <c r="T937" i="1" s="1"/>
  <c r="T938" i="1" s="1"/>
  <c r="T939" i="1" s="1"/>
  <c r="T940" i="1" s="1"/>
  <c r="T941" i="1" s="1"/>
  <c r="T942" i="1" s="1"/>
  <c r="T943" i="1" s="1"/>
  <c r="T944" i="1" s="1"/>
  <c r="T945" i="1" s="1"/>
  <c r="T946" i="1" s="1"/>
  <c r="T947" i="1" s="1"/>
  <c r="T948" i="1" s="1"/>
  <c r="T949" i="1" s="1"/>
  <c r="T950" i="1" s="1"/>
  <c r="T951" i="1" s="1"/>
  <c r="T952" i="1" s="1"/>
  <c r="T953" i="1" s="1"/>
  <c r="T954" i="1" s="1"/>
  <c r="T955" i="1" s="1"/>
  <c r="T956" i="1" s="1"/>
  <c r="T957" i="1" s="1"/>
  <c r="T958" i="1" s="1"/>
  <c r="T959" i="1" s="1"/>
  <c r="T960" i="1" s="1"/>
  <c r="T961" i="1" s="1"/>
  <c r="T962" i="1" s="1"/>
  <c r="T963" i="1" s="1"/>
  <c r="T964" i="1" s="1"/>
  <c r="T965" i="1" s="1"/>
  <c r="T966" i="1" s="1"/>
  <c r="T967" i="1" s="1"/>
  <c r="T968" i="1" s="1"/>
  <c r="T969" i="1" s="1"/>
  <c r="T970" i="1" s="1"/>
  <c r="T971" i="1" s="1"/>
  <c r="T972" i="1" s="1"/>
  <c r="T973" i="1" s="1"/>
  <c r="T974" i="1" s="1"/>
  <c r="T975" i="1" s="1"/>
  <c r="T976" i="1" s="1"/>
  <c r="T977" i="1" s="1"/>
  <c r="T978" i="1" s="1"/>
  <c r="T979" i="1" s="1"/>
  <c r="T980" i="1" s="1"/>
  <c r="T981" i="1" s="1"/>
  <c r="T982" i="1" s="1"/>
  <c r="T983" i="1" s="1"/>
  <c r="T984" i="1" s="1"/>
  <c r="T985" i="1" s="1"/>
  <c r="T986" i="1" s="1"/>
  <c r="T987" i="1" s="1"/>
  <c r="T988" i="1" s="1"/>
  <c r="T989" i="1" s="1"/>
  <c r="T990" i="1" s="1"/>
  <c r="T991" i="1" s="1"/>
  <c r="T992" i="1" s="1"/>
  <c r="T993" i="1" s="1"/>
  <c r="T994" i="1" s="1"/>
  <c r="T995" i="1" s="1"/>
  <c r="T996" i="1" s="1"/>
  <c r="T997" i="1" s="1"/>
  <c r="T998" i="1" s="1"/>
  <c r="T999" i="1" s="1"/>
  <c r="T1000" i="1" s="1"/>
  <c r="T1001" i="1" s="1"/>
  <c r="T1002" i="1" s="1"/>
  <c r="T1003" i="1" s="1"/>
  <c r="T1004" i="1" s="1"/>
  <c r="T1005" i="1" s="1"/>
  <c r="T1006" i="1" s="1"/>
  <c r="T1007" i="1" s="1"/>
  <c r="T1008" i="1" s="1"/>
  <c r="T1009" i="1" s="1"/>
  <c r="T1010" i="1" s="1"/>
  <c r="T1011" i="1" s="1"/>
  <c r="T1012" i="1" s="1"/>
  <c r="T1013" i="1" s="1"/>
  <c r="T1014" i="1" s="1"/>
  <c r="T1015" i="1" s="1"/>
  <c r="T1016" i="1" s="1"/>
  <c r="T1017" i="1" s="1"/>
  <c r="T1018" i="1" s="1"/>
  <c r="T1019" i="1" s="1"/>
  <c r="T1020" i="1" s="1"/>
  <c r="T1021" i="1" s="1"/>
  <c r="T1022" i="1" s="1"/>
  <c r="T1023" i="1" s="1"/>
  <c r="T1024" i="1" s="1"/>
  <c r="T1025" i="1" s="1"/>
  <c r="T1026" i="1" s="1"/>
  <c r="T1027" i="1" s="1"/>
  <c r="T1028" i="1" s="1"/>
  <c r="T1029" i="1" s="1"/>
  <c r="T1030" i="1" s="1"/>
  <c r="T1031" i="1" s="1"/>
  <c r="T1032" i="1" s="1"/>
  <c r="T1033" i="1" s="1"/>
  <c r="T1034" i="1" s="1"/>
  <c r="T1035" i="1" s="1"/>
  <c r="T1036" i="1" s="1"/>
  <c r="T1037" i="1" s="1"/>
  <c r="T1038" i="1" s="1"/>
  <c r="T1039" i="1" s="1"/>
  <c r="T1040" i="1" s="1"/>
  <c r="T1041" i="1" s="1"/>
  <c r="T1042" i="1" s="1"/>
  <c r="T1043" i="1" s="1"/>
  <c r="T1044" i="1" s="1"/>
  <c r="T1045" i="1" s="1"/>
  <c r="T1046" i="1" s="1"/>
  <c r="T1047" i="1" s="1"/>
  <c r="T1048" i="1" s="1"/>
  <c r="T1049" i="1" s="1"/>
  <c r="T1050" i="1" s="1"/>
  <c r="T1051" i="1" s="1"/>
  <c r="T1052" i="1" s="1"/>
  <c r="T1053" i="1" s="1"/>
  <c r="T1054" i="1" s="1"/>
  <c r="T1055" i="1" s="1"/>
  <c r="T1056" i="1" s="1"/>
  <c r="T1057" i="1" s="1"/>
  <c r="T1058" i="1" s="1"/>
  <c r="T1059" i="1" s="1"/>
  <c r="T1060" i="1" s="1"/>
  <c r="T1061" i="1" s="1"/>
  <c r="T1062" i="1" s="1"/>
  <c r="T1063" i="1" s="1"/>
  <c r="T1064" i="1" s="1"/>
  <c r="T1065" i="1" s="1"/>
  <c r="T1066" i="1" s="1"/>
  <c r="T1067" i="1" s="1"/>
  <c r="T1068" i="1" s="1"/>
  <c r="T1069" i="1" s="1"/>
  <c r="T1070" i="1" s="1"/>
  <c r="T1071" i="1" s="1"/>
  <c r="T1072" i="1" s="1"/>
  <c r="T1073" i="1" s="1"/>
  <c r="T1074" i="1" s="1"/>
  <c r="T1075" i="1" s="1"/>
  <c r="T1076" i="1" s="1"/>
  <c r="T1077" i="1" s="1"/>
  <c r="T1078" i="1" s="1"/>
  <c r="T1079" i="1" s="1"/>
  <c r="T1080" i="1" s="1"/>
  <c r="T1081" i="1" s="1"/>
  <c r="T1082" i="1" s="1"/>
  <c r="T1083" i="1" s="1"/>
  <c r="T1084" i="1" s="1"/>
  <c r="T1085" i="1" s="1"/>
  <c r="T1086" i="1" s="1"/>
  <c r="T1087" i="1" s="1"/>
  <c r="T1088" i="1" s="1"/>
  <c r="T1089" i="1" s="1"/>
  <c r="T1090" i="1" s="1"/>
  <c r="T1091" i="1" s="1"/>
  <c r="T1092" i="1" s="1"/>
  <c r="T1093" i="1" s="1"/>
  <c r="T1094" i="1" s="1"/>
  <c r="T1095" i="1" s="1"/>
  <c r="T1096" i="1" s="1"/>
  <c r="T1097" i="1" s="1"/>
  <c r="T1098" i="1" s="1"/>
  <c r="T1099" i="1" s="1"/>
  <c r="T1100" i="1" s="1"/>
  <c r="T1101" i="1" s="1"/>
  <c r="T1102" i="1" s="1"/>
  <c r="T1103" i="1" s="1"/>
  <c r="T1104" i="1" s="1"/>
  <c r="T1105" i="1" s="1"/>
  <c r="T1106" i="1" s="1"/>
  <c r="T1107" i="1" s="1"/>
  <c r="T1108" i="1" s="1"/>
  <c r="T1109" i="1" s="1"/>
  <c r="T1110" i="1" s="1"/>
  <c r="T1111" i="1" s="1"/>
  <c r="T1112" i="1" s="1"/>
  <c r="T1113" i="1" s="1"/>
  <c r="T1114" i="1" s="1"/>
  <c r="T1115" i="1" s="1"/>
  <c r="T1116" i="1" s="1"/>
  <c r="T1117" i="1" s="1"/>
  <c r="T1118" i="1" s="1"/>
  <c r="T1119" i="1" s="1"/>
  <c r="T1120" i="1" s="1"/>
  <c r="T1121" i="1" s="1"/>
  <c r="T1122" i="1" s="1"/>
  <c r="T1123" i="1" s="1"/>
  <c r="T1124" i="1" s="1"/>
  <c r="T1125" i="1" s="1"/>
  <c r="T1126" i="1" s="1"/>
  <c r="T1127" i="1" s="1"/>
  <c r="T1128" i="1" s="1"/>
  <c r="T1129" i="1" s="1"/>
  <c r="T1130" i="1" s="1"/>
  <c r="T1131" i="1" s="1"/>
  <c r="T1132" i="1" s="1"/>
  <c r="T1133" i="1" s="1"/>
  <c r="T1134" i="1" s="1"/>
  <c r="T1135" i="1" s="1"/>
  <c r="T1136" i="1" s="1"/>
  <c r="T1137" i="1" s="1"/>
  <c r="T1138" i="1" s="1"/>
  <c r="T1139" i="1" s="1"/>
  <c r="T1140" i="1" s="1"/>
  <c r="T1141" i="1" s="1"/>
  <c r="T1142" i="1" s="1"/>
  <c r="T1143" i="1" s="1"/>
  <c r="T1144" i="1" s="1"/>
  <c r="T1145" i="1" s="1"/>
  <c r="T1146" i="1" s="1"/>
  <c r="T1147" i="1" s="1"/>
  <c r="T1148" i="1" s="1"/>
  <c r="T1149" i="1" s="1"/>
  <c r="T1150" i="1" s="1"/>
  <c r="T1151" i="1" s="1"/>
  <c r="T1152" i="1" s="1"/>
  <c r="T1153" i="1" s="1"/>
  <c r="T1154" i="1" s="1"/>
  <c r="T1155" i="1" s="1"/>
  <c r="T1156" i="1" s="1"/>
  <c r="T1157" i="1" s="1"/>
  <c r="T1158" i="1" s="1"/>
  <c r="T1159" i="1" s="1"/>
  <c r="T1160" i="1" s="1"/>
  <c r="T1161" i="1" s="1"/>
  <c r="T1162" i="1" s="1"/>
  <c r="T1163" i="1" s="1"/>
  <c r="T1164" i="1" s="1"/>
  <c r="T1165" i="1" s="1"/>
  <c r="T1166" i="1" s="1"/>
  <c r="T1167" i="1" s="1"/>
  <c r="T1168" i="1" s="1"/>
  <c r="T1169" i="1" s="1"/>
  <c r="T1170" i="1" s="1"/>
  <c r="T1171" i="1" s="1"/>
  <c r="T1172" i="1" s="1"/>
  <c r="T1173" i="1" s="1"/>
  <c r="T1174" i="1" s="1"/>
  <c r="T1175" i="1" s="1"/>
  <c r="T1176" i="1" s="1"/>
  <c r="T1177" i="1" s="1"/>
  <c r="T1178" i="1" s="1"/>
  <c r="T1179" i="1" s="1"/>
  <c r="T1180" i="1" s="1"/>
  <c r="T1181" i="1" s="1"/>
  <c r="T1182" i="1" s="1"/>
  <c r="T1183" i="1" s="1"/>
  <c r="T1184" i="1" s="1"/>
  <c r="T1185" i="1" s="1"/>
  <c r="T1186" i="1" s="1"/>
  <c r="T1187" i="1" s="1"/>
  <c r="T1188" i="1" s="1"/>
  <c r="T1189" i="1" s="1"/>
  <c r="T1190" i="1" s="1"/>
  <c r="T1191" i="1" s="1"/>
  <c r="T1192" i="1" s="1"/>
  <c r="T1193" i="1" s="1"/>
  <c r="T1194" i="1" s="1"/>
  <c r="T1195" i="1" s="1"/>
  <c r="T1196" i="1" s="1"/>
  <c r="T1197" i="1" s="1"/>
  <c r="T1198" i="1" s="1"/>
  <c r="T1199" i="1" s="1"/>
  <c r="T1200" i="1" s="1"/>
  <c r="T1201" i="1" s="1"/>
  <c r="T1202" i="1" s="1"/>
  <c r="T1203" i="1" s="1"/>
  <c r="T1204" i="1" s="1"/>
  <c r="T1205" i="1" s="1"/>
  <c r="T1206" i="1" s="1"/>
  <c r="T1207" i="1" s="1"/>
  <c r="T1208" i="1" s="1"/>
  <c r="T1209" i="1" s="1"/>
  <c r="T1210" i="1" s="1"/>
  <c r="T1211" i="1" s="1"/>
  <c r="T1212" i="1" s="1"/>
  <c r="T1213" i="1" s="1"/>
  <c r="T1214" i="1" s="1"/>
  <c r="T1215" i="1" s="1"/>
  <c r="T1216" i="1" s="1"/>
  <c r="T1217" i="1" s="1"/>
  <c r="T1218" i="1" s="1"/>
  <c r="T1219" i="1" s="1"/>
  <c r="T1220" i="1" s="1"/>
  <c r="T1221" i="1" s="1"/>
  <c r="T1222" i="1" s="1"/>
  <c r="T1223" i="1" s="1"/>
  <c r="T1224" i="1" s="1"/>
  <c r="T1225" i="1" s="1"/>
  <c r="T1226" i="1" s="1"/>
  <c r="T1227" i="1" s="1"/>
  <c r="T1228" i="1" s="1"/>
  <c r="T1229" i="1" s="1"/>
  <c r="T1230" i="1" s="1"/>
  <c r="T1231" i="1" s="1"/>
  <c r="T1232" i="1" s="1"/>
  <c r="T1233" i="1" s="1"/>
  <c r="T1234" i="1" s="1"/>
  <c r="T1235" i="1" s="1"/>
  <c r="T1236" i="1" s="1"/>
  <c r="T1237" i="1" s="1"/>
  <c r="T1238" i="1" s="1"/>
  <c r="T1239" i="1" s="1"/>
  <c r="T1240" i="1" s="1"/>
  <c r="T1241" i="1" s="1"/>
  <c r="T1242" i="1" s="1"/>
  <c r="T1243" i="1" s="1"/>
  <c r="T1244" i="1" s="1"/>
  <c r="T1245" i="1" s="1"/>
  <c r="T1246" i="1" s="1"/>
  <c r="T1247" i="1" s="1"/>
  <c r="T1248" i="1" s="1"/>
  <c r="T1249" i="1" s="1"/>
  <c r="T1250" i="1" s="1"/>
  <c r="T1251" i="1" s="1"/>
  <c r="T1252" i="1" s="1"/>
  <c r="T1253" i="1" s="1"/>
  <c r="T1254" i="1" s="1"/>
  <c r="T1255" i="1" s="1"/>
  <c r="T1256" i="1" s="1"/>
  <c r="T1257" i="1" s="1"/>
  <c r="T1258" i="1" s="1"/>
  <c r="T1259" i="1" s="1"/>
  <c r="T1260" i="1" s="1"/>
  <c r="T1261" i="1" s="1"/>
  <c r="T1262" i="1" s="1"/>
  <c r="T1263" i="1" s="1"/>
  <c r="T1264" i="1" s="1"/>
  <c r="T1265" i="1" s="1"/>
  <c r="T1266" i="1" s="1"/>
  <c r="T1267" i="1" s="1"/>
  <c r="T1268" i="1" s="1"/>
  <c r="T1269" i="1" s="1"/>
  <c r="T1270" i="1" s="1"/>
  <c r="T1271" i="1" s="1"/>
  <c r="T1272" i="1" s="1"/>
  <c r="T1273" i="1" s="1"/>
  <c r="T1274" i="1" s="1"/>
  <c r="T1275" i="1" s="1"/>
  <c r="T1276" i="1" s="1"/>
  <c r="T1277" i="1" s="1"/>
  <c r="T1278" i="1" s="1"/>
  <c r="T1279" i="1" s="1"/>
  <c r="T1280" i="1" s="1"/>
  <c r="T1281" i="1" s="1"/>
  <c r="T1282" i="1" s="1"/>
  <c r="T1283" i="1" s="1"/>
  <c r="T1284" i="1" s="1"/>
  <c r="T1285" i="1" s="1"/>
  <c r="T1286" i="1" s="1"/>
  <c r="T1287" i="1" s="1"/>
  <c r="T1288" i="1" s="1"/>
  <c r="T1289" i="1" s="1"/>
  <c r="T1290" i="1" s="1"/>
  <c r="T1291" i="1" s="1"/>
  <c r="T1292" i="1" s="1"/>
  <c r="T1293" i="1" s="1"/>
  <c r="T1294" i="1" s="1"/>
  <c r="T1295" i="1" s="1"/>
  <c r="T1296" i="1" s="1"/>
  <c r="T1297" i="1" s="1"/>
  <c r="T1298" i="1" s="1"/>
  <c r="T1299" i="1" s="1"/>
  <c r="T1300" i="1" s="1"/>
  <c r="T1301" i="1" s="1"/>
  <c r="T1302" i="1" s="1"/>
  <c r="T1303" i="1" s="1"/>
  <c r="T1304" i="1" s="1"/>
  <c r="T1305" i="1" s="1"/>
  <c r="T1306" i="1" s="1"/>
  <c r="T1307" i="1" s="1"/>
  <c r="T1308" i="1" s="1"/>
  <c r="T1309" i="1" s="1"/>
  <c r="T1310" i="1" s="1"/>
  <c r="T1311" i="1" s="1"/>
  <c r="T1312" i="1" s="1"/>
  <c r="T1313" i="1" s="1"/>
  <c r="T1314" i="1" s="1"/>
  <c r="T1315" i="1" s="1"/>
  <c r="T1316" i="1" s="1"/>
  <c r="T1317" i="1" s="1"/>
  <c r="T1318" i="1" s="1"/>
  <c r="T1319" i="1" s="1"/>
  <c r="T1320" i="1" s="1"/>
  <c r="T1321" i="1" s="1"/>
  <c r="T1322" i="1" s="1"/>
  <c r="T1323" i="1" s="1"/>
  <c r="T1324" i="1" s="1"/>
  <c r="T1325" i="1" s="1"/>
  <c r="T1326" i="1" s="1"/>
  <c r="T1327" i="1" s="1"/>
  <c r="T1328" i="1" s="1"/>
  <c r="T1329" i="1" s="1"/>
  <c r="T1330" i="1" s="1"/>
  <c r="T1331" i="1" s="1"/>
  <c r="T1332" i="1" s="1"/>
  <c r="T1333" i="1" s="1"/>
  <c r="T1334" i="1" s="1"/>
  <c r="T1335" i="1" s="1"/>
  <c r="T1336" i="1" s="1"/>
  <c r="T1337" i="1" s="1"/>
  <c r="T1338" i="1" s="1"/>
  <c r="T1339" i="1" s="1"/>
  <c r="T1340" i="1" s="1"/>
  <c r="T1341" i="1" s="1"/>
  <c r="T1342" i="1" s="1"/>
  <c r="T1343" i="1" s="1"/>
  <c r="T1344" i="1" s="1"/>
  <c r="T1345" i="1" s="1"/>
  <c r="T1346" i="1" s="1"/>
  <c r="T1347" i="1" s="1"/>
  <c r="T1348" i="1" s="1"/>
  <c r="T1349" i="1" s="1"/>
  <c r="T1350" i="1" s="1"/>
  <c r="T1351" i="1" s="1"/>
  <c r="T1352" i="1" s="1"/>
  <c r="T1353" i="1" s="1"/>
  <c r="T1354" i="1" s="1"/>
  <c r="T1355" i="1" s="1"/>
  <c r="T1356" i="1" s="1"/>
  <c r="T1357" i="1" s="1"/>
  <c r="T1358" i="1" s="1"/>
  <c r="T1359" i="1" s="1"/>
  <c r="T1360" i="1" s="1"/>
  <c r="T1361" i="1" s="1"/>
  <c r="T1362" i="1" s="1"/>
  <c r="T1363" i="1" s="1"/>
  <c r="T1364" i="1" s="1"/>
  <c r="T1365" i="1" s="1"/>
  <c r="T1366" i="1" s="1"/>
  <c r="T1367" i="1" s="1"/>
  <c r="T1368" i="1" s="1"/>
  <c r="T1369" i="1" s="1"/>
  <c r="T1370" i="1" s="1"/>
  <c r="T1371" i="1" s="1"/>
  <c r="T1372" i="1" s="1"/>
  <c r="T1373" i="1" s="1"/>
  <c r="T1374" i="1" s="1"/>
  <c r="T1375" i="1" s="1"/>
  <c r="T1376" i="1" s="1"/>
  <c r="T1377" i="1" s="1"/>
  <c r="T1378" i="1" s="1"/>
  <c r="T1379" i="1" s="1"/>
  <c r="T1380" i="1" s="1"/>
  <c r="T1381" i="1" s="1"/>
  <c r="T1382" i="1" s="1"/>
  <c r="T1383" i="1" s="1"/>
  <c r="T1384" i="1" s="1"/>
  <c r="T1385" i="1" s="1"/>
  <c r="T1386" i="1" s="1"/>
  <c r="T1387" i="1" s="1"/>
  <c r="T1388" i="1" s="1"/>
  <c r="T1389" i="1" s="1"/>
  <c r="T1390" i="1" s="1"/>
  <c r="T1391" i="1" s="1"/>
  <c r="T1392" i="1" s="1"/>
  <c r="T1393" i="1" s="1"/>
  <c r="T1394" i="1" s="1"/>
  <c r="T1395" i="1" s="1"/>
  <c r="T1396" i="1" s="1"/>
  <c r="T1397" i="1" s="1"/>
  <c r="T1398" i="1" s="1"/>
  <c r="T1399" i="1" s="1"/>
  <c r="T1400" i="1" s="1"/>
  <c r="T1401" i="1" s="1"/>
  <c r="T1402" i="1" s="1"/>
  <c r="T1403" i="1" s="1"/>
  <c r="T1404" i="1" s="1"/>
  <c r="T1405" i="1" s="1"/>
  <c r="T1406" i="1" s="1"/>
  <c r="T1407" i="1" s="1"/>
  <c r="T1408" i="1" s="1"/>
  <c r="T1409" i="1" s="1"/>
  <c r="T1410" i="1" s="1"/>
  <c r="T1411" i="1" s="1"/>
  <c r="T1412" i="1" s="1"/>
  <c r="T1413" i="1" s="1"/>
  <c r="T1414" i="1" s="1"/>
  <c r="T1415" i="1" s="1"/>
  <c r="T1416" i="1" s="1"/>
  <c r="T1417" i="1" s="1"/>
  <c r="T1418" i="1" s="1"/>
  <c r="T1419" i="1" s="1"/>
  <c r="T1420" i="1" s="1"/>
  <c r="T1421" i="1" s="1"/>
  <c r="T1422" i="1" s="1"/>
  <c r="T1423" i="1" s="1"/>
  <c r="T1424" i="1" s="1"/>
  <c r="T1425" i="1" s="1"/>
  <c r="T1426" i="1" s="1"/>
  <c r="T1427" i="1" s="1"/>
  <c r="T1428" i="1" s="1"/>
  <c r="T1429" i="1" s="1"/>
  <c r="T1430" i="1" s="1"/>
  <c r="T1431" i="1" s="1"/>
  <c r="T1432" i="1" s="1"/>
  <c r="T1433" i="1" s="1"/>
  <c r="T1434" i="1" s="1"/>
  <c r="T1435" i="1" s="1"/>
  <c r="T1436" i="1" s="1"/>
  <c r="T1437" i="1" s="1"/>
  <c r="T1438" i="1" s="1"/>
  <c r="T1439" i="1" s="1"/>
  <c r="T1440" i="1" s="1"/>
  <c r="T1441" i="1" s="1"/>
  <c r="T1442" i="1" s="1"/>
  <c r="T1443" i="1" s="1"/>
  <c r="T1444" i="1" s="1"/>
  <c r="T1445" i="1" s="1"/>
  <c r="T1446" i="1" s="1"/>
  <c r="T1447" i="1" s="1"/>
  <c r="T1448" i="1" s="1"/>
  <c r="T1449" i="1" s="1"/>
  <c r="T1450" i="1" s="1"/>
  <c r="T1451" i="1" s="1"/>
  <c r="T1452" i="1" s="1"/>
  <c r="T1453" i="1" s="1"/>
  <c r="T1454" i="1" s="1"/>
  <c r="T1455" i="1" s="1"/>
  <c r="T1456" i="1" s="1"/>
  <c r="T1457" i="1" s="1"/>
  <c r="T1458" i="1" s="1"/>
  <c r="T1459" i="1" s="1"/>
  <c r="T1460" i="1" s="1"/>
  <c r="T1461" i="1" s="1"/>
  <c r="T1462" i="1" s="1"/>
  <c r="T1463" i="1" s="1"/>
  <c r="T1464" i="1" s="1"/>
  <c r="T1465" i="1" s="1"/>
  <c r="T1466" i="1" s="1"/>
  <c r="T1467" i="1" s="1"/>
  <c r="T1468" i="1" s="1"/>
  <c r="T1469" i="1" s="1"/>
  <c r="T1470" i="1" s="1"/>
  <c r="T1471" i="1" s="1"/>
  <c r="T1472" i="1" s="1"/>
  <c r="T1473" i="1" s="1"/>
  <c r="T1474" i="1" s="1"/>
  <c r="T1475" i="1" s="1"/>
  <c r="T1476" i="1" s="1"/>
  <c r="T1477" i="1" s="1"/>
  <c r="T1478" i="1" s="1"/>
  <c r="T1479" i="1" s="1"/>
  <c r="T1480" i="1" s="1"/>
  <c r="T1481" i="1" s="1"/>
  <c r="T1482" i="1" s="1"/>
  <c r="T1483" i="1" s="1"/>
  <c r="T1484" i="1" s="1"/>
  <c r="T1485" i="1" s="1"/>
  <c r="T1486" i="1" s="1"/>
  <c r="T1487" i="1" s="1"/>
  <c r="T1488" i="1" s="1"/>
  <c r="T1489" i="1" s="1"/>
  <c r="T1490" i="1" s="1"/>
  <c r="T1491" i="1" s="1"/>
  <c r="T1492" i="1" s="1"/>
  <c r="T1493" i="1" s="1"/>
  <c r="T1494" i="1" s="1"/>
  <c r="T1495" i="1" s="1"/>
  <c r="T1496" i="1" s="1"/>
  <c r="T1497" i="1" s="1"/>
  <c r="T1498" i="1" s="1"/>
  <c r="T1499" i="1" s="1"/>
  <c r="T1500" i="1" s="1"/>
  <c r="T1501" i="1" s="1"/>
  <c r="T1502" i="1" s="1"/>
  <c r="T1503" i="1" s="1"/>
  <c r="T1504" i="1" s="1"/>
  <c r="T1505" i="1" s="1"/>
  <c r="T1506" i="1" s="1"/>
  <c r="T1507" i="1" s="1"/>
  <c r="T1508" i="1" s="1"/>
  <c r="T1509" i="1" s="1"/>
  <c r="T1510" i="1" s="1"/>
  <c r="T1511" i="1" s="1"/>
  <c r="T1512" i="1" s="1"/>
  <c r="T1513" i="1" s="1"/>
  <c r="T1514" i="1" s="1"/>
  <c r="T1515" i="1" s="1"/>
  <c r="T1516" i="1" s="1"/>
  <c r="T1517" i="1" s="1"/>
  <c r="T1518" i="1" s="1"/>
  <c r="T1519" i="1" s="1"/>
  <c r="T1520" i="1" s="1"/>
  <c r="T1521" i="1" s="1"/>
  <c r="T1522" i="1" s="1"/>
  <c r="T1523" i="1" s="1"/>
  <c r="T1524" i="1" s="1"/>
  <c r="T1525" i="1" s="1"/>
  <c r="T1526" i="1" s="1"/>
  <c r="T1527" i="1" s="1"/>
  <c r="T1528" i="1" s="1"/>
  <c r="T1529" i="1" s="1"/>
  <c r="T1530" i="1" s="1"/>
  <c r="T1531" i="1" s="1"/>
  <c r="T1532" i="1" s="1"/>
  <c r="T1533" i="1" s="1"/>
  <c r="T1534" i="1" s="1"/>
  <c r="T1535" i="1" s="1"/>
  <c r="T1536" i="1" s="1"/>
  <c r="T1537" i="1" s="1"/>
  <c r="T1538" i="1" s="1"/>
  <c r="T1539" i="1" s="1"/>
  <c r="T1540" i="1" s="1"/>
  <c r="T1541" i="1" s="1"/>
  <c r="T1542" i="1" s="1"/>
  <c r="T1543" i="1" s="1"/>
  <c r="T1544" i="1" s="1"/>
  <c r="T1545" i="1" s="1"/>
  <c r="T1546" i="1" s="1"/>
  <c r="T1547" i="1" s="1"/>
  <c r="T1548" i="1" s="1"/>
  <c r="T1549" i="1" s="1"/>
  <c r="T1550" i="1" s="1"/>
  <c r="T1551" i="1" s="1"/>
  <c r="T1552" i="1" s="1"/>
  <c r="T1553" i="1" s="1"/>
  <c r="T1554" i="1" s="1"/>
  <c r="T1555" i="1" s="1"/>
  <c r="T1556" i="1" s="1"/>
  <c r="T1557" i="1" s="1"/>
  <c r="T1558" i="1" s="1"/>
  <c r="T1559" i="1" s="1"/>
  <c r="T1560" i="1" s="1"/>
  <c r="T1561" i="1" s="1"/>
  <c r="T1562" i="1" s="1"/>
  <c r="T1563" i="1" s="1"/>
  <c r="T1564" i="1" s="1"/>
  <c r="T1565" i="1" s="1"/>
  <c r="T1566" i="1" s="1"/>
  <c r="T1567" i="1" s="1"/>
  <c r="T1568" i="1" s="1"/>
  <c r="T1569" i="1" s="1"/>
  <c r="T1570" i="1" s="1"/>
  <c r="T1571" i="1" s="1"/>
  <c r="T1572" i="1" s="1"/>
  <c r="T1573" i="1" s="1"/>
  <c r="T1574" i="1" s="1"/>
  <c r="T1575" i="1" s="1"/>
  <c r="T1576" i="1" s="1"/>
  <c r="T1577" i="1" s="1"/>
  <c r="T1578" i="1" s="1"/>
  <c r="T1579" i="1" s="1"/>
  <c r="T1580" i="1" s="1"/>
  <c r="T1581" i="1" s="1"/>
  <c r="T1582" i="1" s="1"/>
  <c r="T1583" i="1" s="1"/>
  <c r="T1584" i="1" s="1"/>
  <c r="T1585" i="1" s="1"/>
  <c r="T1586" i="1" s="1"/>
  <c r="T1587" i="1" s="1"/>
  <c r="T1588" i="1" s="1"/>
  <c r="T1589" i="1" s="1"/>
  <c r="T1590" i="1" s="1"/>
  <c r="T1591" i="1" s="1"/>
  <c r="T1592" i="1" s="1"/>
  <c r="T1593" i="1" s="1"/>
  <c r="T1594" i="1" s="1"/>
  <c r="T1595" i="1" s="1"/>
  <c r="T1596" i="1" s="1"/>
  <c r="T1597" i="1" s="1"/>
  <c r="T1598" i="1" s="1"/>
  <c r="T1599" i="1" s="1"/>
  <c r="T1600" i="1" s="1"/>
  <c r="T1601" i="1" s="1"/>
  <c r="T1602" i="1" s="1"/>
  <c r="T1603" i="1" s="1"/>
  <c r="T1604" i="1" s="1"/>
  <c r="T1605" i="1" s="1"/>
  <c r="T1606" i="1" s="1"/>
  <c r="T1607" i="1" s="1"/>
  <c r="T1608" i="1" s="1"/>
  <c r="T1609" i="1" s="1"/>
  <c r="T1610" i="1" s="1"/>
  <c r="T1611" i="1" s="1"/>
  <c r="T1612" i="1" s="1"/>
  <c r="T1613" i="1" s="1"/>
  <c r="T1614" i="1" s="1"/>
  <c r="T1615" i="1" s="1"/>
  <c r="T1616" i="1" s="1"/>
  <c r="T1617" i="1" s="1"/>
  <c r="T1618" i="1" s="1"/>
  <c r="T1619" i="1" s="1"/>
  <c r="T1620" i="1" s="1"/>
  <c r="T1621" i="1" s="1"/>
  <c r="T1622" i="1" s="1"/>
  <c r="T1623" i="1" s="1"/>
  <c r="T1624" i="1" s="1"/>
  <c r="T1625" i="1" s="1"/>
  <c r="T1626" i="1" s="1"/>
  <c r="T1627" i="1" s="1"/>
  <c r="T1628" i="1" s="1"/>
  <c r="T1629" i="1" s="1"/>
  <c r="T1630" i="1" s="1"/>
  <c r="T1631" i="1" s="1"/>
  <c r="T1632" i="1" s="1"/>
  <c r="T1633" i="1" s="1"/>
  <c r="T1634" i="1" s="1"/>
  <c r="T1635" i="1" s="1"/>
  <c r="T1636" i="1" s="1"/>
  <c r="T1637" i="1" s="1"/>
  <c r="T1638" i="1" s="1"/>
  <c r="T1639" i="1" s="1"/>
  <c r="T1640" i="1" s="1"/>
  <c r="T1641" i="1" s="1"/>
  <c r="T1642" i="1" s="1"/>
  <c r="T1643" i="1" s="1"/>
  <c r="T1644" i="1" s="1"/>
  <c r="T1645" i="1" s="1"/>
  <c r="T1646" i="1" s="1"/>
  <c r="T1647" i="1" s="1"/>
  <c r="T1648" i="1" s="1"/>
  <c r="T1649" i="1" s="1"/>
  <c r="T1650" i="1" s="1"/>
  <c r="T1651" i="1" s="1"/>
  <c r="T1652" i="1" s="1"/>
  <c r="T1653" i="1" s="1"/>
  <c r="T1654" i="1" s="1"/>
  <c r="T1655" i="1" s="1"/>
  <c r="T1656" i="1" s="1"/>
  <c r="T1657" i="1" s="1"/>
  <c r="T1658" i="1" s="1"/>
  <c r="T1659" i="1" s="1"/>
  <c r="T1660" i="1" s="1"/>
  <c r="T1661" i="1" s="1"/>
  <c r="T1662" i="1" s="1"/>
  <c r="T1663" i="1" s="1"/>
  <c r="T1664" i="1" s="1"/>
  <c r="T1665" i="1" s="1"/>
  <c r="T1666" i="1" s="1"/>
  <c r="T1667" i="1" s="1"/>
  <c r="T1668" i="1" s="1"/>
  <c r="T1669" i="1" s="1"/>
  <c r="T1670" i="1" s="1"/>
  <c r="T1671" i="1" s="1"/>
  <c r="T1672" i="1" s="1"/>
  <c r="T1673" i="1" s="1"/>
  <c r="T1674" i="1" s="1"/>
  <c r="T1675" i="1" s="1"/>
  <c r="T1676" i="1" s="1"/>
  <c r="T1677" i="1" s="1"/>
  <c r="T1678" i="1" s="1"/>
  <c r="T1679" i="1" s="1"/>
  <c r="T1680" i="1" s="1"/>
  <c r="T1681" i="1" s="1"/>
  <c r="T1682" i="1" s="1"/>
  <c r="T1683" i="1" s="1"/>
  <c r="T1684" i="1" s="1"/>
  <c r="T1685" i="1" s="1"/>
  <c r="T1686" i="1" s="1"/>
  <c r="T1687" i="1" s="1"/>
  <c r="T1688" i="1" s="1"/>
  <c r="T1689" i="1" s="1"/>
  <c r="T1690" i="1" s="1"/>
  <c r="T1691" i="1" s="1"/>
  <c r="T1692" i="1" s="1"/>
  <c r="T1693" i="1" s="1"/>
  <c r="T1694" i="1" s="1"/>
  <c r="T1695" i="1" s="1"/>
  <c r="T1696" i="1" s="1"/>
  <c r="T1697" i="1" s="1"/>
  <c r="T1698" i="1" s="1"/>
  <c r="T1699" i="1" s="1"/>
  <c r="T1700" i="1" s="1"/>
  <c r="T1701" i="1" s="1"/>
  <c r="T1702" i="1" s="1"/>
  <c r="T1703" i="1" s="1"/>
  <c r="T1704" i="1" s="1"/>
  <c r="T1705" i="1" s="1"/>
  <c r="T1706" i="1" s="1"/>
  <c r="T1707" i="1" s="1"/>
  <c r="T1708" i="1" s="1"/>
  <c r="T1709" i="1" s="1"/>
  <c r="T1710" i="1" s="1"/>
  <c r="T1711" i="1" s="1"/>
  <c r="T1712" i="1" s="1"/>
  <c r="T1713" i="1" s="1"/>
  <c r="T1714" i="1" s="1"/>
  <c r="T1715" i="1" s="1"/>
  <c r="T1716" i="1" s="1"/>
  <c r="T1717" i="1" s="1"/>
  <c r="T1718" i="1" s="1"/>
  <c r="T1719" i="1" s="1"/>
  <c r="T1720" i="1" s="1"/>
  <c r="T1721" i="1" s="1"/>
  <c r="T1722" i="1" s="1"/>
  <c r="T1723" i="1" s="1"/>
  <c r="T1724" i="1" s="1"/>
  <c r="T1725" i="1" s="1"/>
  <c r="T1726" i="1" s="1"/>
  <c r="T1727" i="1" s="1"/>
  <c r="T1728" i="1" s="1"/>
  <c r="T1729" i="1" s="1"/>
  <c r="T1730" i="1" s="1"/>
  <c r="T1731" i="1" s="1"/>
  <c r="T1732" i="1" s="1"/>
  <c r="T1733" i="1" s="1"/>
  <c r="T1734" i="1" s="1"/>
  <c r="T1735" i="1" s="1"/>
  <c r="T1736" i="1" s="1"/>
  <c r="T1737" i="1" s="1"/>
  <c r="T1738" i="1" s="1"/>
  <c r="T1739" i="1" s="1"/>
  <c r="T1740" i="1" s="1"/>
  <c r="T1741" i="1" s="1"/>
  <c r="T1742" i="1" s="1"/>
  <c r="T1743" i="1" s="1"/>
  <c r="T1744" i="1" s="1"/>
  <c r="T1745" i="1" s="1"/>
  <c r="T1746" i="1" s="1"/>
  <c r="T1747" i="1" s="1"/>
  <c r="T1748" i="1" s="1"/>
  <c r="T1749" i="1" s="1"/>
  <c r="T1750" i="1" s="1"/>
  <c r="T1751" i="1" s="1"/>
  <c r="T1752" i="1" s="1"/>
  <c r="T1753" i="1" s="1"/>
  <c r="T1754" i="1" s="1"/>
  <c r="T1755" i="1" s="1"/>
  <c r="T1756" i="1" s="1"/>
  <c r="T1757" i="1" s="1"/>
  <c r="T1758" i="1" s="1"/>
  <c r="T1759" i="1" s="1"/>
  <c r="T1760" i="1" s="1"/>
  <c r="T1761" i="1" s="1"/>
  <c r="T1762" i="1" s="1"/>
  <c r="T1763" i="1" s="1"/>
  <c r="T1764" i="1" s="1"/>
  <c r="T1765" i="1" s="1"/>
  <c r="T1766" i="1" s="1"/>
  <c r="T1767" i="1" s="1"/>
  <c r="T1768" i="1" s="1"/>
  <c r="T1769" i="1" s="1"/>
  <c r="T1770" i="1" s="1"/>
  <c r="T1771" i="1" s="1"/>
  <c r="T1772" i="1" s="1"/>
  <c r="T1773" i="1" s="1"/>
  <c r="T1774" i="1" s="1"/>
  <c r="T1775" i="1" s="1"/>
  <c r="T1776" i="1" s="1"/>
  <c r="T1777" i="1" s="1"/>
  <c r="T1778" i="1" s="1"/>
  <c r="T1779" i="1" s="1"/>
  <c r="T1780" i="1" s="1"/>
  <c r="T1781" i="1" s="1"/>
  <c r="T1782" i="1" s="1"/>
  <c r="T1783" i="1" s="1"/>
  <c r="T1784" i="1" s="1"/>
  <c r="T1785" i="1" s="1"/>
  <c r="T1786" i="1" s="1"/>
  <c r="T1787" i="1" s="1"/>
  <c r="T1788" i="1" s="1"/>
  <c r="T1789" i="1" s="1"/>
  <c r="T1790" i="1" s="1"/>
  <c r="T1791" i="1" s="1"/>
  <c r="T1792" i="1" s="1"/>
  <c r="T1793" i="1" s="1"/>
  <c r="T1794" i="1" s="1"/>
  <c r="T1795" i="1" s="1"/>
  <c r="T1796" i="1" s="1"/>
  <c r="T1797" i="1" s="1"/>
  <c r="T1798" i="1" s="1"/>
  <c r="T1799" i="1" s="1"/>
  <c r="T1800" i="1" s="1"/>
  <c r="T1801" i="1" s="1"/>
  <c r="T1802" i="1" s="1"/>
  <c r="T1803" i="1" s="1"/>
  <c r="T1804" i="1" s="1"/>
  <c r="T1805" i="1" s="1"/>
  <c r="T1806" i="1" s="1"/>
  <c r="T1807" i="1" s="1"/>
  <c r="T1808" i="1" s="1"/>
  <c r="O911" i="1"/>
  <c r="P911" i="1" s="1"/>
  <c r="Q911" i="1" s="1"/>
  <c r="R896" i="1" s="1"/>
  <c r="S896" i="1" s="1"/>
  <c r="N911" i="1"/>
  <c r="R1090" i="1"/>
  <c r="O743" i="1"/>
  <c r="P743" i="1" s="1"/>
  <c r="N743" i="1"/>
  <c r="R800" i="1"/>
  <c r="S800" i="1" s="1"/>
  <c r="R1531" i="1"/>
  <c r="S1531" i="1" s="1"/>
  <c r="R365" i="1"/>
  <c r="S365" i="1" s="1"/>
  <c r="R1220" i="1"/>
  <c r="R360" i="1"/>
  <c r="AC8" i="1"/>
  <c r="N1709" i="1"/>
  <c r="R1454" i="1"/>
  <c r="S1454" i="1" s="1"/>
  <c r="N179" i="1"/>
  <c r="AG8" i="1" s="1"/>
  <c r="R571" i="1"/>
  <c r="S571" i="1" s="1"/>
  <c r="N443" i="1"/>
  <c r="R815" i="1"/>
  <c r="S815" i="1" s="1"/>
  <c r="R703" i="1"/>
  <c r="S703" i="1" s="1"/>
  <c r="O1693" i="1"/>
  <c r="P1693" i="1" s="1"/>
  <c r="N1611" i="1"/>
  <c r="O1611" i="1"/>
  <c r="P1611" i="1" s="1"/>
  <c r="Q1611" i="1" s="1"/>
  <c r="O1304" i="1"/>
  <c r="P1304" i="1" s="1"/>
  <c r="Q1304" i="1" s="1"/>
  <c r="R1293" i="1" s="1"/>
  <c r="N1304" i="1"/>
  <c r="R623" i="1"/>
  <c r="N1171" i="1"/>
  <c r="O1171" i="1"/>
  <c r="P1171" i="1" s="1"/>
  <c r="O658" i="1"/>
  <c r="P658" i="1" s="1"/>
  <c r="Q658" i="1" s="1"/>
  <c r="R658" i="1" s="1"/>
  <c r="S658" i="1" s="1"/>
  <c r="N658" i="1"/>
  <c r="O1600" i="1"/>
  <c r="P1600" i="1" s="1"/>
  <c r="Q1600" i="1" s="1"/>
  <c r="R1586" i="1" s="1"/>
  <c r="N1600" i="1"/>
  <c r="R43" i="1"/>
  <c r="R685" i="1"/>
  <c r="S685" i="1" s="1"/>
  <c r="R379" i="1"/>
  <c r="S379" i="1" s="1"/>
  <c r="R646" i="1"/>
  <c r="R1154" i="1"/>
  <c r="S1154" i="1" s="1"/>
  <c r="R189" i="1"/>
  <c r="S189" i="1" s="1"/>
  <c r="R1438" i="1"/>
  <c r="S1438" i="1" s="1"/>
  <c r="R976" i="1"/>
  <c r="S976" i="1" s="1"/>
  <c r="R1448" i="1"/>
  <c r="S1448" i="1" s="1"/>
  <c r="R438" i="1"/>
  <c r="S438" i="1" s="1"/>
  <c r="N1735" i="1"/>
  <c r="R1707" i="1"/>
  <c r="R1403" i="1"/>
  <c r="S1403" i="1" s="1"/>
  <c r="AD8" i="1"/>
  <c r="R958" i="1"/>
  <c r="S958" i="1" s="1"/>
  <c r="O1132" i="1"/>
  <c r="P1132" i="1" s="1"/>
  <c r="Q1132" i="1" s="1"/>
  <c r="R1125" i="1" s="1"/>
  <c r="S1125" i="1" s="1"/>
  <c r="N1132" i="1"/>
  <c r="O1740" i="1"/>
  <c r="P1740" i="1" s="1"/>
  <c r="Q1740" i="1" s="1"/>
  <c r="R1733" i="1" s="1"/>
  <c r="S1733" i="1" s="1"/>
  <c r="N1740" i="1"/>
  <c r="O967" i="1"/>
  <c r="P967" i="1" s="1"/>
  <c r="N967" i="1"/>
  <c r="N1338" i="1"/>
  <c r="O1338" i="1"/>
  <c r="P1338" i="1" s="1"/>
  <c r="O1499" i="1"/>
  <c r="P1499" i="1" s="1"/>
  <c r="N1499" i="1"/>
  <c r="O879" i="1"/>
  <c r="P879" i="1" s="1"/>
  <c r="Q879" i="1" s="1"/>
  <c r="R878" i="1" s="1"/>
  <c r="N879" i="1"/>
  <c r="U12" i="1"/>
  <c r="U13" i="1" s="1"/>
  <c r="U14" i="1" s="1"/>
  <c r="U15" i="1" s="1"/>
  <c r="U16" i="1" s="1"/>
  <c r="U17" i="1" s="1"/>
  <c r="U18" i="1" s="1"/>
  <c r="U19" i="1" s="1"/>
  <c r="U20" i="1" s="1"/>
  <c r="U21" i="1" s="1"/>
  <c r="U22" i="1" s="1"/>
  <c r="U23" i="1" s="1"/>
  <c r="U24" i="1" s="1"/>
  <c r="U25" i="1" s="1"/>
  <c r="U26" i="1" s="1"/>
  <c r="U27" i="1" s="1"/>
  <c r="U28" i="1" s="1"/>
  <c r="U29" i="1" s="1"/>
  <c r="U30" i="1" s="1"/>
  <c r="U31" i="1" s="1"/>
  <c r="U32" i="1" s="1"/>
  <c r="U33" i="1" s="1"/>
  <c r="U34" i="1" s="1"/>
  <c r="U35" i="1" s="1"/>
  <c r="U36" i="1" s="1"/>
  <c r="U37" i="1" s="1"/>
  <c r="U38" i="1" s="1"/>
  <c r="U39" i="1" s="1"/>
  <c r="U40" i="1" s="1"/>
  <c r="U41" i="1" s="1"/>
  <c r="U42" i="1" s="1"/>
  <c r="U43" i="1" s="1"/>
  <c r="U44" i="1" s="1"/>
  <c r="U45" i="1" s="1"/>
  <c r="U46" i="1" s="1"/>
  <c r="U47" i="1" s="1"/>
  <c r="U48" i="1" s="1"/>
  <c r="U49" i="1" s="1"/>
  <c r="U50" i="1" s="1"/>
  <c r="U51" i="1" s="1"/>
  <c r="U52" i="1" s="1"/>
  <c r="U53" i="1" s="1"/>
  <c r="U54" i="1" s="1"/>
  <c r="U55" i="1" s="1"/>
  <c r="U56" i="1" s="1"/>
  <c r="U57" i="1" s="1"/>
  <c r="U58" i="1" s="1"/>
  <c r="U59" i="1" s="1"/>
  <c r="U60" i="1" s="1"/>
  <c r="U61" i="1" s="1"/>
  <c r="U62" i="1" s="1"/>
  <c r="U63" i="1" s="1"/>
  <c r="U64" i="1" s="1"/>
  <c r="U65" i="1" s="1"/>
  <c r="U66" i="1" s="1"/>
  <c r="U67" i="1" s="1"/>
  <c r="U68" i="1" s="1"/>
  <c r="U69" i="1" s="1"/>
  <c r="U70" i="1" s="1"/>
  <c r="U71" i="1" s="1"/>
  <c r="U72" i="1" s="1"/>
  <c r="U73" i="1" s="1"/>
  <c r="U74" i="1" s="1"/>
  <c r="U75" i="1" s="1"/>
  <c r="U76" i="1" s="1"/>
  <c r="U77" i="1" s="1"/>
  <c r="U78" i="1" s="1"/>
  <c r="U79" i="1" s="1"/>
  <c r="U80" i="1" s="1"/>
  <c r="U81" i="1" s="1"/>
  <c r="U82" i="1" s="1"/>
  <c r="U83" i="1" s="1"/>
  <c r="U84" i="1" s="1"/>
  <c r="U85" i="1" s="1"/>
  <c r="U86" i="1" s="1"/>
  <c r="U87" i="1" s="1"/>
  <c r="U88" i="1" s="1"/>
  <c r="U89" i="1" s="1"/>
  <c r="U90" i="1" s="1"/>
  <c r="U91" i="1" s="1"/>
  <c r="U92" i="1" s="1"/>
  <c r="U93" i="1" s="1"/>
  <c r="U94" i="1" s="1"/>
  <c r="U95" i="1" s="1"/>
  <c r="U96" i="1" s="1"/>
  <c r="U97" i="1" s="1"/>
  <c r="U98" i="1" s="1"/>
  <c r="U99" i="1" s="1"/>
  <c r="U100" i="1" s="1"/>
  <c r="U101" i="1" s="1"/>
  <c r="U102" i="1" s="1"/>
  <c r="U103" i="1" s="1"/>
  <c r="U104" i="1" s="1"/>
  <c r="U105" i="1" s="1"/>
  <c r="U106" i="1" s="1"/>
  <c r="U107" i="1" s="1"/>
  <c r="U108" i="1" s="1"/>
  <c r="U109" i="1" s="1"/>
  <c r="U110" i="1" s="1"/>
  <c r="U111" i="1" s="1"/>
  <c r="U112" i="1" s="1"/>
  <c r="U113" i="1" s="1"/>
  <c r="U114" i="1" s="1"/>
  <c r="U115" i="1" s="1"/>
  <c r="U116" i="1" s="1"/>
  <c r="U117" i="1" s="1"/>
  <c r="U118" i="1" s="1"/>
  <c r="U119" i="1" s="1"/>
  <c r="U120" i="1" s="1"/>
  <c r="U121" i="1" s="1"/>
  <c r="U122" i="1" s="1"/>
  <c r="U123" i="1" s="1"/>
  <c r="U124" i="1" s="1"/>
  <c r="U125" i="1" s="1"/>
  <c r="U126" i="1" s="1"/>
  <c r="U127" i="1" s="1"/>
  <c r="U128" i="1" s="1"/>
  <c r="U129" i="1" s="1"/>
  <c r="U130" i="1" s="1"/>
  <c r="U131" i="1" s="1"/>
  <c r="U132" i="1" s="1"/>
  <c r="U133" i="1" s="1"/>
  <c r="U134" i="1" s="1"/>
  <c r="U135" i="1" s="1"/>
  <c r="U136" i="1" s="1"/>
  <c r="U137" i="1" s="1"/>
  <c r="U138" i="1" s="1"/>
  <c r="U139" i="1" s="1"/>
  <c r="U140" i="1" s="1"/>
  <c r="U141" i="1" s="1"/>
  <c r="U142" i="1" s="1"/>
  <c r="U143" i="1" s="1"/>
  <c r="U144" i="1" s="1"/>
  <c r="U145" i="1" s="1"/>
  <c r="U146" i="1" s="1"/>
  <c r="U147" i="1" s="1"/>
  <c r="U148" i="1" s="1"/>
  <c r="U149" i="1" s="1"/>
  <c r="U150" i="1" s="1"/>
  <c r="U151" i="1" s="1"/>
  <c r="U152" i="1" s="1"/>
  <c r="U153" i="1" s="1"/>
  <c r="U154" i="1" s="1"/>
  <c r="U155" i="1" s="1"/>
  <c r="U156" i="1" s="1"/>
  <c r="U157" i="1" s="1"/>
  <c r="U158" i="1" s="1"/>
  <c r="U159" i="1" s="1"/>
  <c r="U160" i="1" s="1"/>
  <c r="U161" i="1" s="1"/>
  <c r="U162" i="1" s="1"/>
  <c r="U163" i="1" s="1"/>
  <c r="U164" i="1" s="1"/>
  <c r="U165" i="1" s="1"/>
  <c r="U166" i="1" s="1"/>
  <c r="U167" i="1" s="1"/>
  <c r="U168" i="1" s="1"/>
  <c r="U169" i="1" s="1"/>
  <c r="U170" i="1" s="1"/>
  <c r="U171" i="1" s="1"/>
  <c r="U172" i="1" s="1"/>
  <c r="U173" i="1" s="1"/>
  <c r="U174" i="1" s="1"/>
  <c r="U175" i="1" s="1"/>
  <c r="U176" i="1" s="1"/>
  <c r="U177" i="1" s="1"/>
  <c r="U178" i="1" s="1"/>
  <c r="U179" i="1" s="1"/>
  <c r="U180" i="1" s="1"/>
  <c r="U181" i="1" s="1"/>
  <c r="U182" i="1" s="1"/>
  <c r="U183" i="1" s="1"/>
  <c r="U184" i="1" s="1"/>
  <c r="U185" i="1" s="1"/>
  <c r="U186" i="1" s="1"/>
  <c r="U187" i="1" s="1"/>
  <c r="U188" i="1" s="1"/>
  <c r="U189" i="1" s="1"/>
  <c r="U190" i="1" s="1"/>
  <c r="U191" i="1" s="1"/>
  <c r="U192" i="1" s="1"/>
  <c r="U193" i="1" s="1"/>
  <c r="U194" i="1" s="1"/>
  <c r="U195" i="1" s="1"/>
  <c r="U196" i="1" s="1"/>
  <c r="U197" i="1" s="1"/>
  <c r="U198" i="1" s="1"/>
  <c r="U199" i="1" s="1"/>
  <c r="U200" i="1" s="1"/>
  <c r="U201" i="1" s="1"/>
  <c r="U202" i="1" s="1"/>
  <c r="U203" i="1" s="1"/>
  <c r="U204" i="1" s="1"/>
  <c r="U205" i="1" s="1"/>
  <c r="U206" i="1" s="1"/>
  <c r="U207" i="1" s="1"/>
  <c r="U208" i="1" s="1"/>
  <c r="U209" i="1" s="1"/>
  <c r="U210" i="1" s="1"/>
  <c r="U211" i="1" s="1"/>
  <c r="U212" i="1" s="1"/>
  <c r="U213" i="1" s="1"/>
  <c r="U214" i="1" s="1"/>
  <c r="U215" i="1" s="1"/>
  <c r="U216" i="1" s="1"/>
  <c r="U217" i="1" s="1"/>
  <c r="U218" i="1" s="1"/>
  <c r="U219" i="1" s="1"/>
  <c r="U220" i="1" s="1"/>
  <c r="U221" i="1" s="1"/>
  <c r="U222" i="1" s="1"/>
  <c r="U223" i="1" s="1"/>
  <c r="U224" i="1" s="1"/>
  <c r="U225" i="1" s="1"/>
  <c r="U226" i="1" s="1"/>
  <c r="U227" i="1" s="1"/>
  <c r="U228" i="1" s="1"/>
  <c r="U229" i="1" s="1"/>
  <c r="U230" i="1" s="1"/>
  <c r="U231" i="1" s="1"/>
  <c r="U232" i="1" s="1"/>
  <c r="U233" i="1" s="1"/>
  <c r="U234" i="1" s="1"/>
  <c r="U235" i="1" s="1"/>
  <c r="U236" i="1" s="1"/>
  <c r="U237" i="1" s="1"/>
  <c r="U238" i="1" s="1"/>
  <c r="U239" i="1" s="1"/>
  <c r="U240" i="1" s="1"/>
  <c r="U241" i="1" s="1"/>
  <c r="U242" i="1" s="1"/>
  <c r="U243" i="1" s="1"/>
  <c r="U244" i="1" s="1"/>
  <c r="U245" i="1" s="1"/>
  <c r="U246" i="1" s="1"/>
  <c r="U247" i="1" s="1"/>
  <c r="U248" i="1" s="1"/>
  <c r="U249" i="1" s="1"/>
  <c r="U250" i="1" s="1"/>
  <c r="U251" i="1" s="1"/>
  <c r="U252" i="1" s="1"/>
  <c r="U253" i="1" s="1"/>
  <c r="U254" i="1" s="1"/>
  <c r="U255" i="1" s="1"/>
  <c r="U256" i="1" s="1"/>
  <c r="U257" i="1" s="1"/>
  <c r="U258" i="1" s="1"/>
  <c r="U259" i="1" s="1"/>
  <c r="U260" i="1" s="1"/>
  <c r="U261" i="1" s="1"/>
  <c r="U262" i="1" s="1"/>
  <c r="U263" i="1" s="1"/>
  <c r="U264" i="1" s="1"/>
  <c r="U265" i="1" s="1"/>
  <c r="U266" i="1" s="1"/>
  <c r="U267" i="1" s="1"/>
  <c r="U268" i="1" s="1"/>
  <c r="U269" i="1" s="1"/>
  <c r="U270" i="1" s="1"/>
  <c r="U271" i="1" s="1"/>
  <c r="U272" i="1" s="1"/>
  <c r="U273" i="1" s="1"/>
  <c r="U274" i="1" s="1"/>
  <c r="U275" i="1" s="1"/>
  <c r="U276" i="1" s="1"/>
  <c r="U277" i="1" s="1"/>
  <c r="U278" i="1" s="1"/>
  <c r="U279" i="1" s="1"/>
  <c r="U280" i="1" s="1"/>
  <c r="U281" i="1" s="1"/>
  <c r="U282" i="1" s="1"/>
  <c r="U283" i="1" s="1"/>
  <c r="U284" i="1" s="1"/>
  <c r="U285" i="1" s="1"/>
  <c r="U286" i="1" s="1"/>
  <c r="U287" i="1" s="1"/>
  <c r="U288" i="1" s="1"/>
  <c r="U289" i="1" s="1"/>
  <c r="U290" i="1" s="1"/>
  <c r="U291" i="1" s="1"/>
  <c r="U292" i="1" s="1"/>
  <c r="U293" i="1" s="1"/>
  <c r="U294" i="1" s="1"/>
  <c r="U295" i="1" s="1"/>
  <c r="U296" i="1" s="1"/>
  <c r="U297" i="1" s="1"/>
  <c r="U298" i="1" s="1"/>
  <c r="U299" i="1" s="1"/>
  <c r="U300" i="1" s="1"/>
  <c r="U301" i="1" s="1"/>
  <c r="U302" i="1" s="1"/>
  <c r="U303" i="1" s="1"/>
  <c r="U304" i="1" s="1"/>
  <c r="U305" i="1" s="1"/>
  <c r="U306" i="1" s="1"/>
  <c r="U307" i="1" s="1"/>
  <c r="U308" i="1" s="1"/>
  <c r="U309" i="1" s="1"/>
  <c r="U310" i="1" s="1"/>
  <c r="U311" i="1" s="1"/>
  <c r="U312" i="1" s="1"/>
  <c r="U313" i="1" s="1"/>
  <c r="U314" i="1" s="1"/>
  <c r="U315" i="1" s="1"/>
  <c r="U316" i="1" s="1"/>
  <c r="U317" i="1" s="1"/>
  <c r="U318" i="1" s="1"/>
  <c r="U319" i="1" s="1"/>
  <c r="U320" i="1" s="1"/>
  <c r="U321" i="1" s="1"/>
  <c r="U322" i="1" s="1"/>
  <c r="U323" i="1" s="1"/>
  <c r="U324" i="1" s="1"/>
  <c r="U325" i="1" s="1"/>
  <c r="U326" i="1" s="1"/>
  <c r="U327" i="1" s="1"/>
  <c r="U328" i="1" s="1"/>
  <c r="U329" i="1" s="1"/>
  <c r="U330" i="1" s="1"/>
  <c r="U331" i="1" s="1"/>
  <c r="U332" i="1" s="1"/>
  <c r="U333" i="1" s="1"/>
  <c r="U334" i="1" s="1"/>
  <c r="U335" i="1" s="1"/>
  <c r="U336" i="1" s="1"/>
  <c r="U337" i="1" s="1"/>
  <c r="U338" i="1" s="1"/>
  <c r="U339" i="1" s="1"/>
  <c r="U340" i="1" s="1"/>
  <c r="U341" i="1" s="1"/>
  <c r="U342" i="1" s="1"/>
  <c r="U343" i="1" s="1"/>
  <c r="U344" i="1" s="1"/>
  <c r="U345" i="1" s="1"/>
  <c r="U346" i="1" s="1"/>
  <c r="U347" i="1" s="1"/>
  <c r="U348" i="1" s="1"/>
  <c r="U349" i="1" s="1"/>
  <c r="U350" i="1" s="1"/>
  <c r="U351" i="1" s="1"/>
  <c r="U352" i="1" s="1"/>
  <c r="U353" i="1" s="1"/>
  <c r="U354" i="1" s="1"/>
  <c r="U355" i="1" s="1"/>
  <c r="U356" i="1" s="1"/>
  <c r="U357" i="1" s="1"/>
  <c r="U358" i="1" s="1"/>
  <c r="U359" i="1" s="1"/>
  <c r="U360" i="1" s="1"/>
  <c r="U361" i="1" s="1"/>
  <c r="U362" i="1" s="1"/>
  <c r="U363" i="1" s="1"/>
  <c r="U364" i="1" s="1"/>
  <c r="U365" i="1" s="1"/>
  <c r="U366" i="1" s="1"/>
  <c r="U367" i="1" s="1"/>
  <c r="U368" i="1" s="1"/>
  <c r="U369" i="1" s="1"/>
  <c r="U370" i="1" s="1"/>
  <c r="U371" i="1" s="1"/>
  <c r="U372" i="1" s="1"/>
  <c r="U373" i="1" s="1"/>
  <c r="U374" i="1" s="1"/>
  <c r="U375" i="1" s="1"/>
  <c r="U376" i="1" s="1"/>
  <c r="U377" i="1" s="1"/>
  <c r="U378" i="1" s="1"/>
  <c r="U379" i="1" s="1"/>
  <c r="U380" i="1" s="1"/>
  <c r="U381" i="1" s="1"/>
  <c r="U382" i="1" s="1"/>
  <c r="U383" i="1" s="1"/>
  <c r="U384" i="1" s="1"/>
  <c r="U385" i="1" s="1"/>
  <c r="U386" i="1" s="1"/>
  <c r="U387" i="1" s="1"/>
  <c r="U388" i="1" s="1"/>
  <c r="U389" i="1" s="1"/>
  <c r="U390" i="1" s="1"/>
  <c r="U391" i="1" s="1"/>
  <c r="U392" i="1" s="1"/>
  <c r="U393" i="1" s="1"/>
  <c r="U394" i="1" s="1"/>
  <c r="U395" i="1" s="1"/>
  <c r="U396" i="1" s="1"/>
  <c r="U397" i="1" s="1"/>
  <c r="U398" i="1" s="1"/>
  <c r="U399" i="1" s="1"/>
  <c r="U400" i="1" s="1"/>
  <c r="U401" i="1" s="1"/>
  <c r="U402" i="1" s="1"/>
  <c r="U403" i="1" s="1"/>
  <c r="U404" i="1" s="1"/>
  <c r="U405" i="1" s="1"/>
  <c r="U406" i="1" s="1"/>
  <c r="U407" i="1" s="1"/>
  <c r="U408" i="1" s="1"/>
  <c r="U409" i="1" s="1"/>
  <c r="U410" i="1" s="1"/>
  <c r="U411" i="1" s="1"/>
  <c r="U412" i="1" s="1"/>
  <c r="U413" i="1" s="1"/>
  <c r="U414" i="1" s="1"/>
  <c r="U415" i="1" s="1"/>
  <c r="U416" i="1" s="1"/>
  <c r="U417" i="1" s="1"/>
  <c r="U418" i="1" s="1"/>
  <c r="U419" i="1" s="1"/>
  <c r="U420" i="1" s="1"/>
  <c r="U421" i="1" s="1"/>
  <c r="U422" i="1" s="1"/>
  <c r="U423" i="1" s="1"/>
  <c r="U424" i="1" s="1"/>
  <c r="U425" i="1" s="1"/>
  <c r="U426" i="1" s="1"/>
  <c r="U427" i="1" s="1"/>
  <c r="U428" i="1" s="1"/>
  <c r="U429" i="1" s="1"/>
  <c r="U430" i="1" s="1"/>
  <c r="U431" i="1" s="1"/>
  <c r="U432" i="1" s="1"/>
  <c r="U433" i="1" s="1"/>
  <c r="U434" i="1" s="1"/>
  <c r="U435" i="1" s="1"/>
  <c r="U436" i="1" s="1"/>
  <c r="U437" i="1" s="1"/>
  <c r="U438" i="1" s="1"/>
  <c r="U439" i="1" s="1"/>
  <c r="U440" i="1" s="1"/>
  <c r="U441" i="1" s="1"/>
  <c r="U442" i="1" s="1"/>
  <c r="U443" i="1" s="1"/>
  <c r="U444" i="1" s="1"/>
  <c r="U445" i="1" s="1"/>
  <c r="U446" i="1" s="1"/>
  <c r="U447" i="1" s="1"/>
  <c r="U448" i="1" s="1"/>
  <c r="U449" i="1" s="1"/>
  <c r="U450" i="1" s="1"/>
  <c r="U451" i="1" s="1"/>
  <c r="U452" i="1" s="1"/>
  <c r="U453" i="1" s="1"/>
  <c r="U454" i="1" s="1"/>
  <c r="U455" i="1" s="1"/>
  <c r="U456" i="1" s="1"/>
  <c r="U457" i="1" s="1"/>
  <c r="U458" i="1" s="1"/>
  <c r="U459" i="1" s="1"/>
  <c r="U460" i="1" s="1"/>
  <c r="U461" i="1" s="1"/>
  <c r="U462" i="1" s="1"/>
  <c r="U463" i="1" s="1"/>
  <c r="U464" i="1" s="1"/>
  <c r="U465" i="1" s="1"/>
  <c r="U466" i="1" s="1"/>
  <c r="U467" i="1" s="1"/>
  <c r="U468" i="1" s="1"/>
  <c r="U469" i="1" s="1"/>
  <c r="U470" i="1" s="1"/>
  <c r="U471" i="1" s="1"/>
  <c r="U472" i="1" s="1"/>
  <c r="U473" i="1" s="1"/>
  <c r="U474" i="1" s="1"/>
  <c r="U475" i="1" s="1"/>
  <c r="U476" i="1" s="1"/>
  <c r="U477" i="1" s="1"/>
  <c r="U478" i="1" s="1"/>
  <c r="U479" i="1" s="1"/>
  <c r="U480" i="1" s="1"/>
  <c r="U481" i="1" s="1"/>
  <c r="U482" i="1" s="1"/>
  <c r="U483" i="1" s="1"/>
  <c r="U484" i="1" s="1"/>
  <c r="U485" i="1" s="1"/>
  <c r="U486" i="1" s="1"/>
  <c r="U487" i="1" s="1"/>
  <c r="U488" i="1" s="1"/>
  <c r="U489" i="1" s="1"/>
  <c r="U490" i="1" s="1"/>
  <c r="U491" i="1" s="1"/>
  <c r="U492" i="1" s="1"/>
  <c r="U493" i="1" s="1"/>
  <c r="U494" i="1" s="1"/>
  <c r="U495" i="1" s="1"/>
  <c r="U496" i="1" s="1"/>
  <c r="U497" i="1" s="1"/>
  <c r="U498" i="1" s="1"/>
  <c r="U499" i="1" s="1"/>
  <c r="U500" i="1" s="1"/>
  <c r="U501" i="1" s="1"/>
  <c r="U502" i="1" s="1"/>
  <c r="U503" i="1" s="1"/>
  <c r="U504" i="1" s="1"/>
  <c r="U505" i="1" s="1"/>
  <c r="U506" i="1" s="1"/>
  <c r="U507" i="1" s="1"/>
  <c r="U508" i="1" s="1"/>
  <c r="U509" i="1" s="1"/>
  <c r="U510" i="1" s="1"/>
  <c r="U511" i="1" s="1"/>
  <c r="U512" i="1" s="1"/>
  <c r="U513" i="1" s="1"/>
  <c r="U514" i="1" s="1"/>
  <c r="U515" i="1" s="1"/>
  <c r="U516" i="1" s="1"/>
  <c r="U517" i="1" s="1"/>
  <c r="U518" i="1" s="1"/>
  <c r="U519" i="1" s="1"/>
  <c r="U520" i="1" s="1"/>
  <c r="U521" i="1" s="1"/>
  <c r="U522" i="1" s="1"/>
  <c r="U523" i="1" s="1"/>
  <c r="U524" i="1" s="1"/>
  <c r="U525" i="1" s="1"/>
  <c r="U526" i="1" s="1"/>
  <c r="U527" i="1" s="1"/>
  <c r="U528" i="1" s="1"/>
  <c r="U529" i="1" s="1"/>
  <c r="U530" i="1" s="1"/>
  <c r="U531" i="1" s="1"/>
  <c r="U532" i="1" s="1"/>
  <c r="U533" i="1" s="1"/>
  <c r="U534" i="1" s="1"/>
  <c r="U535" i="1" s="1"/>
  <c r="U536" i="1" s="1"/>
  <c r="U537" i="1" s="1"/>
  <c r="U538" i="1" s="1"/>
  <c r="U539" i="1" s="1"/>
  <c r="U540" i="1" s="1"/>
  <c r="U541" i="1" s="1"/>
  <c r="U542" i="1" s="1"/>
  <c r="U543" i="1" s="1"/>
  <c r="U544" i="1" s="1"/>
  <c r="U545" i="1" s="1"/>
  <c r="U546" i="1" s="1"/>
  <c r="U547" i="1" s="1"/>
  <c r="U548" i="1" s="1"/>
  <c r="U549" i="1" s="1"/>
  <c r="U550" i="1" s="1"/>
  <c r="U551" i="1" s="1"/>
  <c r="U552" i="1" s="1"/>
  <c r="U553" i="1" s="1"/>
  <c r="U554" i="1" s="1"/>
  <c r="U555" i="1" s="1"/>
  <c r="U556" i="1" s="1"/>
  <c r="U557" i="1" s="1"/>
  <c r="U558" i="1" s="1"/>
  <c r="U559" i="1" s="1"/>
  <c r="U560" i="1" s="1"/>
  <c r="U561" i="1" s="1"/>
  <c r="U562" i="1" s="1"/>
  <c r="U563" i="1" s="1"/>
  <c r="U564" i="1" s="1"/>
  <c r="U565" i="1" s="1"/>
  <c r="U566" i="1" s="1"/>
  <c r="U567" i="1" s="1"/>
  <c r="U568" i="1" s="1"/>
  <c r="U569" i="1" s="1"/>
  <c r="U570" i="1" s="1"/>
  <c r="U571" i="1" s="1"/>
  <c r="U572" i="1" s="1"/>
  <c r="U573" i="1" s="1"/>
  <c r="U574" i="1" s="1"/>
  <c r="U575" i="1" s="1"/>
  <c r="U576" i="1" s="1"/>
  <c r="U577" i="1" s="1"/>
  <c r="U578" i="1" s="1"/>
  <c r="U579" i="1" s="1"/>
  <c r="U580" i="1" s="1"/>
  <c r="U581" i="1" s="1"/>
  <c r="U582" i="1" s="1"/>
  <c r="U583" i="1" s="1"/>
  <c r="U584" i="1" s="1"/>
  <c r="U585" i="1" s="1"/>
  <c r="U586" i="1" s="1"/>
  <c r="U587" i="1" s="1"/>
  <c r="U588" i="1" s="1"/>
  <c r="U589" i="1" s="1"/>
  <c r="U590" i="1" s="1"/>
  <c r="U591" i="1" s="1"/>
  <c r="U592" i="1" s="1"/>
  <c r="U593" i="1" s="1"/>
  <c r="U594" i="1" s="1"/>
  <c r="U595" i="1" s="1"/>
  <c r="U596" i="1" s="1"/>
  <c r="U597" i="1" s="1"/>
  <c r="U598" i="1" s="1"/>
  <c r="U599" i="1" s="1"/>
  <c r="U600" i="1" s="1"/>
  <c r="U601" i="1" s="1"/>
  <c r="U602" i="1" s="1"/>
  <c r="U603" i="1" s="1"/>
  <c r="U604" i="1" s="1"/>
  <c r="U605" i="1" s="1"/>
  <c r="U606" i="1" s="1"/>
  <c r="U607" i="1" s="1"/>
  <c r="U608" i="1" s="1"/>
  <c r="U609" i="1" s="1"/>
  <c r="U610" i="1" s="1"/>
  <c r="U611" i="1" s="1"/>
  <c r="U612" i="1" s="1"/>
  <c r="U613" i="1" s="1"/>
  <c r="U614" i="1" s="1"/>
  <c r="U615" i="1" s="1"/>
  <c r="U616" i="1" s="1"/>
  <c r="U617" i="1" s="1"/>
  <c r="U618" i="1" s="1"/>
  <c r="U619" i="1" s="1"/>
  <c r="U620" i="1" s="1"/>
  <c r="U621" i="1" s="1"/>
  <c r="U622" i="1" s="1"/>
  <c r="U623" i="1" s="1"/>
  <c r="U624" i="1" s="1"/>
  <c r="U625" i="1" s="1"/>
  <c r="U626" i="1" s="1"/>
  <c r="U627" i="1" s="1"/>
  <c r="U628" i="1" s="1"/>
  <c r="U629" i="1" s="1"/>
  <c r="U630" i="1" s="1"/>
  <c r="U631" i="1" s="1"/>
  <c r="U632" i="1" s="1"/>
  <c r="U633" i="1" s="1"/>
  <c r="U634" i="1" s="1"/>
  <c r="U635" i="1" s="1"/>
  <c r="U636" i="1" s="1"/>
  <c r="U637" i="1" s="1"/>
  <c r="U638" i="1" s="1"/>
  <c r="U639" i="1" s="1"/>
  <c r="U640" i="1" s="1"/>
  <c r="U641" i="1" s="1"/>
  <c r="U642" i="1" s="1"/>
  <c r="U643" i="1" s="1"/>
  <c r="U644" i="1" s="1"/>
  <c r="U645" i="1" s="1"/>
  <c r="U646" i="1" s="1"/>
  <c r="U647" i="1" s="1"/>
  <c r="U648" i="1" s="1"/>
  <c r="U649" i="1" s="1"/>
  <c r="U650" i="1" s="1"/>
  <c r="U651" i="1" s="1"/>
  <c r="U652" i="1" s="1"/>
  <c r="U653" i="1" s="1"/>
  <c r="U654" i="1" s="1"/>
  <c r="U655" i="1" s="1"/>
  <c r="U656" i="1" s="1"/>
  <c r="U657" i="1" s="1"/>
  <c r="U658" i="1" s="1"/>
  <c r="U659" i="1" s="1"/>
  <c r="U660" i="1" s="1"/>
  <c r="U661" i="1" s="1"/>
  <c r="U662" i="1" s="1"/>
  <c r="U663" i="1" s="1"/>
  <c r="U664" i="1" s="1"/>
  <c r="U665" i="1" s="1"/>
  <c r="U666" i="1" s="1"/>
  <c r="U667" i="1" s="1"/>
  <c r="U668" i="1" s="1"/>
  <c r="U669" i="1" s="1"/>
  <c r="U670" i="1" s="1"/>
  <c r="U671" i="1" s="1"/>
  <c r="U672" i="1" s="1"/>
  <c r="U673" i="1" s="1"/>
  <c r="U674" i="1" s="1"/>
  <c r="U675" i="1" s="1"/>
  <c r="U676" i="1" s="1"/>
  <c r="U677" i="1" s="1"/>
  <c r="U678" i="1" s="1"/>
  <c r="U679" i="1" s="1"/>
  <c r="U680" i="1" s="1"/>
  <c r="U681" i="1" s="1"/>
  <c r="U682" i="1" s="1"/>
  <c r="U683" i="1" s="1"/>
  <c r="U684" i="1" s="1"/>
  <c r="U685" i="1" s="1"/>
  <c r="U686" i="1" s="1"/>
  <c r="U687" i="1" s="1"/>
  <c r="U688" i="1" s="1"/>
  <c r="U689" i="1" s="1"/>
  <c r="U690" i="1" s="1"/>
  <c r="U691" i="1" s="1"/>
  <c r="U692" i="1" s="1"/>
  <c r="U693" i="1" s="1"/>
  <c r="U694" i="1" s="1"/>
  <c r="U695" i="1" s="1"/>
  <c r="U696" i="1" s="1"/>
  <c r="U697" i="1" s="1"/>
  <c r="U698" i="1" s="1"/>
  <c r="U699" i="1" s="1"/>
  <c r="U700" i="1" s="1"/>
  <c r="U701" i="1" s="1"/>
  <c r="U702" i="1" s="1"/>
  <c r="U703" i="1" s="1"/>
  <c r="U704" i="1" s="1"/>
  <c r="U705" i="1" s="1"/>
  <c r="U706" i="1" s="1"/>
  <c r="U707" i="1" s="1"/>
  <c r="U708" i="1" s="1"/>
  <c r="U709" i="1" s="1"/>
  <c r="U710" i="1" s="1"/>
  <c r="U711" i="1" s="1"/>
  <c r="U712" i="1" s="1"/>
  <c r="U713" i="1" s="1"/>
  <c r="U714" i="1" s="1"/>
  <c r="U715" i="1" s="1"/>
  <c r="U716" i="1" s="1"/>
  <c r="U717" i="1" s="1"/>
  <c r="U718" i="1" s="1"/>
  <c r="U719" i="1" s="1"/>
  <c r="U720" i="1" s="1"/>
  <c r="U721" i="1" s="1"/>
  <c r="U722" i="1" s="1"/>
  <c r="U723" i="1" s="1"/>
  <c r="U724" i="1" s="1"/>
  <c r="U725" i="1" s="1"/>
  <c r="U726" i="1" s="1"/>
  <c r="U727" i="1" s="1"/>
  <c r="U728" i="1" s="1"/>
  <c r="U729" i="1" s="1"/>
  <c r="U730" i="1" s="1"/>
  <c r="U731" i="1" s="1"/>
  <c r="U732" i="1" s="1"/>
  <c r="U733" i="1" s="1"/>
  <c r="U734" i="1" s="1"/>
  <c r="U735" i="1" s="1"/>
  <c r="U736" i="1" s="1"/>
  <c r="U737" i="1" s="1"/>
  <c r="U738" i="1" s="1"/>
  <c r="U739" i="1" s="1"/>
  <c r="U740" i="1" s="1"/>
  <c r="U741" i="1" s="1"/>
  <c r="U742" i="1" s="1"/>
  <c r="U743" i="1" s="1"/>
  <c r="U744" i="1" s="1"/>
  <c r="U745" i="1" s="1"/>
  <c r="U746" i="1" s="1"/>
  <c r="U747" i="1" s="1"/>
  <c r="U748" i="1" s="1"/>
  <c r="U749" i="1" s="1"/>
  <c r="U750" i="1" s="1"/>
  <c r="U751" i="1" s="1"/>
  <c r="U752" i="1" s="1"/>
  <c r="U753" i="1" s="1"/>
  <c r="U754" i="1" s="1"/>
  <c r="U755" i="1" s="1"/>
  <c r="U756" i="1" s="1"/>
  <c r="U757" i="1" s="1"/>
  <c r="U758" i="1" s="1"/>
  <c r="U759" i="1" s="1"/>
  <c r="U760" i="1" s="1"/>
  <c r="U761" i="1" s="1"/>
  <c r="U762" i="1" s="1"/>
  <c r="U763" i="1" s="1"/>
  <c r="U764" i="1" s="1"/>
  <c r="U765" i="1" s="1"/>
  <c r="U766" i="1" s="1"/>
  <c r="U767" i="1" s="1"/>
  <c r="U768" i="1" s="1"/>
  <c r="U769" i="1" s="1"/>
  <c r="U770" i="1" s="1"/>
  <c r="U771" i="1" s="1"/>
  <c r="U772" i="1" s="1"/>
  <c r="U773" i="1" s="1"/>
  <c r="U774" i="1" s="1"/>
  <c r="U775" i="1" s="1"/>
  <c r="U776" i="1" s="1"/>
  <c r="U777" i="1" s="1"/>
  <c r="U778" i="1" s="1"/>
  <c r="U779" i="1" s="1"/>
  <c r="U780" i="1" s="1"/>
  <c r="U781" i="1" s="1"/>
  <c r="U782" i="1" s="1"/>
  <c r="U783" i="1" s="1"/>
  <c r="U784" i="1" s="1"/>
  <c r="U785" i="1" s="1"/>
  <c r="U786" i="1" s="1"/>
  <c r="U787" i="1" s="1"/>
  <c r="U788" i="1" s="1"/>
  <c r="U789" i="1" s="1"/>
  <c r="U790" i="1" s="1"/>
  <c r="U791" i="1" s="1"/>
  <c r="U792" i="1" s="1"/>
  <c r="U793" i="1" s="1"/>
  <c r="U794" i="1" s="1"/>
  <c r="U795" i="1" s="1"/>
  <c r="U796" i="1" s="1"/>
  <c r="U797" i="1" s="1"/>
  <c r="U798" i="1" s="1"/>
  <c r="U799" i="1" s="1"/>
  <c r="U800" i="1" s="1"/>
  <c r="U801" i="1" s="1"/>
  <c r="U802" i="1" s="1"/>
  <c r="U803" i="1" s="1"/>
  <c r="U804" i="1" s="1"/>
  <c r="U805" i="1" s="1"/>
  <c r="U806" i="1" s="1"/>
  <c r="U807" i="1" s="1"/>
  <c r="U808" i="1" s="1"/>
  <c r="U809" i="1" s="1"/>
  <c r="U810" i="1" s="1"/>
  <c r="U811" i="1" s="1"/>
  <c r="U812" i="1" s="1"/>
  <c r="U813" i="1" s="1"/>
  <c r="U814" i="1" s="1"/>
  <c r="U815" i="1" s="1"/>
  <c r="U816" i="1" s="1"/>
  <c r="U817" i="1" s="1"/>
  <c r="U818" i="1" s="1"/>
  <c r="U819" i="1" s="1"/>
  <c r="U820" i="1" s="1"/>
  <c r="U821" i="1" s="1"/>
  <c r="U822" i="1" s="1"/>
  <c r="U823" i="1" s="1"/>
  <c r="U824" i="1" s="1"/>
  <c r="U825" i="1" s="1"/>
  <c r="U826" i="1" s="1"/>
  <c r="U827" i="1" s="1"/>
  <c r="U828" i="1" s="1"/>
  <c r="U829" i="1" s="1"/>
  <c r="U830" i="1" s="1"/>
  <c r="U831" i="1" s="1"/>
  <c r="U832" i="1" s="1"/>
  <c r="U833" i="1" s="1"/>
  <c r="U834" i="1" s="1"/>
  <c r="U835" i="1" s="1"/>
  <c r="U836" i="1" s="1"/>
  <c r="U837" i="1" s="1"/>
  <c r="U838" i="1" s="1"/>
  <c r="U839" i="1" s="1"/>
  <c r="U840" i="1" s="1"/>
  <c r="U841" i="1" s="1"/>
  <c r="U842" i="1" s="1"/>
  <c r="U843" i="1" s="1"/>
  <c r="U844" i="1" s="1"/>
  <c r="U845" i="1" s="1"/>
  <c r="U846" i="1" s="1"/>
  <c r="U847" i="1" s="1"/>
  <c r="U848" i="1" s="1"/>
  <c r="U849" i="1" s="1"/>
  <c r="U850" i="1" s="1"/>
  <c r="U851" i="1" s="1"/>
  <c r="U852" i="1" s="1"/>
  <c r="U853" i="1" s="1"/>
  <c r="U854" i="1" s="1"/>
  <c r="U855" i="1" s="1"/>
  <c r="U856" i="1" s="1"/>
  <c r="U857" i="1" s="1"/>
  <c r="U858" i="1" s="1"/>
  <c r="U859" i="1" s="1"/>
  <c r="U860" i="1" s="1"/>
  <c r="U861" i="1" s="1"/>
  <c r="U862" i="1" s="1"/>
  <c r="U863" i="1" s="1"/>
  <c r="U864" i="1" s="1"/>
  <c r="U865" i="1" s="1"/>
  <c r="U866" i="1" s="1"/>
  <c r="U867" i="1" s="1"/>
  <c r="U868" i="1" s="1"/>
  <c r="U869" i="1" s="1"/>
  <c r="U870" i="1" s="1"/>
  <c r="U871" i="1" s="1"/>
  <c r="U872" i="1" s="1"/>
  <c r="U873" i="1" s="1"/>
  <c r="U874" i="1" s="1"/>
  <c r="U875" i="1" s="1"/>
  <c r="U876" i="1" s="1"/>
  <c r="U877" i="1" s="1"/>
  <c r="U878" i="1" s="1"/>
  <c r="U879" i="1" s="1"/>
  <c r="U880" i="1" s="1"/>
  <c r="U881" i="1" s="1"/>
  <c r="U882" i="1" s="1"/>
  <c r="U883" i="1" s="1"/>
  <c r="U884" i="1" s="1"/>
  <c r="U885" i="1" s="1"/>
  <c r="U886" i="1" s="1"/>
  <c r="U887" i="1" s="1"/>
  <c r="U888" i="1" s="1"/>
  <c r="U889" i="1" s="1"/>
  <c r="U890" i="1" s="1"/>
  <c r="U891" i="1" s="1"/>
  <c r="U892" i="1" s="1"/>
  <c r="U893" i="1" s="1"/>
  <c r="U894" i="1" s="1"/>
  <c r="U895" i="1" s="1"/>
  <c r="U896" i="1" s="1"/>
  <c r="U897" i="1" s="1"/>
  <c r="U898" i="1" s="1"/>
  <c r="U899" i="1" s="1"/>
  <c r="U900" i="1" s="1"/>
  <c r="U901" i="1" s="1"/>
  <c r="U902" i="1" s="1"/>
  <c r="U903" i="1" s="1"/>
  <c r="U904" i="1" s="1"/>
  <c r="U905" i="1" s="1"/>
  <c r="U906" i="1" s="1"/>
  <c r="U907" i="1" s="1"/>
  <c r="U908" i="1" s="1"/>
  <c r="U909" i="1" s="1"/>
  <c r="U910" i="1" s="1"/>
  <c r="U911" i="1" s="1"/>
  <c r="U912" i="1" s="1"/>
  <c r="U913" i="1" s="1"/>
  <c r="U914" i="1" s="1"/>
  <c r="U915" i="1" s="1"/>
  <c r="U916" i="1" s="1"/>
  <c r="U917" i="1" s="1"/>
  <c r="U918" i="1" s="1"/>
  <c r="U919" i="1" s="1"/>
  <c r="U920" i="1" s="1"/>
  <c r="U921" i="1" s="1"/>
  <c r="U922" i="1" s="1"/>
  <c r="U923" i="1" s="1"/>
  <c r="U924" i="1" s="1"/>
  <c r="U925" i="1" s="1"/>
  <c r="U926" i="1" s="1"/>
  <c r="U927" i="1" s="1"/>
  <c r="U928" i="1" s="1"/>
  <c r="U929" i="1" s="1"/>
  <c r="U930" i="1" s="1"/>
  <c r="U931" i="1" s="1"/>
  <c r="U932" i="1" s="1"/>
  <c r="U933" i="1" s="1"/>
  <c r="U934" i="1" s="1"/>
  <c r="U935" i="1" s="1"/>
  <c r="U936" i="1" s="1"/>
  <c r="U937" i="1" s="1"/>
  <c r="U938" i="1" s="1"/>
  <c r="U939" i="1" s="1"/>
  <c r="U940" i="1" s="1"/>
  <c r="U941" i="1" s="1"/>
  <c r="U942" i="1" s="1"/>
  <c r="U943" i="1" s="1"/>
  <c r="U944" i="1" s="1"/>
  <c r="U945" i="1" s="1"/>
  <c r="U946" i="1" s="1"/>
  <c r="U947" i="1" s="1"/>
  <c r="U948" i="1" s="1"/>
  <c r="U949" i="1" s="1"/>
  <c r="U950" i="1" s="1"/>
  <c r="U951" i="1" s="1"/>
  <c r="U952" i="1" s="1"/>
  <c r="U953" i="1" s="1"/>
  <c r="U954" i="1" s="1"/>
  <c r="U955" i="1" s="1"/>
  <c r="U956" i="1" s="1"/>
  <c r="U957" i="1" s="1"/>
  <c r="U958" i="1" s="1"/>
  <c r="U959" i="1" s="1"/>
  <c r="U960" i="1" s="1"/>
  <c r="U961" i="1" s="1"/>
  <c r="U962" i="1" s="1"/>
  <c r="U963" i="1" s="1"/>
  <c r="U964" i="1" s="1"/>
  <c r="U965" i="1" s="1"/>
  <c r="U966" i="1" s="1"/>
  <c r="U967" i="1" s="1"/>
  <c r="U968" i="1" s="1"/>
  <c r="U969" i="1" s="1"/>
  <c r="U970" i="1" s="1"/>
  <c r="U971" i="1" s="1"/>
  <c r="U972" i="1" s="1"/>
  <c r="U973" i="1" s="1"/>
  <c r="U974" i="1" s="1"/>
  <c r="U975" i="1" s="1"/>
  <c r="U976" i="1" s="1"/>
  <c r="U977" i="1" s="1"/>
  <c r="U978" i="1" s="1"/>
  <c r="U979" i="1" s="1"/>
  <c r="U980" i="1" s="1"/>
  <c r="U981" i="1" s="1"/>
  <c r="U982" i="1" s="1"/>
  <c r="U983" i="1" s="1"/>
  <c r="U984" i="1" s="1"/>
  <c r="U985" i="1" s="1"/>
  <c r="U986" i="1" s="1"/>
  <c r="U987" i="1" s="1"/>
  <c r="U988" i="1" s="1"/>
  <c r="U989" i="1" s="1"/>
  <c r="U990" i="1" s="1"/>
  <c r="U991" i="1" s="1"/>
  <c r="U992" i="1" s="1"/>
  <c r="U993" i="1" s="1"/>
  <c r="U994" i="1" s="1"/>
  <c r="U995" i="1" s="1"/>
  <c r="U996" i="1" s="1"/>
  <c r="U997" i="1" s="1"/>
  <c r="U998" i="1" s="1"/>
  <c r="U999" i="1" s="1"/>
  <c r="U1000" i="1" s="1"/>
  <c r="U1001" i="1" s="1"/>
  <c r="U1002" i="1" s="1"/>
  <c r="U1003" i="1" s="1"/>
  <c r="U1004" i="1" s="1"/>
  <c r="U1005" i="1" s="1"/>
  <c r="U1006" i="1" s="1"/>
  <c r="U1007" i="1" s="1"/>
  <c r="U1008" i="1" s="1"/>
  <c r="U1009" i="1" s="1"/>
  <c r="U1010" i="1" s="1"/>
  <c r="U1011" i="1" s="1"/>
  <c r="U1012" i="1" s="1"/>
  <c r="U1013" i="1" s="1"/>
  <c r="U1014" i="1" s="1"/>
  <c r="U1015" i="1" s="1"/>
  <c r="U1016" i="1" s="1"/>
  <c r="U1017" i="1" s="1"/>
  <c r="U1018" i="1" s="1"/>
  <c r="U1019" i="1" s="1"/>
  <c r="U1020" i="1" s="1"/>
  <c r="U1021" i="1" s="1"/>
  <c r="U1022" i="1" s="1"/>
  <c r="U1023" i="1" s="1"/>
  <c r="U1024" i="1" s="1"/>
  <c r="U1025" i="1" s="1"/>
  <c r="U1026" i="1" s="1"/>
  <c r="U1027" i="1" s="1"/>
  <c r="U1028" i="1" s="1"/>
  <c r="U1029" i="1" s="1"/>
  <c r="U1030" i="1" s="1"/>
  <c r="U1031" i="1" s="1"/>
  <c r="U1032" i="1" s="1"/>
  <c r="U1033" i="1" s="1"/>
  <c r="U1034" i="1" s="1"/>
  <c r="U1035" i="1" s="1"/>
  <c r="U1036" i="1" s="1"/>
  <c r="U1037" i="1" s="1"/>
  <c r="U1038" i="1" s="1"/>
  <c r="U1039" i="1" s="1"/>
  <c r="U1040" i="1" s="1"/>
  <c r="U1041" i="1" s="1"/>
  <c r="U1042" i="1" s="1"/>
  <c r="U1043" i="1" s="1"/>
  <c r="U1044" i="1" s="1"/>
  <c r="U1045" i="1" s="1"/>
  <c r="U1046" i="1" s="1"/>
  <c r="U1047" i="1" s="1"/>
  <c r="U1048" i="1" s="1"/>
  <c r="U1049" i="1" s="1"/>
  <c r="U1050" i="1" s="1"/>
  <c r="U1051" i="1" s="1"/>
  <c r="U1052" i="1" s="1"/>
  <c r="U1053" i="1" s="1"/>
  <c r="U1054" i="1" s="1"/>
  <c r="U1055" i="1" s="1"/>
  <c r="U1056" i="1" s="1"/>
  <c r="U1057" i="1" s="1"/>
  <c r="U1058" i="1" s="1"/>
  <c r="U1059" i="1" s="1"/>
  <c r="U1060" i="1" s="1"/>
  <c r="U1061" i="1" s="1"/>
  <c r="U1062" i="1" s="1"/>
  <c r="U1063" i="1" s="1"/>
  <c r="U1064" i="1" s="1"/>
  <c r="U1065" i="1" s="1"/>
  <c r="U1066" i="1" s="1"/>
  <c r="U1067" i="1" s="1"/>
  <c r="U1068" i="1" s="1"/>
  <c r="U1069" i="1" s="1"/>
  <c r="U1070" i="1" s="1"/>
  <c r="U1071" i="1" s="1"/>
  <c r="U1072" i="1" s="1"/>
  <c r="U1073" i="1" s="1"/>
  <c r="U1074" i="1" s="1"/>
  <c r="U1075" i="1" s="1"/>
  <c r="U1076" i="1" s="1"/>
  <c r="U1077" i="1" s="1"/>
  <c r="U1078" i="1" s="1"/>
  <c r="U1079" i="1" s="1"/>
  <c r="U1080" i="1" s="1"/>
  <c r="U1081" i="1" s="1"/>
  <c r="U1082" i="1" s="1"/>
  <c r="U1083" i="1" s="1"/>
  <c r="U1084" i="1" s="1"/>
  <c r="U1085" i="1" s="1"/>
  <c r="U1086" i="1" s="1"/>
  <c r="U1087" i="1" s="1"/>
  <c r="U1088" i="1" s="1"/>
  <c r="U1089" i="1" s="1"/>
  <c r="U1090" i="1" s="1"/>
  <c r="U1091" i="1" s="1"/>
  <c r="U1092" i="1" s="1"/>
  <c r="U1093" i="1" s="1"/>
  <c r="U1094" i="1" s="1"/>
  <c r="U1095" i="1" s="1"/>
  <c r="U1096" i="1" s="1"/>
  <c r="U1097" i="1" s="1"/>
  <c r="U1098" i="1" s="1"/>
  <c r="U1099" i="1" s="1"/>
  <c r="U1100" i="1" s="1"/>
  <c r="U1101" i="1" s="1"/>
  <c r="U1102" i="1" s="1"/>
  <c r="U1103" i="1" s="1"/>
  <c r="U1104" i="1" s="1"/>
  <c r="U1105" i="1" s="1"/>
  <c r="U1106" i="1" s="1"/>
  <c r="U1107" i="1" s="1"/>
  <c r="U1108" i="1" s="1"/>
  <c r="U1109" i="1" s="1"/>
  <c r="U1110" i="1" s="1"/>
  <c r="U1111" i="1" s="1"/>
  <c r="U1112" i="1" s="1"/>
  <c r="U1113" i="1" s="1"/>
  <c r="U1114" i="1" s="1"/>
  <c r="U1115" i="1" s="1"/>
  <c r="U1116" i="1" s="1"/>
  <c r="U1117" i="1" s="1"/>
  <c r="U1118" i="1" s="1"/>
  <c r="U1119" i="1" s="1"/>
  <c r="U1120" i="1" s="1"/>
  <c r="U1121" i="1" s="1"/>
  <c r="U1122" i="1" s="1"/>
  <c r="U1123" i="1" s="1"/>
  <c r="U1124" i="1" s="1"/>
  <c r="U1125" i="1" s="1"/>
  <c r="U1126" i="1" s="1"/>
  <c r="U1127" i="1" s="1"/>
  <c r="U1128" i="1" s="1"/>
  <c r="U1129" i="1" s="1"/>
  <c r="U1130" i="1" s="1"/>
  <c r="U1131" i="1" s="1"/>
  <c r="U1132" i="1" s="1"/>
  <c r="U1133" i="1" s="1"/>
  <c r="U1134" i="1" s="1"/>
  <c r="U1135" i="1" s="1"/>
  <c r="U1136" i="1" s="1"/>
  <c r="U1137" i="1" s="1"/>
  <c r="U1138" i="1" s="1"/>
  <c r="U1139" i="1" s="1"/>
  <c r="U1140" i="1" s="1"/>
  <c r="U1141" i="1" s="1"/>
  <c r="U1142" i="1" s="1"/>
  <c r="U1143" i="1" s="1"/>
  <c r="U1144" i="1" s="1"/>
  <c r="U1145" i="1" s="1"/>
  <c r="U1146" i="1" s="1"/>
  <c r="U1147" i="1" s="1"/>
  <c r="U1148" i="1" s="1"/>
  <c r="U1149" i="1" s="1"/>
  <c r="U1150" i="1" s="1"/>
  <c r="U1151" i="1" s="1"/>
  <c r="U1152" i="1" s="1"/>
  <c r="U1153" i="1" s="1"/>
  <c r="U1154" i="1" s="1"/>
  <c r="U1155" i="1" s="1"/>
  <c r="U1156" i="1" s="1"/>
  <c r="U1157" i="1" s="1"/>
  <c r="U1158" i="1" s="1"/>
  <c r="U1159" i="1" s="1"/>
  <c r="U1160" i="1" s="1"/>
  <c r="U1161" i="1" s="1"/>
  <c r="U1162" i="1" s="1"/>
  <c r="U1163" i="1" s="1"/>
  <c r="U1164" i="1" s="1"/>
  <c r="U1165" i="1" s="1"/>
  <c r="U1166" i="1" s="1"/>
  <c r="U1167" i="1" s="1"/>
  <c r="U1168" i="1" s="1"/>
  <c r="U1169" i="1" s="1"/>
  <c r="U1170" i="1" s="1"/>
  <c r="U1171" i="1" s="1"/>
  <c r="U1172" i="1" s="1"/>
  <c r="U1173" i="1" s="1"/>
  <c r="U1174" i="1" s="1"/>
  <c r="U1175" i="1" s="1"/>
  <c r="U1176" i="1" s="1"/>
  <c r="U1177" i="1" s="1"/>
  <c r="U1178" i="1" s="1"/>
  <c r="U1179" i="1" s="1"/>
  <c r="U1180" i="1" s="1"/>
  <c r="U1181" i="1" s="1"/>
  <c r="U1182" i="1" s="1"/>
  <c r="U1183" i="1" s="1"/>
  <c r="U1184" i="1" s="1"/>
  <c r="U1185" i="1" s="1"/>
  <c r="U1186" i="1" s="1"/>
  <c r="U1187" i="1" s="1"/>
  <c r="U1188" i="1" s="1"/>
  <c r="U1189" i="1" s="1"/>
  <c r="U1190" i="1" s="1"/>
  <c r="U1191" i="1" s="1"/>
  <c r="U1192" i="1" s="1"/>
  <c r="U1193" i="1" s="1"/>
  <c r="U1194" i="1" s="1"/>
  <c r="U1195" i="1" s="1"/>
  <c r="U1196" i="1" s="1"/>
  <c r="U1197" i="1" s="1"/>
  <c r="U1198" i="1" s="1"/>
  <c r="U1199" i="1" s="1"/>
  <c r="U1200" i="1" s="1"/>
  <c r="U1201" i="1" s="1"/>
  <c r="U1202" i="1" s="1"/>
  <c r="U1203" i="1" s="1"/>
  <c r="U1204" i="1" s="1"/>
  <c r="U1205" i="1" s="1"/>
  <c r="U1206" i="1" s="1"/>
  <c r="U1207" i="1" s="1"/>
  <c r="U1208" i="1" s="1"/>
  <c r="U1209" i="1" s="1"/>
  <c r="U1210" i="1" s="1"/>
  <c r="U1211" i="1" s="1"/>
  <c r="U1212" i="1" s="1"/>
  <c r="U1213" i="1" s="1"/>
  <c r="U1214" i="1" s="1"/>
  <c r="U1215" i="1" s="1"/>
  <c r="U1216" i="1" s="1"/>
  <c r="U1217" i="1" s="1"/>
  <c r="U1218" i="1" s="1"/>
  <c r="U1219" i="1" s="1"/>
  <c r="U1220" i="1" s="1"/>
  <c r="U1221" i="1" s="1"/>
  <c r="U1222" i="1" s="1"/>
  <c r="U1223" i="1" s="1"/>
  <c r="U1224" i="1" s="1"/>
  <c r="U1225" i="1" s="1"/>
  <c r="U1226" i="1" s="1"/>
  <c r="U1227" i="1" s="1"/>
  <c r="U1228" i="1" s="1"/>
  <c r="U1229" i="1" s="1"/>
  <c r="U1230" i="1" s="1"/>
  <c r="U1231" i="1" s="1"/>
  <c r="U1232" i="1" s="1"/>
  <c r="U1233" i="1" s="1"/>
  <c r="U1234" i="1" s="1"/>
  <c r="U1235" i="1" s="1"/>
  <c r="U1236" i="1" s="1"/>
  <c r="U1237" i="1" s="1"/>
  <c r="U1238" i="1" s="1"/>
  <c r="U1239" i="1" s="1"/>
  <c r="U1240" i="1" s="1"/>
  <c r="U1241" i="1" s="1"/>
  <c r="U1242" i="1" s="1"/>
  <c r="U1243" i="1" s="1"/>
  <c r="U1244" i="1" s="1"/>
  <c r="U1245" i="1" s="1"/>
  <c r="U1246" i="1" s="1"/>
  <c r="U1247" i="1" s="1"/>
  <c r="U1248" i="1" s="1"/>
  <c r="U1249" i="1" s="1"/>
  <c r="U1250" i="1" s="1"/>
  <c r="U1251" i="1" s="1"/>
  <c r="U1252" i="1" s="1"/>
  <c r="U1253" i="1" s="1"/>
  <c r="U1254" i="1" s="1"/>
  <c r="U1255" i="1" s="1"/>
  <c r="U1256" i="1" s="1"/>
  <c r="U1257" i="1" s="1"/>
  <c r="U1258" i="1" s="1"/>
  <c r="U1259" i="1" s="1"/>
  <c r="U1260" i="1" s="1"/>
  <c r="U1261" i="1" s="1"/>
  <c r="U1262" i="1" s="1"/>
  <c r="U1263" i="1" s="1"/>
  <c r="U1264" i="1" s="1"/>
  <c r="U1265" i="1" s="1"/>
  <c r="U1266" i="1" s="1"/>
  <c r="U1267" i="1" s="1"/>
  <c r="U1268" i="1" s="1"/>
  <c r="U1269" i="1" s="1"/>
  <c r="U1270" i="1" s="1"/>
  <c r="U1271" i="1" s="1"/>
  <c r="U1272" i="1" s="1"/>
  <c r="U1273" i="1" s="1"/>
  <c r="U1274" i="1" s="1"/>
  <c r="U1275" i="1" s="1"/>
  <c r="U1276" i="1" s="1"/>
  <c r="U1277" i="1" s="1"/>
  <c r="U1278" i="1" s="1"/>
  <c r="U1279" i="1" s="1"/>
  <c r="U1280" i="1" s="1"/>
  <c r="U1281" i="1" s="1"/>
  <c r="U1282" i="1" s="1"/>
  <c r="U1283" i="1" s="1"/>
  <c r="U1284" i="1" s="1"/>
  <c r="U1285" i="1" s="1"/>
  <c r="U1286" i="1" s="1"/>
  <c r="U1287" i="1" s="1"/>
  <c r="U1288" i="1" s="1"/>
  <c r="U1289" i="1" s="1"/>
  <c r="U1290" i="1" s="1"/>
  <c r="U1291" i="1" s="1"/>
  <c r="U1292" i="1" s="1"/>
  <c r="U1293" i="1" s="1"/>
  <c r="U1294" i="1" s="1"/>
  <c r="U1295" i="1" s="1"/>
  <c r="U1296" i="1" s="1"/>
  <c r="U1297" i="1" s="1"/>
  <c r="U1298" i="1" s="1"/>
  <c r="U1299" i="1" s="1"/>
  <c r="U1300" i="1" s="1"/>
  <c r="U1301" i="1" s="1"/>
  <c r="U1302" i="1" s="1"/>
  <c r="U1303" i="1" s="1"/>
  <c r="U1304" i="1" s="1"/>
  <c r="U1305" i="1" s="1"/>
  <c r="U1306" i="1" s="1"/>
  <c r="U1307" i="1" s="1"/>
  <c r="U1308" i="1" s="1"/>
  <c r="U1309" i="1" s="1"/>
  <c r="U1310" i="1" s="1"/>
  <c r="U1311" i="1" s="1"/>
  <c r="U1312" i="1" s="1"/>
  <c r="U1313" i="1" s="1"/>
  <c r="U1314" i="1" s="1"/>
  <c r="U1315" i="1" s="1"/>
  <c r="U1316" i="1" s="1"/>
  <c r="U1317" i="1" s="1"/>
  <c r="U1318" i="1" s="1"/>
  <c r="U1319" i="1" s="1"/>
  <c r="U1320" i="1" s="1"/>
  <c r="U1321" i="1" s="1"/>
  <c r="U1322" i="1" s="1"/>
  <c r="U1323" i="1" s="1"/>
  <c r="U1324" i="1" s="1"/>
  <c r="U1325" i="1" s="1"/>
  <c r="U1326" i="1" s="1"/>
  <c r="U1327" i="1" s="1"/>
  <c r="U1328" i="1" s="1"/>
  <c r="U1329" i="1" s="1"/>
  <c r="U1330" i="1" s="1"/>
  <c r="U1331" i="1" s="1"/>
  <c r="U1332" i="1" s="1"/>
  <c r="U1333" i="1" s="1"/>
  <c r="U1334" i="1" s="1"/>
  <c r="U1335" i="1" s="1"/>
  <c r="U1336" i="1" s="1"/>
  <c r="U1337" i="1" s="1"/>
  <c r="U1338" i="1" s="1"/>
  <c r="U1339" i="1" s="1"/>
  <c r="U1340" i="1" s="1"/>
  <c r="U1341" i="1" s="1"/>
  <c r="U1342" i="1" s="1"/>
  <c r="U1343" i="1" s="1"/>
  <c r="U1344" i="1" s="1"/>
  <c r="U1345" i="1" s="1"/>
  <c r="U1346" i="1" s="1"/>
  <c r="U1347" i="1" s="1"/>
  <c r="U1348" i="1" s="1"/>
  <c r="U1349" i="1" s="1"/>
  <c r="U1350" i="1" s="1"/>
  <c r="U1351" i="1" s="1"/>
  <c r="U1352" i="1" s="1"/>
  <c r="U1353" i="1" s="1"/>
  <c r="U1354" i="1" s="1"/>
  <c r="U1355" i="1" s="1"/>
  <c r="U1356" i="1" s="1"/>
  <c r="U1357" i="1" s="1"/>
  <c r="U1358" i="1" s="1"/>
  <c r="U1359" i="1" s="1"/>
  <c r="U1360" i="1" s="1"/>
  <c r="U1361" i="1" s="1"/>
  <c r="U1362" i="1" s="1"/>
  <c r="U1363" i="1" s="1"/>
  <c r="U1364" i="1" s="1"/>
  <c r="U1365" i="1" s="1"/>
  <c r="U1366" i="1" s="1"/>
  <c r="U1367" i="1" s="1"/>
  <c r="U1368" i="1" s="1"/>
  <c r="U1369" i="1" s="1"/>
  <c r="U1370" i="1" s="1"/>
  <c r="U1371" i="1" s="1"/>
  <c r="U1372" i="1" s="1"/>
  <c r="U1373" i="1" s="1"/>
  <c r="U1374" i="1" s="1"/>
  <c r="U1375" i="1" s="1"/>
  <c r="U1376" i="1" s="1"/>
  <c r="U1377" i="1" s="1"/>
  <c r="U1378" i="1" s="1"/>
  <c r="U1379" i="1" s="1"/>
  <c r="U1380" i="1" s="1"/>
  <c r="U1381" i="1" s="1"/>
  <c r="U1382" i="1" s="1"/>
  <c r="U1383" i="1" s="1"/>
  <c r="U1384" i="1" s="1"/>
  <c r="U1385" i="1" s="1"/>
  <c r="U1386" i="1" s="1"/>
  <c r="U1387" i="1" s="1"/>
  <c r="U1388" i="1" s="1"/>
  <c r="U1389" i="1" s="1"/>
  <c r="U1390" i="1" s="1"/>
  <c r="U1391" i="1" s="1"/>
  <c r="U1392" i="1" s="1"/>
  <c r="U1393" i="1" s="1"/>
  <c r="U1394" i="1" s="1"/>
  <c r="U1395" i="1" s="1"/>
  <c r="U1396" i="1" s="1"/>
  <c r="U1397" i="1" s="1"/>
  <c r="U1398" i="1" s="1"/>
  <c r="U1399" i="1" s="1"/>
  <c r="U1400" i="1" s="1"/>
  <c r="U1401" i="1" s="1"/>
  <c r="U1402" i="1" s="1"/>
  <c r="U1403" i="1" s="1"/>
  <c r="U1404" i="1" s="1"/>
  <c r="U1405" i="1" s="1"/>
  <c r="U1406" i="1" s="1"/>
  <c r="U1407" i="1" s="1"/>
  <c r="U1408" i="1" s="1"/>
  <c r="U1409" i="1" s="1"/>
  <c r="U1410" i="1" s="1"/>
  <c r="U1411" i="1" s="1"/>
  <c r="U1412" i="1" s="1"/>
  <c r="U1413" i="1" s="1"/>
  <c r="U1414" i="1" s="1"/>
  <c r="U1415" i="1" s="1"/>
  <c r="U1416" i="1" s="1"/>
  <c r="U1417" i="1" s="1"/>
  <c r="U1418" i="1" s="1"/>
  <c r="U1419" i="1" s="1"/>
  <c r="U1420" i="1" s="1"/>
  <c r="U1421" i="1" s="1"/>
  <c r="U1422" i="1" s="1"/>
  <c r="U1423" i="1" s="1"/>
  <c r="U1424" i="1" s="1"/>
  <c r="U1425" i="1" s="1"/>
  <c r="U1426" i="1" s="1"/>
  <c r="U1427" i="1" s="1"/>
  <c r="U1428" i="1" s="1"/>
  <c r="U1429" i="1" s="1"/>
  <c r="U1430" i="1" s="1"/>
  <c r="U1431" i="1" s="1"/>
  <c r="U1432" i="1" s="1"/>
  <c r="U1433" i="1" s="1"/>
  <c r="U1434" i="1" s="1"/>
  <c r="U1435" i="1" s="1"/>
  <c r="U1436" i="1" s="1"/>
  <c r="U1437" i="1" s="1"/>
  <c r="U1438" i="1" s="1"/>
  <c r="U1439" i="1" s="1"/>
  <c r="U1440" i="1" s="1"/>
  <c r="U1441" i="1" s="1"/>
  <c r="U1442" i="1" s="1"/>
  <c r="U1443" i="1" s="1"/>
  <c r="U1444" i="1" s="1"/>
  <c r="U1445" i="1" s="1"/>
  <c r="U1446" i="1" s="1"/>
  <c r="U1447" i="1" s="1"/>
  <c r="U1448" i="1" s="1"/>
  <c r="U1449" i="1" s="1"/>
  <c r="U1450" i="1" s="1"/>
  <c r="U1451" i="1" s="1"/>
  <c r="U1452" i="1" s="1"/>
  <c r="U1453" i="1" s="1"/>
  <c r="U1454" i="1" s="1"/>
  <c r="U1455" i="1" s="1"/>
  <c r="U1456" i="1" s="1"/>
  <c r="U1457" i="1" s="1"/>
  <c r="U1458" i="1" s="1"/>
  <c r="U1459" i="1" s="1"/>
  <c r="U1460" i="1" s="1"/>
  <c r="U1461" i="1" s="1"/>
  <c r="U1462" i="1" s="1"/>
  <c r="U1463" i="1" s="1"/>
  <c r="U1464" i="1" s="1"/>
  <c r="U1465" i="1" s="1"/>
  <c r="U1466" i="1" s="1"/>
  <c r="U1467" i="1" s="1"/>
  <c r="U1468" i="1" s="1"/>
  <c r="U1469" i="1" s="1"/>
  <c r="U1470" i="1" s="1"/>
  <c r="U1471" i="1" s="1"/>
  <c r="U1472" i="1" s="1"/>
  <c r="U1473" i="1" s="1"/>
  <c r="U1474" i="1" s="1"/>
  <c r="U1475" i="1" s="1"/>
  <c r="U1476" i="1" s="1"/>
  <c r="U1477" i="1" s="1"/>
  <c r="U1478" i="1" s="1"/>
  <c r="U1479" i="1" s="1"/>
  <c r="U1480" i="1" s="1"/>
  <c r="U1481" i="1" s="1"/>
  <c r="U1482" i="1" s="1"/>
  <c r="U1483" i="1" s="1"/>
  <c r="U1484" i="1" s="1"/>
  <c r="U1485" i="1" s="1"/>
  <c r="U1486" i="1" s="1"/>
  <c r="U1487" i="1" s="1"/>
  <c r="U1488" i="1" s="1"/>
  <c r="U1489" i="1" s="1"/>
  <c r="U1490" i="1" s="1"/>
  <c r="U1491" i="1" s="1"/>
  <c r="U1492" i="1" s="1"/>
  <c r="U1493" i="1" s="1"/>
  <c r="U1494" i="1" s="1"/>
  <c r="U1495" i="1" s="1"/>
  <c r="U1496" i="1" s="1"/>
  <c r="U1497" i="1" s="1"/>
  <c r="U1498" i="1" s="1"/>
  <c r="U1499" i="1" s="1"/>
  <c r="U1500" i="1" s="1"/>
  <c r="U1501" i="1" s="1"/>
  <c r="U1502" i="1" s="1"/>
  <c r="U1503" i="1" s="1"/>
  <c r="U1504" i="1" s="1"/>
  <c r="U1505" i="1" s="1"/>
  <c r="U1506" i="1" s="1"/>
  <c r="U1507" i="1" s="1"/>
  <c r="U1508" i="1" s="1"/>
  <c r="U1509" i="1" s="1"/>
  <c r="U1510" i="1" s="1"/>
  <c r="U1511" i="1" s="1"/>
  <c r="U1512" i="1" s="1"/>
  <c r="U1513" i="1" s="1"/>
  <c r="U1514" i="1" s="1"/>
  <c r="U1515" i="1" s="1"/>
  <c r="U1516" i="1" s="1"/>
  <c r="U1517" i="1" s="1"/>
  <c r="U1518" i="1" s="1"/>
  <c r="U1519" i="1" s="1"/>
  <c r="U1520" i="1" s="1"/>
  <c r="U1521" i="1" s="1"/>
  <c r="U1522" i="1" s="1"/>
  <c r="U1523" i="1" s="1"/>
  <c r="U1524" i="1" s="1"/>
  <c r="U1525" i="1" s="1"/>
  <c r="U1526" i="1" s="1"/>
  <c r="U1527" i="1" s="1"/>
  <c r="U1528" i="1" s="1"/>
  <c r="U1529" i="1" s="1"/>
  <c r="U1530" i="1" s="1"/>
  <c r="U1531" i="1" s="1"/>
  <c r="U1532" i="1" s="1"/>
  <c r="U1533" i="1" s="1"/>
  <c r="U1534" i="1" s="1"/>
  <c r="U1535" i="1" s="1"/>
  <c r="U1536" i="1" s="1"/>
  <c r="U1537" i="1" s="1"/>
  <c r="U1538" i="1" s="1"/>
  <c r="U1539" i="1" s="1"/>
  <c r="U1540" i="1" s="1"/>
  <c r="U1541" i="1" s="1"/>
  <c r="U1542" i="1" s="1"/>
  <c r="U1543" i="1" s="1"/>
  <c r="U1544" i="1" s="1"/>
  <c r="U1545" i="1" s="1"/>
  <c r="U1546" i="1" s="1"/>
  <c r="U1547" i="1" s="1"/>
  <c r="U1548" i="1" s="1"/>
  <c r="U1549" i="1" s="1"/>
  <c r="U1550" i="1" s="1"/>
  <c r="U1551" i="1" s="1"/>
  <c r="U1552" i="1" s="1"/>
  <c r="U1553" i="1" s="1"/>
  <c r="U1554" i="1" s="1"/>
  <c r="U1555" i="1" s="1"/>
  <c r="U1556" i="1" s="1"/>
  <c r="U1557" i="1" s="1"/>
  <c r="U1558" i="1" s="1"/>
  <c r="U1559" i="1" s="1"/>
  <c r="U1560" i="1" s="1"/>
  <c r="U1561" i="1" s="1"/>
  <c r="U1562" i="1" s="1"/>
  <c r="U1563" i="1" s="1"/>
  <c r="U1564" i="1" s="1"/>
  <c r="U1565" i="1" s="1"/>
  <c r="U1566" i="1" s="1"/>
  <c r="U1567" i="1" s="1"/>
  <c r="U1568" i="1" s="1"/>
  <c r="U1569" i="1" s="1"/>
  <c r="U1570" i="1" s="1"/>
  <c r="U1571" i="1" s="1"/>
  <c r="U1572" i="1" s="1"/>
  <c r="U1573" i="1" s="1"/>
  <c r="U1574" i="1" s="1"/>
  <c r="U1575" i="1" s="1"/>
  <c r="U1576" i="1" s="1"/>
  <c r="U1577" i="1" s="1"/>
  <c r="U1578" i="1" s="1"/>
  <c r="U1579" i="1" s="1"/>
  <c r="U1580" i="1" s="1"/>
  <c r="U1581" i="1" s="1"/>
  <c r="U1582" i="1" s="1"/>
  <c r="U1583" i="1" s="1"/>
  <c r="U1584" i="1" s="1"/>
  <c r="U1585" i="1" s="1"/>
  <c r="U1586" i="1" s="1"/>
  <c r="U1587" i="1" s="1"/>
  <c r="U1588" i="1" s="1"/>
  <c r="U1589" i="1" s="1"/>
  <c r="U1590" i="1" s="1"/>
  <c r="U1591" i="1" s="1"/>
  <c r="U1592" i="1" s="1"/>
  <c r="U1593" i="1" s="1"/>
  <c r="U1594" i="1" s="1"/>
  <c r="U1595" i="1" s="1"/>
  <c r="U1596" i="1" s="1"/>
  <c r="U1597" i="1" s="1"/>
  <c r="U1598" i="1" s="1"/>
  <c r="U1599" i="1" s="1"/>
  <c r="U1600" i="1" s="1"/>
  <c r="U1601" i="1" s="1"/>
  <c r="U1602" i="1" s="1"/>
  <c r="U1603" i="1" s="1"/>
  <c r="U1604" i="1" s="1"/>
  <c r="U1605" i="1" s="1"/>
  <c r="U1606" i="1" s="1"/>
  <c r="U1607" i="1" s="1"/>
  <c r="U1608" i="1" s="1"/>
  <c r="U1609" i="1" s="1"/>
  <c r="U1610" i="1" s="1"/>
  <c r="U1611" i="1" s="1"/>
  <c r="U1612" i="1" s="1"/>
  <c r="U1613" i="1" s="1"/>
  <c r="U1614" i="1" s="1"/>
  <c r="U1615" i="1" s="1"/>
  <c r="U1616" i="1" s="1"/>
  <c r="U1617" i="1" s="1"/>
  <c r="U1618" i="1" s="1"/>
  <c r="U1619" i="1" s="1"/>
  <c r="U1620" i="1" s="1"/>
  <c r="U1621" i="1" s="1"/>
  <c r="U1622" i="1" s="1"/>
  <c r="U1623" i="1" s="1"/>
  <c r="U1624" i="1" s="1"/>
  <c r="U1625" i="1" s="1"/>
  <c r="U1626" i="1" s="1"/>
  <c r="U1627" i="1" s="1"/>
  <c r="U1628" i="1" s="1"/>
  <c r="U1629" i="1" s="1"/>
  <c r="U1630" i="1" s="1"/>
  <c r="U1631" i="1" s="1"/>
  <c r="U1632" i="1" s="1"/>
  <c r="U1633" i="1" s="1"/>
  <c r="U1634" i="1" s="1"/>
  <c r="U1635" i="1" s="1"/>
  <c r="U1636" i="1" s="1"/>
  <c r="U1637" i="1" s="1"/>
  <c r="U1638" i="1" s="1"/>
  <c r="U1639" i="1" s="1"/>
  <c r="U1640" i="1" s="1"/>
  <c r="U1641" i="1" s="1"/>
  <c r="U1642" i="1" s="1"/>
  <c r="U1643" i="1" s="1"/>
  <c r="U1644" i="1" s="1"/>
  <c r="U1645" i="1" s="1"/>
  <c r="U1646" i="1" s="1"/>
  <c r="U1647" i="1" s="1"/>
  <c r="U1648" i="1" s="1"/>
  <c r="U1649" i="1" s="1"/>
  <c r="U1650" i="1" s="1"/>
  <c r="U1651" i="1" s="1"/>
  <c r="U1652" i="1" s="1"/>
  <c r="U1653" i="1" s="1"/>
  <c r="U1654" i="1" s="1"/>
  <c r="U1655" i="1" s="1"/>
  <c r="U1656" i="1" s="1"/>
  <c r="U1657" i="1" s="1"/>
  <c r="U1658" i="1" s="1"/>
  <c r="U1659" i="1" s="1"/>
  <c r="U1660" i="1" s="1"/>
  <c r="U1661" i="1" s="1"/>
  <c r="U1662" i="1" s="1"/>
  <c r="U1663" i="1" s="1"/>
  <c r="U1664" i="1" s="1"/>
  <c r="U1665" i="1" s="1"/>
  <c r="U1666" i="1" s="1"/>
  <c r="U1667" i="1" s="1"/>
  <c r="U1668" i="1" s="1"/>
  <c r="U1669" i="1" s="1"/>
  <c r="U1670" i="1" s="1"/>
  <c r="U1671" i="1" s="1"/>
  <c r="U1672" i="1" s="1"/>
  <c r="U1673" i="1" s="1"/>
  <c r="U1674" i="1" s="1"/>
  <c r="U1675" i="1" s="1"/>
  <c r="U1676" i="1" s="1"/>
  <c r="U1677" i="1" s="1"/>
  <c r="U1678" i="1" s="1"/>
  <c r="U1679" i="1" s="1"/>
  <c r="U1680" i="1" s="1"/>
  <c r="U1681" i="1" s="1"/>
  <c r="U1682" i="1" s="1"/>
  <c r="U1683" i="1" s="1"/>
  <c r="U1684" i="1" s="1"/>
  <c r="U1685" i="1" s="1"/>
  <c r="U1686" i="1" s="1"/>
  <c r="U1687" i="1" s="1"/>
  <c r="U1688" i="1" s="1"/>
  <c r="U1689" i="1" s="1"/>
  <c r="U1690" i="1" s="1"/>
  <c r="U1691" i="1" s="1"/>
  <c r="U1692" i="1" s="1"/>
  <c r="U1693" i="1" s="1"/>
  <c r="U1694" i="1" s="1"/>
  <c r="U1695" i="1" s="1"/>
  <c r="U1696" i="1" s="1"/>
  <c r="U1697" i="1" s="1"/>
  <c r="U1698" i="1" s="1"/>
  <c r="U1699" i="1" s="1"/>
  <c r="U1700" i="1" s="1"/>
  <c r="U1701" i="1" s="1"/>
  <c r="U1702" i="1" s="1"/>
  <c r="U1703" i="1" s="1"/>
  <c r="U1704" i="1" s="1"/>
  <c r="U1705" i="1" s="1"/>
  <c r="U1706" i="1" s="1"/>
  <c r="U1707" i="1" s="1"/>
  <c r="U1708" i="1" s="1"/>
  <c r="U1709" i="1" s="1"/>
  <c r="U1710" i="1" s="1"/>
  <c r="U1711" i="1" s="1"/>
  <c r="U1712" i="1" s="1"/>
  <c r="U1713" i="1" s="1"/>
  <c r="U1714" i="1" s="1"/>
  <c r="U1715" i="1" s="1"/>
  <c r="U1716" i="1" s="1"/>
  <c r="U1717" i="1" s="1"/>
  <c r="U1718" i="1" s="1"/>
  <c r="U1719" i="1" s="1"/>
  <c r="U1720" i="1" s="1"/>
  <c r="U1721" i="1" s="1"/>
  <c r="U1722" i="1" s="1"/>
  <c r="U1723" i="1" s="1"/>
  <c r="U1724" i="1" s="1"/>
  <c r="U1725" i="1" s="1"/>
  <c r="U1726" i="1" s="1"/>
  <c r="U1727" i="1" s="1"/>
  <c r="U1728" i="1" s="1"/>
  <c r="U1729" i="1" s="1"/>
  <c r="U1730" i="1" s="1"/>
  <c r="U1731" i="1" s="1"/>
  <c r="U1732" i="1" s="1"/>
  <c r="U1733" i="1" s="1"/>
  <c r="U1734" i="1" s="1"/>
  <c r="U1735" i="1" s="1"/>
  <c r="U1736" i="1" s="1"/>
  <c r="U1737" i="1" s="1"/>
  <c r="U1738" i="1" s="1"/>
  <c r="U1739" i="1" s="1"/>
  <c r="U1740" i="1" s="1"/>
  <c r="U1741" i="1" s="1"/>
  <c r="U1742" i="1" s="1"/>
  <c r="U1743" i="1" s="1"/>
  <c r="U1744" i="1" s="1"/>
  <c r="U1745" i="1" s="1"/>
  <c r="U1746" i="1" s="1"/>
  <c r="U1747" i="1" s="1"/>
  <c r="U1748" i="1" s="1"/>
  <c r="U1749" i="1" s="1"/>
  <c r="U1750" i="1" s="1"/>
  <c r="U1751" i="1" s="1"/>
  <c r="U1752" i="1" s="1"/>
  <c r="U1753" i="1" s="1"/>
  <c r="U1754" i="1" s="1"/>
  <c r="U1755" i="1" s="1"/>
  <c r="U1756" i="1" s="1"/>
  <c r="U1757" i="1" s="1"/>
  <c r="U1758" i="1" s="1"/>
  <c r="U1759" i="1" s="1"/>
  <c r="U1760" i="1" s="1"/>
  <c r="U1761" i="1" s="1"/>
  <c r="U1762" i="1" s="1"/>
  <c r="U1763" i="1" s="1"/>
  <c r="U1764" i="1" s="1"/>
  <c r="U1765" i="1" s="1"/>
  <c r="U1766" i="1" s="1"/>
  <c r="U1767" i="1" s="1"/>
  <c r="U1768" i="1" s="1"/>
  <c r="U1769" i="1" s="1"/>
  <c r="U1770" i="1" s="1"/>
  <c r="U1771" i="1" s="1"/>
  <c r="U1772" i="1" s="1"/>
  <c r="U1773" i="1" s="1"/>
  <c r="U1774" i="1" s="1"/>
  <c r="U1775" i="1" s="1"/>
  <c r="U1776" i="1" s="1"/>
  <c r="U1777" i="1" s="1"/>
  <c r="U1778" i="1" s="1"/>
  <c r="U1779" i="1" s="1"/>
  <c r="U1780" i="1" s="1"/>
  <c r="U1781" i="1" s="1"/>
  <c r="U1782" i="1" s="1"/>
  <c r="U1783" i="1" s="1"/>
  <c r="U1784" i="1" s="1"/>
  <c r="U1785" i="1" s="1"/>
  <c r="U1786" i="1" s="1"/>
  <c r="U1787" i="1" s="1"/>
  <c r="U1788" i="1" s="1"/>
  <c r="U1789" i="1" s="1"/>
  <c r="U1790" i="1" s="1"/>
  <c r="U1791" i="1" s="1"/>
  <c r="U1792" i="1" s="1"/>
  <c r="U1793" i="1" s="1"/>
  <c r="U1794" i="1" s="1"/>
  <c r="U1795" i="1" s="1"/>
  <c r="U1796" i="1" s="1"/>
  <c r="U1797" i="1" s="1"/>
  <c r="U1798" i="1" s="1"/>
  <c r="U1799" i="1" s="1"/>
  <c r="U1800" i="1" s="1"/>
  <c r="U1801" i="1" s="1"/>
  <c r="U1802" i="1" s="1"/>
  <c r="U1803" i="1" s="1"/>
  <c r="U1804" i="1" s="1"/>
  <c r="U1805" i="1" s="1"/>
  <c r="U1806" i="1" s="1"/>
  <c r="U1807" i="1" s="1"/>
  <c r="U1808" i="1" s="1"/>
  <c r="N1348" i="1"/>
  <c r="O1348" i="1"/>
  <c r="P1348" i="1" s="1"/>
  <c r="P12" i="1"/>
  <c r="AH8" i="1"/>
  <c r="AF8" i="1" l="1"/>
  <c r="S43" i="1"/>
  <c r="AM8" i="1"/>
  <c r="AL8" i="1"/>
  <c r="AI8" i="1"/>
  <c r="AK8" i="1"/>
  <c r="AJ8" i="1"/>
  <c r="AO8" i="1" l="1"/>
  <c r="AN8" i="1"/>
</calcChain>
</file>

<file path=xl/sharedStrings.xml><?xml version="1.0" encoding="utf-8"?>
<sst xmlns="http://schemas.openxmlformats.org/spreadsheetml/2006/main" count="1895" uniqueCount="64">
  <si>
    <t>Class 3 vehicles:</t>
  </si>
  <si>
    <t>vehicles with a ratio of rated power in W / kerb mass in kg  &gt; 34</t>
  </si>
  <si>
    <t>For further requirements/recommendations see table "Explanations"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</si>
  <si>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</si>
  <si>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</si>
  <si>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</si>
  <si>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</si>
  <si>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</si>
  <si>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s</t>
    <phoneticPr fontId="0"/>
  </si>
  <si>
    <t>m/s²</t>
  </si>
  <si>
    <t>Low</t>
    <phoneticPr fontId="0"/>
  </si>
  <si>
    <t>Middle</t>
    <phoneticPr fontId="0"/>
  </si>
  <si>
    <t>High</t>
    <phoneticPr fontId="0"/>
  </si>
  <si>
    <t>Extra-high</t>
    <phoneticPr fontId="0"/>
  </si>
  <si>
    <t>m/s</t>
  </si>
  <si>
    <t>power (W)</t>
  </si>
  <si>
    <t>kerb mass (kg)</t>
  </si>
  <si>
    <t xml:space="preserve">power to weight ratio </t>
  </si>
  <si>
    <t>rolling resistance coefficient</t>
  </si>
  <si>
    <t>aero drag coefficient</t>
  </si>
  <si>
    <t>frontal area (m^2)</t>
  </si>
  <si>
    <t xml:space="preserve">Suzuki SV650 sk5 </t>
  </si>
  <si>
    <t>acceleration force</t>
  </si>
  <si>
    <t>Aero resistance</t>
  </si>
  <si>
    <t>Power</t>
  </si>
  <si>
    <t>Tractive power</t>
  </si>
  <si>
    <t>regenerative power after losses</t>
  </si>
  <si>
    <t>Cumulative tractive power</t>
  </si>
  <si>
    <t>Cumulative braking power</t>
  </si>
  <si>
    <t>N</t>
  </si>
  <si>
    <t>rolling resistance force (N)</t>
  </si>
  <si>
    <t>Braking Power</t>
  </si>
  <si>
    <t>km/s</t>
  </si>
  <si>
    <t>kW</t>
  </si>
  <si>
    <t>Braking force</t>
  </si>
  <si>
    <t>Total force</t>
  </si>
  <si>
    <t>tractive force</t>
  </si>
  <si>
    <t xml:space="preserve">maximum velocity </t>
  </si>
  <si>
    <t>maximum acceleration</t>
  </si>
  <si>
    <t>average velocity</t>
  </si>
  <si>
    <t>average acceleration</t>
  </si>
  <si>
    <t>maximum tractive force</t>
  </si>
  <si>
    <t>avergage tractive force</t>
  </si>
  <si>
    <t>maximum braking force</t>
  </si>
  <si>
    <t>maximum tractive power</t>
  </si>
  <si>
    <t>average tractive power</t>
  </si>
  <si>
    <t>maximum braking power</t>
  </si>
  <si>
    <t>average braking power</t>
  </si>
  <si>
    <t>*KERS presumed to be 75% efficient</t>
  </si>
  <si>
    <t>maximum power after losses</t>
  </si>
  <si>
    <t>average power after losses</t>
  </si>
  <si>
    <t>regenerative power after losses during braking period</t>
  </si>
  <si>
    <t>sum of regenerative power after losses during braking period</t>
  </si>
  <si>
    <t>energy stored per braking period</t>
  </si>
  <si>
    <t>Kj</t>
  </si>
  <si>
    <t>maximum braking power per period</t>
  </si>
  <si>
    <t>maximum braking energy per period</t>
  </si>
  <si>
    <t>kJ</t>
  </si>
  <si>
    <t>average braking energy per period</t>
  </si>
  <si>
    <t>average braking force</t>
  </si>
  <si>
    <t>average braking power per period (after losses)</t>
  </si>
  <si>
    <t xml:space="preserve">braking power returned to contact patch </t>
  </si>
  <si>
    <t>maximum power available for acceleration</t>
  </si>
  <si>
    <t xml:space="preserve">average power avaialable for acceleration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</si>
</sst>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rgb="FF0033CC"/>
      <name val="Calibri"/>
      <family val="2"/>
      <scheme val="minor"/>
    </font>
    <font>
      <sz val="10"/>
      <name val="Arial"/>
    </font>
    <font>
      <sz val="10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C0C0"/>
        <bgColor rgb="FF000000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30">
    <xf numFmtId="0" fontId="0" fillId="0" borderId="0" xfId="0"/>
    <xf numFmtId="2" fontId="0" fillId="0" borderId="0" xfId="0" applyNumberFormat="1"/>
    <xf numFmtId="2" fontId="2" fillId="0" borderId="0" xfId="0" applyNumberFormat="1" applyFont="1"/>
    <xf numFmtId="2" fontId="3" fillId="2" borderId="1" xfId="0" applyNumberFormat="1" applyFont="1" applyFill="1" applyBorder="1" applyAlignment="1">
      <alignment horizontal="center" vertical="center" wrapText="1"/>
    </xf>
    <xf numFmtId="2" fontId="3" fillId="2" borderId="2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/>
    </xf>
    <xf numFmtId="2" fontId="3" fillId="3" borderId="1" xfId="0" applyNumberFormat="1" applyFont="1" applyFill="1" applyBorder="1" applyAlignment="1">
      <alignment vertical="center"/>
    </xf>
    <xf numFmtId="2" fontId="3" fillId="4" borderId="1" xfId="0" applyNumberFormat="1" applyFont="1" applyFill="1" applyBorder="1" applyAlignment="1">
      <alignment horizontal="center" vertical="center"/>
    </xf>
    <xf numFmtId="2" fontId="3" fillId="4" borderId="1" xfId="0" applyNumberFormat="1" applyFont="1" applyFill="1" applyBorder="1" applyAlignment="1">
      <alignment vertical="center"/>
    </xf>
    <xf numFmtId="2" fontId="0" fillId="4" borderId="1" xfId="0" applyNumberFormat="1" applyFill="1" applyBorder="1" applyAlignment="1">
      <alignment horizontal="center" vertical="center"/>
    </xf>
    <xf numFmtId="2" fontId="3" fillId="5" borderId="1" xfId="0" applyNumberFormat="1" applyFont="1" applyFill="1" applyBorder="1" applyAlignment="1">
      <alignment horizontal="center" vertical="center"/>
    </xf>
    <xf numFmtId="2" fontId="3" fillId="5" borderId="1" xfId="0" applyNumberFormat="1" applyFont="1" applyFill="1" applyBorder="1" applyAlignment="1">
      <alignment vertical="center"/>
    </xf>
    <xf numFmtId="2" fontId="3" fillId="6" borderId="1" xfId="0" applyNumberFormat="1" applyFont="1" applyFill="1" applyBorder="1" applyAlignment="1">
      <alignment horizontal="center" vertical="center"/>
    </xf>
    <xf numFmtId="2" fontId="3" fillId="6" borderId="1" xfId="0" applyNumberFormat="1" applyFont="1" applyFill="1" applyBorder="1" applyAlignment="1">
      <alignment vertical="center"/>
    </xf>
    <xf numFmtId="2" fontId="0" fillId="0" borderId="1" xfId="0" applyNumberFormat="1" applyBorder="1"/>
    <xf numFmtId="2" fontId="0" fillId="7" borderId="1" xfId="0" applyNumberFormat="1" applyFill="1" applyBorder="1"/>
    <xf numFmtId="2" fontId="3" fillId="9" borderId="1" xfId="0" applyNumberFormat="1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 wrapText="1"/>
    </xf>
    <xf numFmtId="0" fontId="1" fillId="8" borderId="3" xfId="0" applyFont="1" applyFill="1" applyBorder="1" applyAlignment="1">
      <alignment horizontal="center" vertical="center" wrapText="1"/>
    </xf>
    <xf numFmtId="2" fontId="3" fillId="9" borderId="1" xfId="0" applyNumberFormat="1" applyFont="1" applyFill="1" applyBorder="1" applyAlignment="1">
      <alignment vertical="center"/>
    </xf>
    <xf numFmtId="0" fontId="1" fillId="0" borderId="0" xfId="0" applyFont="1" applyAlignment="1">
      <alignment horizontal="center" vertical="center" wrapText="1"/>
    </xf>
    <xf numFmtId="2" fontId="0" fillId="7" borderId="1" xfId="0" applyNumberFormat="1" applyFill="1" applyBorder="1" applyAlignment="1">
      <alignment horizontal="center"/>
    </xf>
    <xf numFmtId="2" fontId="3" fillId="0" borderId="1" xfId="0" applyNumberFormat="1" applyFont="1" applyFill="1" applyBorder="1" applyAlignment="1">
      <alignment vertical="center"/>
    </xf>
    <xf numFmtId="2" fontId="0" fillId="0" borderId="0" xfId="0" applyNumberFormat="1" applyAlignment="1">
      <alignment wrapText="1"/>
    </xf>
    <xf numFmtId="2" fontId="1" fillId="2" borderId="1" xfId="0" applyNumberFormat="1" applyFont="1" applyFill="1" applyBorder="1" applyAlignment="1">
      <alignment horizontal="center" vertical="center" wrapText="1"/>
    </xf>
    <xf numFmtId="2" fontId="4" fillId="7" borderId="1" xfId="0" applyNumberFormat="1" applyFont="1" applyFill="1" applyBorder="1" applyAlignment="1">
      <alignment horizontal="center"/>
    </xf>
    <xf numFmtId="2" fontId="4" fillId="10" borderId="1" xfId="0" applyNumberFormat="1" applyFont="1" applyFill="1" applyBorder="1" applyAlignment="1">
      <alignment horizontal="center" vertical="center" wrapText="1"/>
    </xf>
    <xf numFmtId="2" fontId="4" fillId="10" borderId="1" xfId="0" applyNumberFormat="1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 vertical="center" wrapText="1"/>
    </xf>
    <xf numFmtId="2" fontId="0" fillId="10" borderId="1" xfId="0" applyNumberFormat="1" applyFill="1" applyBorder="1" applyAlignment="1">
      <alignment horizontal="center" vertical="center" wrapText="1"/>
    </xf>
  </cellXfs>
  <cellStyles count="2">
    <cellStyle name="Normal" xfId="0" builtinId="0"/>
    <cellStyle name="標準_【印刷不要】 WLTC v1.0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037080708843307E-2"/>
          <c:y val="0.14190606736157138"/>
          <c:w val="0.85299399503531448"/>
          <c:h val="0.75783364463457248"/>
        </c:manualLayout>
      </c:layout>
      <c:scatterChart>
        <c:scatterStyle val="smoothMarker"/>
        <c:varyColors val="0"/>
        <c:ser>
          <c:idx val="0"/>
          <c:order val="0"/>
          <c:tx>
            <c:v>tractive force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0.00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WLTC_class_3!$K$8:$K$1808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85.598221952160486</c:v>
                </c:pt>
                <c:pt idx="13">
                  <c:v>181.89253604359567</c:v>
                </c:pt>
                <c:pt idx="14">
                  <c:v>264.80100312500002</c:v>
                </c:pt>
                <c:pt idx="15">
                  <c:v>252.12153828125</c:v>
                </c:pt>
                <c:pt idx="16">
                  <c:v>234.01593025655859</c:v>
                </c:pt>
                <c:pt idx="17">
                  <c:v>279.78849391396602</c:v>
                </c:pt>
                <c:pt idx="18">
                  <c:v>296.41937632137348</c:v>
                </c:pt>
                <c:pt idx="19">
                  <c:v>208.85859151234567</c:v>
                </c:pt>
                <c:pt idx="20">
                  <c:v>108.35638303433646</c:v>
                </c:pt>
                <c:pt idx="21">
                  <c:v>73.125091136188288</c:v>
                </c:pt>
                <c:pt idx="22">
                  <c:v>70.550481645447519</c:v>
                </c:pt>
                <c:pt idx="23">
                  <c:v>73.744400000000013</c:v>
                </c:pt>
                <c:pt idx="24">
                  <c:v>107.01448272569445</c:v>
                </c:pt>
                <c:pt idx="25">
                  <c:v>130.59781743827153</c:v>
                </c:pt>
                <c:pt idx="26">
                  <c:v>145.42021845100311</c:v>
                </c:pt>
                <c:pt idx="27">
                  <c:v>186.17790479359573</c:v>
                </c:pt>
                <c:pt idx="28">
                  <c:v>197.17615590277777</c:v>
                </c:pt>
                <c:pt idx="29">
                  <c:v>191.86876706211405</c:v>
                </c:pt>
                <c:pt idx="30">
                  <c:v>158.86903951581786</c:v>
                </c:pt>
                <c:pt idx="31">
                  <c:v>121.93262724729938</c:v>
                </c:pt>
                <c:pt idx="32">
                  <c:v>106.49989715470674</c:v>
                </c:pt>
                <c:pt idx="33">
                  <c:v>99.063410580632748</c:v>
                </c:pt>
                <c:pt idx="34">
                  <c:v>85.999890277777808</c:v>
                </c:pt>
                <c:pt idx="35">
                  <c:v>64.138119145447646</c:v>
                </c:pt>
                <c:pt idx="36">
                  <c:v>19.724365470679093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6.8183902777778087</c:v>
                </c:pt>
                <c:pt idx="47">
                  <c:v>0</c:v>
                </c:pt>
                <c:pt idx="48">
                  <c:v>0</c:v>
                </c:pt>
                <c:pt idx="49">
                  <c:v>27.274083063271661</c:v>
                </c:pt>
                <c:pt idx="50">
                  <c:v>32.774083063271547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10.874100395447538</c:v>
                </c:pt>
                <c:pt idx="55">
                  <c:v>38.336627777777785</c:v>
                </c:pt>
                <c:pt idx="56">
                  <c:v>41.086627777777778</c:v>
                </c:pt>
                <c:pt idx="57">
                  <c:v>49.336627777777792</c:v>
                </c:pt>
                <c:pt idx="58">
                  <c:v>57.69997855902777</c:v>
                </c:pt>
                <c:pt idx="59">
                  <c:v>107.31612812499996</c:v>
                </c:pt>
                <c:pt idx="60">
                  <c:v>116.4575410590278</c:v>
                </c:pt>
                <c:pt idx="61">
                  <c:v>75.487419531250026</c:v>
                </c:pt>
                <c:pt idx="62">
                  <c:v>67.528493142361071</c:v>
                </c:pt>
                <c:pt idx="63">
                  <c:v>75.928228125000032</c:v>
                </c:pt>
                <c:pt idx="64">
                  <c:v>87.394225781250043</c:v>
                </c:pt>
                <c:pt idx="65">
                  <c:v>71.274083063271604</c:v>
                </c:pt>
                <c:pt idx="66">
                  <c:v>60.441543682484507</c:v>
                </c:pt>
                <c:pt idx="67">
                  <c:v>104.61180308641974</c:v>
                </c:pt>
                <c:pt idx="68">
                  <c:v>177.25510664544757</c:v>
                </c:pt>
                <c:pt idx="69">
                  <c:v>217.71658827160491</c:v>
                </c:pt>
                <c:pt idx="70">
                  <c:v>231.26674761766978</c:v>
                </c:pt>
                <c:pt idx="71">
                  <c:v>220.40555991512349</c:v>
                </c:pt>
                <c:pt idx="72">
                  <c:v>181.87224695216042</c:v>
                </c:pt>
                <c:pt idx="73">
                  <c:v>136.99743271604933</c:v>
                </c:pt>
                <c:pt idx="74">
                  <c:v>113.44298025655864</c:v>
                </c:pt>
                <c:pt idx="75">
                  <c:v>111.69914336419748</c:v>
                </c:pt>
                <c:pt idx="76">
                  <c:v>118.34664510030868</c:v>
                </c:pt>
                <c:pt idx="77">
                  <c:v>114.14481474729934</c:v>
                </c:pt>
                <c:pt idx="78">
                  <c:v>90.362572309027769</c:v>
                </c:pt>
                <c:pt idx="79">
                  <c:v>54.857621460262422</c:v>
                </c:pt>
                <c:pt idx="80">
                  <c:v>34.997330902777783</c:v>
                </c:pt>
                <c:pt idx="81">
                  <c:v>15.1448147472993</c:v>
                </c:pt>
                <c:pt idx="82">
                  <c:v>19.230495534336427</c:v>
                </c:pt>
                <c:pt idx="83">
                  <c:v>43.63391269290139</c:v>
                </c:pt>
                <c:pt idx="84">
                  <c:v>29.540128636188228</c:v>
                </c:pt>
                <c:pt idx="85">
                  <c:v>20.387054099151072</c:v>
                </c:pt>
                <c:pt idx="86">
                  <c:v>22.472809191743902</c:v>
                </c:pt>
                <c:pt idx="87">
                  <c:v>27.212006211419904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91.098221952160486</c:v>
                </c:pt>
                <c:pt idx="139">
                  <c:v>201.15373118248453</c:v>
                </c:pt>
                <c:pt idx="140">
                  <c:v>308.92617099729932</c:v>
                </c:pt>
                <c:pt idx="141">
                  <c:v>324.22607578124996</c:v>
                </c:pt>
                <c:pt idx="142">
                  <c:v>241.02960632716048</c:v>
                </c:pt>
                <c:pt idx="143">
                  <c:v>140.65178828124999</c:v>
                </c:pt>
                <c:pt idx="144">
                  <c:v>97.255081876929069</c:v>
                </c:pt>
                <c:pt idx="145">
                  <c:v>125.32463456790128</c:v>
                </c:pt>
                <c:pt idx="146">
                  <c:v>173.43049027777772</c:v>
                </c:pt>
                <c:pt idx="147">
                  <c:v>183.62906639660491</c:v>
                </c:pt>
                <c:pt idx="148">
                  <c:v>155.27804183063273</c:v>
                </c:pt>
                <c:pt idx="149">
                  <c:v>109.85513225308645</c:v>
                </c:pt>
                <c:pt idx="150">
                  <c:v>58.15555991512344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21.83662777777775</c:v>
                </c:pt>
                <c:pt idx="157">
                  <c:v>99.066128124999992</c:v>
                </c:pt>
                <c:pt idx="158">
                  <c:v>168.43885772569442</c:v>
                </c:pt>
                <c:pt idx="159">
                  <c:v>208.44755817901239</c:v>
                </c:pt>
                <c:pt idx="160">
                  <c:v>215.62947230902776</c:v>
                </c:pt>
                <c:pt idx="161">
                  <c:v>195.86150312499993</c:v>
                </c:pt>
                <c:pt idx="162">
                  <c:v>164.45820980902784</c:v>
                </c:pt>
                <c:pt idx="163">
                  <c:v>160.69205694444446</c:v>
                </c:pt>
                <c:pt idx="164">
                  <c:v>148.62894669174381</c:v>
                </c:pt>
                <c:pt idx="165">
                  <c:v>125.38655872878091</c:v>
                </c:pt>
                <c:pt idx="166">
                  <c:v>112.61924314236114</c:v>
                </c:pt>
                <c:pt idx="167">
                  <c:v>141.23611373456794</c:v>
                </c:pt>
                <c:pt idx="168">
                  <c:v>168.11319012345677</c:v>
                </c:pt>
                <c:pt idx="169">
                  <c:v>137.36465694444439</c:v>
                </c:pt>
                <c:pt idx="170">
                  <c:v>66.800072993827044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65.143502015817845</c:v>
                </c:pt>
                <c:pt idx="177">
                  <c:v>123.52789321952157</c:v>
                </c:pt>
                <c:pt idx="178">
                  <c:v>141.61433769290124</c:v>
                </c:pt>
                <c:pt idx="179">
                  <c:v>101.60513225308644</c:v>
                </c:pt>
                <c:pt idx="180">
                  <c:v>60.72084012345681</c:v>
                </c:pt>
                <c:pt idx="181">
                  <c:v>41.378946691743764</c:v>
                </c:pt>
                <c:pt idx="182">
                  <c:v>19.105132253086438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8.4350764756944656</c:v>
                </c:pt>
                <c:pt idx="193">
                  <c:v>22.027100626928984</c:v>
                </c:pt>
                <c:pt idx="194">
                  <c:v>27.411883989197531</c:v>
                </c:pt>
                <c:pt idx="195">
                  <c:v>35.5866277777778</c:v>
                </c:pt>
                <c:pt idx="196">
                  <c:v>41.086627777777778</c:v>
                </c:pt>
                <c:pt idx="197">
                  <c:v>41.086627777777778</c:v>
                </c:pt>
                <c:pt idx="198">
                  <c:v>54.836627777777778</c:v>
                </c:pt>
                <c:pt idx="199">
                  <c:v>68.777100626929013</c:v>
                </c:pt>
                <c:pt idx="200">
                  <c:v>82.72534787808641</c:v>
                </c:pt>
                <c:pt idx="201">
                  <c:v>96.895165586419751</c:v>
                </c:pt>
                <c:pt idx="202">
                  <c:v>111.09608090277777</c:v>
                </c:pt>
                <c:pt idx="203">
                  <c:v>153.08076189236112</c:v>
                </c:pt>
                <c:pt idx="204">
                  <c:v>173.71071824845677</c:v>
                </c:pt>
                <c:pt idx="205">
                  <c:v>177.83585447530868</c:v>
                </c:pt>
                <c:pt idx="206">
                  <c:v>204.40506454475306</c:v>
                </c:pt>
                <c:pt idx="207">
                  <c:v>209.59887007137345</c:v>
                </c:pt>
                <c:pt idx="208">
                  <c:v>192.72084012345681</c:v>
                </c:pt>
                <c:pt idx="209">
                  <c:v>208.769575308642</c:v>
                </c:pt>
                <c:pt idx="210">
                  <c:v>209.36319012345677</c:v>
                </c:pt>
                <c:pt idx="211">
                  <c:v>170.71310564236111</c:v>
                </c:pt>
                <c:pt idx="212">
                  <c:v>145.24051419753084</c:v>
                </c:pt>
                <c:pt idx="213">
                  <c:v>130.35152578124996</c:v>
                </c:pt>
                <c:pt idx="214">
                  <c:v>137.25573827160497</c:v>
                </c:pt>
                <c:pt idx="215">
                  <c:v>161.23121382137342</c:v>
                </c:pt>
                <c:pt idx="216">
                  <c:v>180.333928125</c:v>
                </c:pt>
                <c:pt idx="217">
                  <c:v>183.34122230902778</c:v>
                </c:pt>
                <c:pt idx="218">
                  <c:v>172.43027843364197</c:v>
                </c:pt>
                <c:pt idx="219">
                  <c:v>155.6581358410493</c:v>
                </c:pt>
                <c:pt idx="220">
                  <c:v>138.31877287808643</c:v>
                </c:pt>
                <c:pt idx="221">
                  <c:v>117.78113789544764</c:v>
                </c:pt>
                <c:pt idx="222">
                  <c:v>104.68916328124992</c:v>
                </c:pt>
                <c:pt idx="223">
                  <c:v>102.6021642843363</c:v>
                </c:pt>
                <c:pt idx="224">
                  <c:v>103.10268028549389</c:v>
                </c:pt>
                <c:pt idx="225">
                  <c:v>112.02438861882717</c:v>
                </c:pt>
                <c:pt idx="226">
                  <c:v>115.7912804012344</c:v>
                </c:pt>
                <c:pt idx="227">
                  <c:v>113.8972420621142</c:v>
                </c:pt>
                <c:pt idx="228">
                  <c:v>112.01097812500015</c:v>
                </c:pt>
                <c:pt idx="229">
                  <c:v>107.20756454475315</c:v>
                </c:pt>
                <c:pt idx="230">
                  <c:v>96.73326960841041</c:v>
                </c:pt>
                <c:pt idx="231">
                  <c:v>80.233269608410581</c:v>
                </c:pt>
                <c:pt idx="232">
                  <c:v>43.957564544753041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27.909255902777851</c:v>
                </c:pt>
                <c:pt idx="237">
                  <c:v>37.985656944444486</c:v>
                </c:pt>
                <c:pt idx="238">
                  <c:v>12.02160632716037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6.8183902777778087</c:v>
                </c:pt>
                <c:pt idx="251">
                  <c:v>0</c:v>
                </c:pt>
                <c:pt idx="252">
                  <c:v>0</c:v>
                </c:pt>
                <c:pt idx="253">
                  <c:v>27.274083063271661</c:v>
                </c:pt>
                <c:pt idx="254">
                  <c:v>32.774083063271547</c:v>
                </c:pt>
                <c:pt idx="255">
                  <c:v>0</c:v>
                </c:pt>
                <c:pt idx="256">
                  <c:v>0</c:v>
                </c:pt>
                <c:pt idx="257">
                  <c:v>33.866736043595708</c:v>
                </c:pt>
                <c:pt idx="258">
                  <c:v>136.03515435956785</c:v>
                </c:pt>
                <c:pt idx="259">
                  <c:v>186.82959229359571</c:v>
                </c:pt>
                <c:pt idx="260">
                  <c:v>191.19589047067902</c:v>
                </c:pt>
                <c:pt idx="261">
                  <c:v>187.46658827160488</c:v>
                </c:pt>
                <c:pt idx="262">
                  <c:v>200.36742956211418</c:v>
                </c:pt>
                <c:pt idx="263">
                  <c:v>238.65499437692904</c:v>
                </c:pt>
                <c:pt idx="264">
                  <c:v>258.77102423804018</c:v>
                </c:pt>
                <c:pt idx="265">
                  <c:v>237.86095687692901</c:v>
                </c:pt>
                <c:pt idx="266">
                  <c:v>191.74733090277763</c:v>
                </c:pt>
                <c:pt idx="267">
                  <c:v>171.98076111111106</c:v>
                </c:pt>
                <c:pt idx="268">
                  <c:v>166.46377439236116</c:v>
                </c:pt>
                <c:pt idx="269">
                  <c:v>151.99989027777775</c:v>
                </c:pt>
                <c:pt idx="270">
                  <c:v>115.60597578125004</c:v>
                </c:pt>
                <c:pt idx="271">
                  <c:v>63.49886929012353</c:v>
                </c:pt>
                <c:pt idx="272">
                  <c:v>51.929161111111029</c:v>
                </c:pt>
                <c:pt idx="273">
                  <c:v>18.505145225694477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86.442133989197515</c:v>
                </c:pt>
                <c:pt idx="282">
                  <c:v>223.00154831211427</c:v>
                </c:pt>
                <c:pt idx="283">
                  <c:v>250.59931176697535</c:v>
                </c:pt>
                <c:pt idx="284">
                  <c:v>259.27873121141977</c:v>
                </c:pt>
                <c:pt idx="285">
                  <c:v>254.92790479359564</c:v>
                </c:pt>
                <c:pt idx="286">
                  <c:v>242.09664510030868</c:v>
                </c:pt>
                <c:pt idx="287">
                  <c:v>246.10403835841052</c:v>
                </c:pt>
                <c:pt idx="288">
                  <c:v>250.45008456790106</c:v>
                </c:pt>
                <c:pt idx="289">
                  <c:v>216.63478372878095</c:v>
                </c:pt>
                <c:pt idx="290">
                  <c:v>145.23565694444446</c:v>
                </c:pt>
                <c:pt idx="291">
                  <c:v>77.409255902777772</c:v>
                </c:pt>
                <c:pt idx="292">
                  <c:v>29.735656944444564</c:v>
                </c:pt>
                <c:pt idx="293">
                  <c:v>22.571468451002929</c:v>
                </c:pt>
                <c:pt idx="294">
                  <c:v>37.884783728780739</c:v>
                </c:pt>
                <c:pt idx="295">
                  <c:v>56.403212500000144</c:v>
                </c:pt>
                <c:pt idx="296">
                  <c:v>72.75783118248458</c:v>
                </c:pt>
                <c:pt idx="297">
                  <c:v>83.903212499999952</c:v>
                </c:pt>
                <c:pt idx="298">
                  <c:v>87.091222309027785</c:v>
                </c:pt>
                <c:pt idx="299">
                  <c:v>79.134783728780732</c:v>
                </c:pt>
                <c:pt idx="300">
                  <c:v>68.134783728780974</c:v>
                </c:pt>
                <c:pt idx="301">
                  <c:v>54.091222309027899</c:v>
                </c:pt>
                <c:pt idx="302">
                  <c:v>36.862760841049273</c:v>
                </c:pt>
                <c:pt idx="303">
                  <c:v>21.963393248456661</c:v>
                </c:pt>
                <c:pt idx="304">
                  <c:v>1.3046716049382638</c:v>
                </c:pt>
                <c:pt idx="305">
                  <c:v>0</c:v>
                </c:pt>
                <c:pt idx="306">
                  <c:v>0</c:v>
                </c:pt>
                <c:pt idx="307">
                  <c:v>23.480761111111114</c:v>
                </c:pt>
                <c:pt idx="308">
                  <c:v>44.850257108410602</c:v>
                </c:pt>
                <c:pt idx="309">
                  <c:v>47.350232339892131</c:v>
                </c:pt>
                <c:pt idx="310">
                  <c:v>38.603914515817941</c:v>
                </c:pt>
                <c:pt idx="311">
                  <c:v>29.740514197530789</c:v>
                </c:pt>
                <c:pt idx="312">
                  <c:v>12.394814747299257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16.037664197530788</c:v>
                </c:pt>
                <c:pt idx="322">
                  <c:v>29.238013975694365</c:v>
                </c:pt>
                <c:pt idx="323">
                  <c:v>31.9880139756945</c:v>
                </c:pt>
                <c:pt idx="324">
                  <c:v>20.529013281250002</c:v>
                </c:pt>
                <c:pt idx="325">
                  <c:v>36.729232339891915</c:v>
                </c:pt>
                <c:pt idx="326">
                  <c:v>39.47923233989205</c:v>
                </c:pt>
                <c:pt idx="327">
                  <c:v>31.007661882716107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21.288493913966029</c:v>
                </c:pt>
                <c:pt idx="332">
                  <c:v>15.684005951003133</c:v>
                </c:pt>
                <c:pt idx="333">
                  <c:v>12.528493142361118</c:v>
                </c:pt>
                <c:pt idx="334">
                  <c:v>17.881556944444434</c:v>
                </c:pt>
                <c:pt idx="335">
                  <c:v>12.096080902777786</c:v>
                </c:pt>
                <c:pt idx="336">
                  <c:v>22.866736043595697</c:v>
                </c:pt>
                <c:pt idx="337">
                  <c:v>42.02717493248457</c:v>
                </c:pt>
                <c:pt idx="338">
                  <c:v>72.366736043595665</c:v>
                </c:pt>
                <c:pt idx="339">
                  <c:v>133.28515435956791</c:v>
                </c:pt>
                <c:pt idx="340">
                  <c:v>200.52408306327163</c:v>
                </c:pt>
                <c:pt idx="341">
                  <c:v>219.02008303433644</c:v>
                </c:pt>
                <c:pt idx="342">
                  <c:v>155.12850085841043</c:v>
                </c:pt>
                <c:pt idx="343">
                  <c:v>81.565602507716022</c:v>
                </c:pt>
                <c:pt idx="344">
                  <c:v>62.550233960262346</c:v>
                </c:pt>
                <c:pt idx="345">
                  <c:v>79.208209809027721</c:v>
                </c:pt>
                <c:pt idx="346">
                  <c:v>79.934494444444482</c:v>
                </c:pt>
                <c:pt idx="347">
                  <c:v>69.09931176697539</c:v>
                </c:pt>
                <c:pt idx="348">
                  <c:v>80.516797154706737</c:v>
                </c:pt>
                <c:pt idx="349">
                  <c:v>78.278041830632716</c:v>
                </c:pt>
                <c:pt idx="350">
                  <c:v>64.875091136188274</c:v>
                </c:pt>
                <c:pt idx="351">
                  <c:v>51.212630902777775</c:v>
                </c:pt>
                <c:pt idx="352">
                  <c:v>45.625091136188288</c:v>
                </c:pt>
                <c:pt idx="353">
                  <c:v>45.537862345678931</c:v>
                </c:pt>
                <c:pt idx="354">
                  <c:v>48.200944531249959</c:v>
                </c:pt>
                <c:pt idx="355">
                  <c:v>56.450944531250073</c:v>
                </c:pt>
                <c:pt idx="356">
                  <c:v>59.375091136188288</c:v>
                </c:pt>
                <c:pt idx="357">
                  <c:v>48.462630902777732</c:v>
                </c:pt>
                <c:pt idx="358">
                  <c:v>15.287862345678988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12.770083034336441</c:v>
                </c:pt>
                <c:pt idx="364">
                  <c:v>34.510107031249944</c:v>
                </c:pt>
                <c:pt idx="365">
                  <c:v>48.260107031250037</c:v>
                </c:pt>
                <c:pt idx="366">
                  <c:v>59.324634567901235</c:v>
                </c:pt>
                <c:pt idx="367">
                  <c:v>81.585854475308665</c:v>
                </c:pt>
                <c:pt idx="368">
                  <c:v>109.69179136766977</c:v>
                </c:pt>
                <c:pt idx="369">
                  <c:v>107.93442701581789</c:v>
                </c:pt>
                <c:pt idx="370">
                  <c:v>75.529013281250002</c:v>
                </c:pt>
                <c:pt idx="371">
                  <c:v>34.430769608410493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96.601487201003096</c:v>
                </c:pt>
                <c:pt idx="393">
                  <c:v>157.16617022569443</c:v>
                </c:pt>
                <c:pt idx="394">
                  <c:v>209.70584444444447</c:v>
                </c:pt>
                <c:pt idx="395">
                  <c:v>246.16875710841052</c:v>
                </c:pt>
                <c:pt idx="396">
                  <c:v>269.44997855902784</c:v>
                </c:pt>
                <c:pt idx="397">
                  <c:v>279.6322284336419</c:v>
                </c:pt>
                <c:pt idx="398">
                  <c:v>254.63947308063263</c:v>
                </c:pt>
                <c:pt idx="399">
                  <c:v>177.20360158179017</c:v>
                </c:pt>
                <c:pt idx="400">
                  <c:v>87.537664197530916</c:v>
                </c:pt>
                <c:pt idx="401">
                  <c:v>29.787664197530788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3.4828608410493729</c:v>
                </c:pt>
                <c:pt idx="410">
                  <c:v>36.351784423225325</c:v>
                </c:pt>
                <c:pt idx="411">
                  <c:v>50.145165586419722</c:v>
                </c:pt>
                <c:pt idx="412">
                  <c:v>55.732860841049387</c:v>
                </c:pt>
                <c:pt idx="413">
                  <c:v>61.366736043595708</c:v>
                </c:pt>
                <c:pt idx="414">
                  <c:v>80.799589978780872</c:v>
                </c:pt>
                <c:pt idx="415">
                  <c:v>111.52849314236107</c:v>
                </c:pt>
                <c:pt idx="416">
                  <c:v>120.55515590277776</c:v>
                </c:pt>
                <c:pt idx="417">
                  <c:v>91.034861275077247</c:v>
                </c:pt>
                <c:pt idx="418">
                  <c:v>47.269959191743865</c:v>
                </c:pt>
                <c:pt idx="419">
                  <c:v>3.0931692901234626</c:v>
                </c:pt>
                <c:pt idx="420">
                  <c:v>0</c:v>
                </c:pt>
                <c:pt idx="421">
                  <c:v>4.6322284336419202</c:v>
                </c:pt>
                <c:pt idx="422">
                  <c:v>37.428228124999919</c:v>
                </c:pt>
                <c:pt idx="423">
                  <c:v>70.529606327160494</c:v>
                </c:pt>
                <c:pt idx="424">
                  <c:v>117.69755817901242</c:v>
                </c:pt>
                <c:pt idx="425">
                  <c:v>193.01995919174388</c:v>
                </c:pt>
                <c:pt idx="426">
                  <c:v>275.03930713734565</c:v>
                </c:pt>
                <c:pt idx="427">
                  <c:v>298.02102010030865</c:v>
                </c:pt>
                <c:pt idx="428">
                  <c:v>219.37401373456788</c:v>
                </c:pt>
                <c:pt idx="429">
                  <c:v>108.44322380401229</c:v>
                </c:pt>
                <c:pt idx="430">
                  <c:v>39.797245302854904</c:v>
                </c:pt>
                <c:pt idx="431">
                  <c:v>11.575625308641939</c:v>
                </c:pt>
                <c:pt idx="432">
                  <c:v>13.420218451003183</c:v>
                </c:pt>
                <c:pt idx="433">
                  <c:v>32.080607802855013</c:v>
                </c:pt>
                <c:pt idx="434">
                  <c:v>34.636558728780884</c:v>
                </c:pt>
                <c:pt idx="435">
                  <c:v>1.1568781249999418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3.0982219521604932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107.60148720100308</c:v>
                </c:pt>
                <c:pt idx="513">
                  <c:v>206.69478002507714</c:v>
                </c:pt>
                <c:pt idx="514">
                  <c:v>295.27490590277779</c:v>
                </c:pt>
                <c:pt idx="515">
                  <c:v>321.51261547067901</c:v>
                </c:pt>
                <c:pt idx="516">
                  <c:v>282.4860944444444</c:v>
                </c:pt>
                <c:pt idx="517">
                  <c:v>185.63198488618821</c:v>
                </c:pt>
                <c:pt idx="518">
                  <c:v>84.804961892361078</c:v>
                </c:pt>
                <c:pt idx="519">
                  <c:v>29.804961892361167</c:v>
                </c:pt>
                <c:pt idx="520">
                  <c:v>1.9019368923611708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71.848221952160486</c:v>
                </c:pt>
                <c:pt idx="534">
                  <c:v>121.36999027777776</c:v>
                </c:pt>
                <c:pt idx="535">
                  <c:v>149.0068197530864</c:v>
                </c:pt>
                <c:pt idx="536">
                  <c:v>176.7680396604938</c:v>
                </c:pt>
                <c:pt idx="537">
                  <c:v>254.39310158179009</c:v>
                </c:pt>
                <c:pt idx="538">
                  <c:v>332.97534787808644</c:v>
                </c:pt>
                <c:pt idx="539">
                  <c:v>322.09316929012346</c:v>
                </c:pt>
                <c:pt idx="540">
                  <c:v>203.89459730902774</c:v>
                </c:pt>
                <c:pt idx="541">
                  <c:v>86.680769608410458</c:v>
                </c:pt>
                <c:pt idx="542">
                  <c:v>42.680769608410515</c:v>
                </c:pt>
                <c:pt idx="543">
                  <c:v>23.279013281250037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11.957541059027783</c:v>
                </c:pt>
                <c:pt idx="552">
                  <c:v>14.527174932484566</c:v>
                </c:pt>
                <c:pt idx="553">
                  <c:v>14.265955025077162</c:v>
                </c:pt>
                <c:pt idx="554">
                  <c:v>25.098027941743837</c:v>
                </c:pt>
                <c:pt idx="555">
                  <c:v>36.015930256558612</c:v>
                </c:pt>
                <c:pt idx="556">
                  <c:v>47.015930256558676</c:v>
                </c:pt>
                <c:pt idx="557">
                  <c:v>60.848027941743851</c:v>
                </c:pt>
                <c:pt idx="558">
                  <c:v>74.808714236111086</c:v>
                </c:pt>
                <c:pt idx="559">
                  <c:v>116.36673604359565</c:v>
                </c:pt>
                <c:pt idx="560">
                  <c:v>111.83076189236111</c:v>
                </c:pt>
                <c:pt idx="561">
                  <c:v>57.091204359567904</c:v>
                </c:pt>
                <c:pt idx="562">
                  <c:v>43.341204359567904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96.613148804012354</c:v>
                </c:pt>
                <c:pt idx="602">
                  <c:v>143.41617022569443</c:v>
                </c:pt>
                <c:pt idx="603">
                  <c:v>231.70584444444444</c:v>
                </c:pt>
                <c:pt idx="604">
                  <c:v>298.63519646026231</c:v>
                </c:pt>
                <c:pt idx="605">
                  <c:v>336.23286084104939</c:v>
                </c:pt>
                <c:pt idx="606">
                  <c:v>355.69335312499999</c:v>
                </c:pt>
                <c:pt idx="607">
                  <c:v>343.20820980902772</c:v>
                </c:pt>
                <c:pt idx="608">
                  <c:v>309.0618749324845</c:v>
                </c:pt>
                <c:pt idx="609">
                  <c:v>285.92782361111108</c:v>
                </c:pt>
                <c:pt idx="610">
                  <c:v>285.00539151234574</c:v>
                </c:pt>
                <c:pt idx="611">
                  <c:v>276.46377439236119</c:v>
                </c:pt>
                <c:pt idx="612">
                  <c:v>220.82355308641968</c:v>
                </c:pt>
                <c:pt idx="613">
                  <c:v>138.37124939236122</c:v>
                </c:pt>
                <c:pt idx="614">
                  <c:v>81.224542988040213</c:v>
                </c:pt>
                <c:pt idx="615">
                  <c:v>67.172274238040004</c:v>
                </c:pt>
                <c:pt idx="616">
                  <c:v>67.021606327160555</c:v>
                </c:pt>
                <c:pt idx="617">
                  <c:v>58.471203433641932</c:v>
                </c:pt>
                <c:pt idx="618">
                  <c:v>41.374129359567817</c:v>
                </c:pt>
                <c:pt idx="619">
                  <c:v>20.94490806327164</c:v>
                </c:pt>
                <c:pt idx="620">
                  <c:v>13.855975781249967</c:v>
                </c:pt>
                <c:pt idx="621">
                  <c:v>28.94414437692901</c:v>
                </c:pt>
                <c:pt idx="622">
                  <c:v>52.999890277777723</c:v>
                </c:pt>
                <c:pt idx="623">
                  <c:v>72.111972386188299</c:v>
                </c:pt>
                <c:pt idx="624">
                  <c:v>91.638119145447646</c:v>
                </c:pt>
                <c:pt idx="625">
                  <c:v>103.47402284915131</c:v>
                </c:pt>
                <c:pt idx="626">
                  <c:v>96.071121691743784</c:v>
                </c:pt>
                <c:pt idx="627">
                  <c:v>79.998869290123366</c:v>
                </c:pt>
                <c:pt idx="628">
                  <c:v>71.748869290123451</c:v>
                </c:pt>
                <c:pt idx="629">
                  <c:v>74.498869290123494</c:v>
                </c:pt>
                <c:pt idx="630">
                  <c:v>91.142073775077236</c:v>
                </c:pt>
                <c:pt idx="631">
                  <c:v>116.75783118248461</c:v>
                </c:pt>
                <c:pt idx="632">
                  <c:v>134.72563828124987</c:v>
                </c:pt>
                <c:pt idx="633">
                  <c:v>147.52805564236095</c:v>
                </c:pt>
                <c:pt idx="634">
                  <c:v>152.43747354359573</c:v>
                </c:pt>
                <c:pt idx="635">
                  <c:v>143.49722361111122</c:v>
                </c:pt>
                <c:pt idx="636">
                  <c:v>120.36740898919749</c:v>
                </c:pt>
                <c:pt idx="637">
                  <c:v>93.52419047067896</c:v>
                </c:pt>
                <c:pt idx="638">
                  <c:v>79.77419047067896</c:v>
                </c:pt>
                <c:pt idx="639">
                  <c:v>74.109528636188344</c:v>
                </c:pt>
                <c:pt idx="640">
                  <c:v>73.781137895447614</c:v>
                </c:pt>
                <c:pt idx="641">
                  <c:v>92.867408989197486</c:v>
                </c:pt>
                <c:pt idx="642">
                  <c:v>129.43916328124988</c:v>
                </c:pt>
                <c:pt idx="643">
                  <c:v>142.44309314236114</c:v>
                </c:pt>
                <c:pt idx="644">
                  <c:v>119.22542777777787</c:v>
                </c:pt>
                <c:pt idx="645">
                  <c:v>105.99180355902764</c:v>
                </c:pt>
                <c:pt idx="646">
                  <c:v>109.43465826581782</c:v>
                </c:pt>
                <c:pt idx="647">
                  <c:v>110.13248858989208</c:v>
                </c:pt>
                <c:pt idx="648">
                  <c:v>105.33529453125004</c:v>
                </c:pt>
                <c:pt idx="649">
                  <c:v>91.938563358410335</c:v>
                </c:pt>
                <c:pt idx="650">
                  <c:v>64.261773456790166</c:v>
                </c:pt>
                <c:pt idx="651">
                  <c:v>16.108649382716202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24.586627777777785</c:v>
                </c:pt>
                <c:pt idx="666">
                  <c:v>96.277100626929013</c:v>
                </c:pt>
                <c:pt idx="667">
                  <c:v>220.64516558641975</c:v>
                </c:pt>
                <c:pt idx="668">
                  <c:v>297.46071824845677</c:v>
                </c:pt>
                <c:pt idx="669">
                  <c:v>294.71658827160491</c:v>
                </c:pt>
                <c:pt idx="670">
                  <c:v>293.03786234567906</c:v>
                </c:pt>
                <c:pt idx="671">
                  <c:v>219.76957530864195</c:v>
                </c:pt>
                <c:pt idx="672">
                  <c:v>166.82201743827162</c:v>
                </c:pt>
                <c:pt idx="673">
                  <c:v>168.99885</c:v>
                </c:pt>
                <c:pt idx="674">
                  <c:v>171.30007299382714</c:v>
                </c:pt>
                <c:pt idx="675">
                  <c:v>126.975686419753</c:v>
                </c:pt>
                <c:pt idx="676">
                  <c:v>77.850257108410489</c:v>
                </c:pt>
                <c:pt idx="677">
                  <c:v>28.601525781250075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110.40178828125005</c:v>
                </c:pt>
                <c:pt idx="686">
                  <c:v>183.40193689236111</c:v>
                </c:pt>
                <c:pt idx="687">
                  <c:v>174.22923233989192</c:v>
                </c:pt>
                <c:pt idx="688">
                  <c:v>173.02789321952162</c:v>
                </c:pt>
                <c:pt idx="689">
                  <c:v>172.38864336419758</c:v>
                </c:pt>
                <c:pt idx="690">
                  <c:v>121.87280147569444</c:v>
                </c:pt>
                <c:pt idx="691">
                  <c:v>75.693753559027783</c:v>
                </c:pt>
                <c:pt idx="692">
                  <c:v>78.636558728780926</c:v>
                </c:pt>
                <c:pt idx="693">
                  <c:v>98.571172569444485</c:v>
                </c:pt>
                <c:pt idx="694">
                  <c:v>93.973780642361163</c:v>
                </c:pt>
                <c:pt idx="695">
                  <c:v>47.736113734567788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23.835854475308622</c:v>
                </c:pt>
                <c:pt idx="702">
                  <c:v>40.20462256944446</c:v>
                </c:pt>
                <c:pt idx="703">
                  <c:v>42.954622569444403</c:v>
                </c:pt>
                <c:pt idx="704">
                  <c:v>15.389473080632673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52.086627777777736</c:v>
                </c:pt>
                <c:pt idx="710">
                  <c:v>181.80682361111113</c:v>
                </c:pt>
                <c:pt idx="711">
                  <c:v>260.64422578125004</c:v>
                </c:pt>
                <c:pt idx="712">
                  <c:v>175.02008303433638</c:v>
                </c:pt>
                <c:pt idx="713">
                  <c:v>48.987013618827106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68.586627777777778</c:v>
                </c:pt>
                <c:pt idx="719">
                  <c:v>151.47534787808644</c:v>
                </c:pt>
                <c:pt idx="720">
                  <c:v>194.0780938271605</c:v>
                </c:pt>
                <c:pt idx="721">
                  <c:v>170.66917817322533</c:v>
                </c:pt>
                <c:pt idx="722">
                  <c:v>155.44589047067902</c:v>
                </c:pt>
                <c:pt idx="723">
                  <c:v>140.21918203124994</c:v>
                </c:pt>
                <c:pt idx="724">
                  <c:v>160.55371111111117</c:v>
                </c:pt>
                <c:pt idx="725">
                  <c:v>212.09931176697526</c:v>
                </c:pt>
                <c:pt idx="726">
                  <c:v>278.248386275077</c:v>
                </c:pt>
                <c:pt idx="727">
                  <c:v>274.92782361111108</c:v>
                </c:pt>
                <c:pt idx="728">
                  <c:v>209.56435312500014</c:v>
                </c:pt>
                <c:pt idx="729">
                  <c:v>168.47508923611122</c:v>
                </c:pt>
                <c:pt idx="730">
                  <c:v>112.50573827160483</c:v>
                </c:pt>
                <c:pt idx="731">
                  <c:v>77.145235812114151</c:v>
                </c:pt>
                <c:pt idx="732">
                  <c:v>74.525690277777883</c:v>
                </c:pt>
                <c:pt idx="733">
                  <c:v>77.537532137345636</c:v>
                </c:pt>
                <c:pt idx="734">
                  <c:v>80.55061790123456</c:v>
                </c:pt>
                <c:pt idx="735">
                  <c:v>86.447578867669847</c:v>
                </c:pt>
                <c:pt idx="736">
                  <c:v>95.231213821373458</c:v>
                </c:pt>
                <c:pt idx="737">
                  <c:v>93.290995534336389</c:v>
                </c:pt>
                <c:pt idx="738">
                  <c:v>79.9500845679012</c:v>
                </c:pt>
                <c:pt idx="739">
                  <c:v>104.83706953124992</c:v>
                </c:pt>
                <c:pt idx="740">
                  <c:v>134.00514522569435</c:v>
                </c:pt>
                <c:pt idx="741">
                  <c:v>124.57355308641991</c:v>
                </c:pt>
                <c:pt idx="742">
                  <c:v>98.237847530864158</c:v>
                </c:pt>
                <c:pt idx="743">
                  <c:v>79.134783728780732</c:v>
                </c:pt>
                <c:pt idx="744">
                  <c:v>76.532030902777805</c:v>
                </c:pt>
                <c:pt idx="745">
                  <c:v>76.532030902777805</c:v>
                </c:pt>
                <c:pt idx="746">
                  <c:v>87.679589052854936</c:v>
                </c:pt>
                <c:pt idx="747">
                  <c:v>104.77293141396609</c:v>
                </c:pt>
                <c:pt idx="748">
                  <c:v>116.82325312499999</c:v>
                </c:pt>
                <c:pt idx="749">
                  <c:v>109.79227935956779</c:v>
                </c:pt>
                <c:pt idx="750">
                  <c:v>88.40925590277773</c:v>
                </c:pt>
                <c:pt idx="751">
                  <c:v>74.659255902777929</c:v>
                </c:pt>
                <c:pt idx="752">
                  <c:v>63.504545302854936</c:v>
                </c:pt>
                <c:pt idx="753">
                  <c:v>43.638812663965957</c:v>
                </c:pt>
                <c:pt idx="754">
                  <c:v>28.672274238040231</c:v>
                </c:pt>
                <c:pt idx="755">
                  <c:v>13.577458179012254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151.39511604938272</c:v>
                </c:pt>
                <c:pt idx="766">
                  <c:v>216.07809382716053</c:v>
                </c:pt>
                <c:pt idx="767">
                  <c:v>220.51995919174377</c:v>
                </c:pt>
                <c:pt idx="768">
                  <c:v>225.39936790123457</c:v>
                </c:pt>
                <c:pt idx="769">
                  <c:v>260.78766419753094</c:v>
                </c:pt>
                <c:pt idx="770">
                  <c:v>319.68497192322519</c:v>
                </c:pt>
                <c:pt idx="771">
                  <c:v>327.72280919174375</c:v>
                </c:pt>
                <c:pt idx="772">
                  <c:v>316.60145147569449</c:v>
                </c:pt>
                <c:pt idx="773">
                  <c:v>278.6381191454476</c:v>
                </c:pt>
                <c:pt idx="774">
                  <c:v>249.92958905285488</c:v>
                </c:pt>
                <c:pt idx="775">
                  <c:v>260.63159692322535</c:v>
                </c:pt>
                <c:pt idx="776">
                  <c:v>232.8559950713734</c:v>
                </c:pt>
                <c:pt idx="777">
                  <c:v>198.13248858989198</c:v>
                </c:pt>
                <c:pt idx="778">
                  <c:v>187.58429831211419</c:v>
                </c:pt>
                <c:pt idx="779">
                  <c:v>176.95074510030861</c:v>
                </c:pt>
                <c:pt idx="780">
                  <c:v>160.14455062692912</c:v>
                </c:pt>
                <c:pt idx="781">
                  <c:v>145.56016328124988</c:v>
                </c:pt>
                <c:pt idx="782">
                  <c:v>133.16959521604926</c:v>
                </c:pt>
                <c:pt idx="783">
                  <c:v>123.14994730902788</c:v>
                </c:pt>
                <c:pt idx="784">
                  <c:v>120.99189027777786</c:v>
                </c:pt>
                <c:pt idx="785">
                  <c:v>132.78550123456796</c:v>
                </c:pt>
                <c:pt idx="786">
                  <c:v>136.93629298804018</c:v>
                </c:pt>
                <c:pt idx="787">
                  <c:v>121.44618780864182</c:v>
                </c:pt>
                <c:pt idx="788">
                  <c:v>107.89909970100292</c:v>
                </c:pt>
                <c:pt idx="789">
                  <c:v>107.89909970100331</c:v>
                </c:pt>
                <c:pt idx="790">
                  <c:v>116.3523225694446</c:v>
                </c:pt>
                <c:pt idx="791">
                  <c:v>122.46385703124984</c:v>
                </c:pt>
                <c:pt idx="792">
                  <c:v>103.82819027777754</c:v>
                </c:pt>
                <c:pt idx="793">
                  <c:v>37.009701234567899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37.997628124999999</c:v>
                </c:pt>
                <c:pt idx="801">
                  <c:v>84.619039515817974</c:v>
                </c:pt>
                <c:pt idx="802">
                  <c:v>159.90645571952177</c:v>
                </c:pt>
                <c:pt idx="803">
                  <c:v>243.1655098090277</c:v>
                </c:pt>
                <c:pt idx="804">
                  <c:v>259.52160632716038</c:v>
                </c:pt>
                <c:pt idx="805">
                  <c:v>198.1769182484569</c:v>
                </c:pt>
                <c:pt idx="806">
                  <c:v>126.03113789544757</c:v>
                </c:pt>
                <c:pt idx="807">
                  <c:v>77.024190470678917</c:v>
                </c:pt>
                <c:pt idx="808">
                  <c:v>34.953991059027686</c:v>
                </c:pt>
                <c:pt idx="809">
                  <c:v>2.7672320312500602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43.341204359567904</c:v>
                </c:pt>
                <c:pt idx="820">
                  <c:v>164.88541249999997</c:v>
                </c:pt>
                <c:pt idx="821">
                  <c:v>232.96833028549386</c:v>
                </c:pt>
                <c:pt idx="822">
                  <c:v>227.16073641975308</c:v>
                </c:pt>
                <c:pt idx="823">
                  <c:v>215.95094453124997</c:v>
                </c:pt>
                <c:pt idx="824">
                  <c:v>193.84781743827162</c:v>
                </c:pt>
                <c:pt idx="825">
                  <c:v>174.03024756944444</c:v>
                </c:pt>
                <c:pt idx="826">
                  <c:v>170.75388203125004</c:v>
                </c:pt>
                <c:pt idx="827">
                  <c:v>164.74912933063263</c:v>
                </c:pt>
                <c:pt idx="828">
                  <c:v>180.62620571952152</c:v>
                </c:pt>
                <c:pt idx="829">
                  <c:v>205.74762812500003</c:v>
                </c:pt>
                <c:pt idx="830">
                  <c:v>203.7000845679012</c:v>
                </c:pt>
                <c:pt idx="831">
                  <c:v>173.92941567322538</c:v>
                </c:pt>
                <c:pt idx="832">
                  <c:v>126.47563828125016</c:v>
                </c:pt>
                <c:pt idx="833">
                  <c:v>102.47120343364197</c:v>
                </c:pt>
                <c:pt idx="834">
                  <c:v>105.97454298803997</c:v>
                </c:pt>
                <c:pt idx="835">
                  <c:v>106.88881266396588</c:v>
                </c:pt>
                <c:pt idx="836">
                  <c:v>102.15925590277793</c:v>
                </c:pt>
                <c:pt idx="837">
                  <c:v>108.28120806327165</c:v>
                </c:pt>
                <c:pt idx="838">
                  <c:v>123.13159692322515</c:v>
                </c:pt>
                <c:pt idx="839">
                  <c:v>124.56877287808643</c:v>
                </c:pt>
                <c:pt idx="840">
                  <c:v>122.95399105902776</c:v>
                </c:pt>
                <c:pt idx="841">
                  <c:v>138.02004183063269</c:v>
                </c:pt>
                <c:pt idx="842">
                  <c:v>151.0314351176699</c:v>
                </c:pt>
                <c:pt idx="843">
                  <c:v>142.08760896026234</c:v>
                </c:pt>
                <c:pt idx="844">
                  <c:v>118.73326960841034</c:v>
                </c:pt>
                <c:pt idx="845">
                  <c:v>102.76177345679012</c:v>
                </c:pt>
                <c:pt idx="846">
                  <c:v>100.36566423611126</c:v>
                </c:pt>
                <c:pt idx="847">
                  <c:v>108.97079891975316</c:v>
                </c:pt>
                <c:pt idx="848">
                  <c:v>131.86407771026234</c:v>
                </c:pt>
                <c:pt idx="849">
                  <c:v>158.42395849729934</c:v>
                </c:pt>
                <c:pt idx="850">
                  <c:v>161.01003558063266</c:v>
                </c:pt>
                <c:pt idx="851">
                  <c:v>140.89455062692903</c:v>
                </c:pt>
                <c:pt idx="852">
                  <c:v>131.04018650655854</c:v>
                </c:pt>
                <c:pt idx="853">
                  <c:v>132.19701752507703</c:v>
                </c:pt>
                <c:pt idx="854">
                  <c:v>127.86504368248455</c:v>
                </c:pt>
                <c:pt idx="855">
                  <c:v>114.89994730902777</c:v>
                </c:pt>
                <c:pt idx="856">
                  <c:v>106.84695065586428</c:v>
                </c:pt>
                <c:pt idx="857">
                  <c:v>131.79426497878092</c:v>
                </c:pt>
                <c:pt idx="858">
                  <c:v>166.78451189236102</c:v>
                </c:pt>
                <c:pt idx="859">
                  <c:v>169.41832380401223</c:v>
                </c:pt>
                <c:pt idx="860">
                  <c:v>152.23009521604959</c:v>
                </c:pt>
                <c:pt idx="861">
                  <c:v>164.48208491512349</c:v>
                </c:pt>
                <c:pt idx="862">
                  <c:v>214.19693086419721</c:v>
                </c:pt>
                <c:pt idx="863">
                  <c:v>213.70006953124997</c:v>
                </c:pt>
                <c:pt idx="864">
                  <c:v>166.8757077256945</c:v>
                </c:pt>
                <c:pt idx="865">
                  <c:v>151.50377345679036</c:v>
                </c:pt>
                <c:pt idx="866">
                  <c:v>172.117714544753</c:v>
                </c:pt>
                <c:pt idx="867">
                  <c:v>196.87918213734554</c:v>
                </c:pt>
                <c:pt idx="868">
                  <c:v>183.65749197530863</c:v>
                </c:pt>
                <c:pt idx="869">
                  <c:v>143.83114047067897</c:v>
                </c:pt>
                <c:pt idx="870">
                  <c:v>118.84308828125023</c:v>
                </c:pt>
                <c:pt idx="871">
                  <c:v>109.88079756944438</c:v>
                </c:pt>
                <c:pt idx="872">
                  <c:v>106.18543028549388</c:v>
                </c:pt>
                <c:pt idx="873">
                  <c:v>99.745038618827166</c:v>
                </c:pt>
                <c:pt idx="874">
                  <c:v>84.593780401234568</c:v>
                </c:pt>
                <c:pt idx="875">
                  <c:v>66.012883960262513</c:v>
                </c:pt>
                <c:pt idx="876">
                  <c:v>49.527538358410268</c:v>
                </c:pt>
                <c:pt idx="877">
                  <c:v>54.64289946952168</c:v>
                </c:pt>
                <c:pt idx="878">
                  <c:v>80.159960493827242</c:v>
                </c:pt>
                <c:pt idx="879">
                  <c:v>104.03673966049365</c:v>
                </c:pt>
                <c:pt idx="880">
                  <c:v>87.536739660493808</c:v>
                </c:pt>
                <c:pt idx="881">
                  <c:v>57.875455902777787</c:v>
                </c:pt>
                <c:pt idx="882">
                  <c:v>83.245269753086433</c:v>
                </c:pt>
                <c:pt idx="883">
                  <c:v>110.74526975308643</c:v>
                </c:pt>
                <c:pt idx="884">
                  <c:v>113.49526975308628</c:v>
                </c:pt>
                <c:pt idx="885">
                  <c:v>121.95688897569458</c:v>
                </c:pt>
                <c:pt idx="886">
                  <c:v>125.34361249999999</c:v>
                </c:pt>
                <c:pt idx="887">
                  <c:v>120.26964972993818</c:v>
                </c:pt>
                <c:pt idx="888">
                  <c:v>109.48313480902793</c:v>
                </c:pt>
                <c:pt idx="889">
                  <c:v>95.306475626928773</c:v>
                </c:pt>
                <c:pt idx="890">
                  <c:v>77.956888975694341</c:v>
                </c:pt>
                <c:pt idx="891">
                  <c:v>57.022642525077387</c:v>
                </c:pt>
                <c:pt idx="892">
                  <c:v>38.239300655864199</c:v>
                </c:pt>
                <c:pt idx="893">
                  <c:v>32.637649999999951</c:v>
                </c:pt>
                <c:pt idx="894">
                  <c:v>41.241890277777891</c:v>
                </c:pt>
                <c:pt idx="895">
                  <c:v>58.529631211419755</c:v>
                </c:pt>
                <c:pt idx="896">
                  <c:v>79.560163281249913</c:v>
                </c:pt>
                <c:pt idx="897">
                  <c:v>92.924552941743741</c:v>
                </c:pt>
                <c:pt idx="898">
                  <c:v>95.674552941743784</c:v>
                </c:pt>
                <c:pt idx="899">
                  <c:v>87.232214236111119</c:v>
                </c:pt>
                <c:pt idx="900">
                  <c:v>72.90706397569447</c:v>
                </c:pt>
                <c:pt idx="901">
                  <c:v>47.015159809027836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37.997628124999999</c:v>
                </c:pt>
                <c:pt idx="908">
                  <c:v>84.619039515817974</c:v>
                </c:pt>
                <c:pt idx="909">
                  <c:v>159.90645571952177</c:v>
                </c:pt>
                <c:pt idx="910">
                  <c:v>243.1655098090277</c:v>
                </c:pt>
                <c:pt idx="911">
                  <c:v>259.52160632716038</c:v>
                </c:pt>
                <c:pt idx="912">
                  <c:v>198.1769182484569</c:v>
                </c:pt>
                <c:pt idx="913">
                  <c:v>153.53113789544759</c:v>
                </c:pt>
                <c:pt idx="914">
                  <c:v>202.43791249999992</c:v>
                </c:pt>
                <c:pt idx="915">
                  <c:v>202.11566423611114</c:v>
                </c:pt>
                <c:pt idx="916">
                  <c:v>151.8342983121143</c:v>
                </c:pt>
                <c:pt idx="917">
                  <c:v>118.09056049382713</c:v>
                </c:pt>
                <c:pt idx="918">
                  <c:v>90.222986766975268</c:v>
                </c:pt>
                <c:pt idx="919">
                  <c:v>106.90661814236111</c:v>
                </c:pt>
                <c:pt idx="920">
                  <c:v>132.39425340470677</c:v>
                </c:pt>
                <c:pt idx="921">
                  <c:v>172.76010988618819</c:v>
                </c:pt>
                <c:pt idx="922">
                  <c:v>192.69701752507711</c:v>
                </c:pt>
                <c:pt idx="923">
                  <c:v>179.33663203124993</c:v>
                </c:pt>
                <c:pt idx="924">
                  <c:v>110.24358689236098</c:v>
                </c:pt>
                <c:pt idx="925">
                  <c:v>36.734681413966257</c:v>
                </c:pt>
                <c:pt idx="926">
                  <c:v>42.22445772569462</c:v>
                </c:pt>
                <c:pt idx="927">
                  <c:v>60.117202623456627</c:v>
                </c:pt>
                <c:pt idx="928">
                  <c:v>67.025185349151172</c:v>
                </c:pt>
                <c:pt idx="929">
                  <c:v>74.515159809027836</c:v>
                </c:pt>
                <c:pt idx="930">
                  <c:v>76.510109886188374</c:v>
                </c:pt>
                <c:pt idx="931">
                  <c:v>75.94708769290115</c:v>
                </c:pt>
                <c:pt idx="932">
                  <c:v>72.450745100308509</c:v>
                </c:pt>
                <c:pt idx="933">
                  <c:v>60.709378125000107</c:v>
                </c:pt>
                <c:pt idx="934">
                  <c:v>39.991571026234602</c:v>
                </c:pt>
                <c:pt idx="935">
                  <c:v>35.255833265817898</c:v>
                </c:pt>
                <c:pt idx="936">
                  <c:v>47.409126581790126</c:v>
                </c:pt>
                <c:pt idx="937">
                  <c:v>57.358649382716003</c:v>
                </c:pt>
                <c:pt idx="938">
                  <c:v>59.241803559027765</c:v>
                </c:pt>
                <c:pt idx="939">
                  <c:v>55.632732137345627</c:v>
                </c:pt>
                <c:pt idx="940">
                  <c:v>60.11210864197534</c:v>
                </c:pt>
                <c:pt idx="941">
                  <c:v>73.355995071373499</c:v>
                </c:pt>
                <c:pt idx="942">
                  <c:v>78.687912499999925</c:v>
                </c:pt>
                <c:pt idx="943">
                  <c:v>81.270140904706736</c:v>
                </c:pt>
                <c:pt idx="944">
                  <c:v>86.770140904706821</c:v>
                </c:pt>
                <c:pt idx="945">
                  <c:v>92.43791250000011</c:v>
                </c:pt>
                <c:pt idx="946">
                  <c:v>112.02438861882717</c:v>
                </c:pt>
                <c:pt idx="947">
                  <c:v>129.8827321373455</c:v>
                </c:pt>
                <c:pt idx="948">
                  <c:v>120.26097812500007</c:v>
                </c:pt>
                <c:pt idx="949">
                  <c:v>96.207564544753197</c:v>
                </c:pt>
                <c:pt idx="950">
                  <c:v>57.532951475694404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15.643502015817923</c:v>
                </c:pt>
                <c:pt idx="959">
                  <c:v>164.85859151234567</c:v>
                </c:pt>
                <c:pt idx="960">
                  <c:v>288.69609275655864</c:v>
                </c:pt>
                <c:pt idx="961">
                  <c:v>362.71200621141969</c:v>
                </c:pt>
                <c:pt idx="962">
                  <c:v>358.47573595679</c:v>
                </c:pt>
                <c:pt idx="963">
                  <c:v>307.25514522569443</c:v>
                </c:pt>
                <c:pt idx="964">
                  <c:v>235.68027843364209</c:v>
                </c:pt>
                <c:pt idx="965">
                  <c:v>164.69879252507718</c:v>
                </c:pt>
                <c:pt idx="966">
                  <c:v>111.30342909915126</c:v>
                </c:pt>
                <c:pt idx="967">
                  <c:v>81.215603125000001</c:v>
                </c:pt>
                <c:pt idx="968">
                  <c:v>67.303429099151231</c:v>
                </c:pt>
                <c:pt idx="969">
                  <c:v>47.407842756558566</c:v>
                </c:pt>
                <c:pt idx="970">
                  <c:v>10.381596923225302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137.85755123456789</c:v>
                </c:pt>
                <c:pt idx="1028">
                  <c:v>253.54911249999998</c:v>
                </c:pt>
                <c:pt idx="1029">
                  <c:v>342.49758954475311</c:v>
                </c:pt>
                <c:pt idx="1030">
                  <c:v>355.66198306327158</c:v>
                </c:pt>
                <c:pt idx="1031">
                  <c:v>314.56712160493822</c:v>
                </c:pt>
                <c:pt idx="1032">
                  <c:v>273.60473595679014</c:v>
                </c:pt>
                <c:pt idx="1033">
                  <c:v>251.96263090277779</c:v>
                </c:pt>
                <c:pt idx="1034">
                  <c:v>241.47243766396608</c:v>
                </c:pt>
                <c:pt idx="1035">
                  <c:v>220.1448849151235</c:v>
                </c:pt>
                <c:pt idx="1036">
                  <c:v>190.07987716049388</c:v>
                </c:pt>
                <c:pt idx="1037">
                  <c:v>170.60391451581785</c:v>
                </c:pt>
                <c:pt idx="1038">
                  <c:v>172.87652771026228</c:v>
                </c:pt>
                <c:pt idx="1039">
                  <c:v>192.15525447530865</c:v>
                </c:pt>
                <c:pt idx="1040">
                  <c:v>203.74886929012337</c:v>
                </c:pt>
                <c:pt idx="1041">
                  <c:v>199.0216063271605</c:v>
                </c:pt>
                <c:pt idx="1042">
                  <c:v>174.75093743248456</c:v>
                </c:pt>
                <c:pt idx="1043">
                  <c:v>138.48001397569448</c:v>
                </c:pt>
                <c:pt idx="1044">
                  <c:v>106.61740898919749</c:v>
                </c:pt>
                <c:pt idx="1045">
                  <c:v>90.445177777777701</c:v>
                </c:pt>
                <c:pt idx="1046">
                  <c:v>90.609528636188372</c:v>
                </c:pt>
                <c:pt idx="1047">
                  <c:v>93.689163281249961</c:v>
                </c:pt>
                <c:pt idx="1048">
                  <c:v>83.020041830632692</c:v>
                </c:pt>
                <c:pt idx="1049">
                  <c:v>55.189163281249996</c:v>
                </c:pt>
                <c:pt idx="1050">
                  <c:v>15.37808812692905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5.3366277777777569</c:v>
                </c:pt>
                <c:pt idx="1063">
                  <c:v>63.124100395447549</c:v>
                </c:pt>
                <c:pt idx="1064">
                  <c:v>137.64511604938272</c:v>
                </c:pt>
                <c:pt idx="1065">
                  <c:v>237.88155694444438</c:v>
                </c:pt>
                <c:pt idx="1066">
                  <c:v>259.50508187692901</c:v>
                </c:pt>
                <c:pt idx="1067">
                  <c:v>176.61150312500004</c:v>
                </c:pt>
                <c:pt idx="1068">
                  <c:v>97.757114236111136</c:v>
                </c:pt>
                <c:pt idx="1069">
                  <c:v>98.221712499999924</c:v>
                </c:pt>
                <c:pt idx="1070">
                  <c:v>148.68449444444448</c:v>
                </c:pt>
                <c:pt idx="1071">
                  <c:v>200.24440000000007</c:v>
                </c:pt>
                <c:pt idx="1072">
                  <c:v>233.32117256944434</c:v>
                </c:pt>
                <c:pt idx="1073">
                  <c:v>269.97280919174386</c:v>
                </c:pt>
                <c:pt idx="1074">
                  <c:v>316.10762146026241</c:v>
                </c:pt>
                <c:pt idx="1075">
                  <c:v>339.13811914544749</c:v>
                </c:pt>
                <c:pt idx="1076">
                  <c:v>318.63881266396601</c:v>
                </c:pt>
                <c:pt idx="1077">
                  <c:v>278.27004183063275</c:v>
                </c:pt>
                <c:pt idx="1078">
                  <c:v>242.30772361111113</c:v>
                </c:pt>
                <c:pt idx="1079">
                  <c:v>224.78966636766987</c:v>
                </c:pt>
                <c:pt idx="1080">
                  <c:v>198.83471250000008</c:v>
                </c:pt>
                <c:pt idx="1081">
                  <c:v>149.27963121141966</c:v>
                </c:pt>
                <c:pt idx="1082">
                  <c:v>97.810803124999964</c:v>
                </c:pt>
                <c:pt idx="1083">
                  <c:v>41.835115673225275</c:v>
                </c:pt>
                <c:pt idx="1084">
                  <c:v>8.5151598090276863</c:v>
                </c:pt>
                <c:pt idx="1085">
                  <c:v>30.274813821373534</c:v>
                </c:pt>
                <c:pt idx="1086">
                  <c:v>72.991571026234681</c:v>
                </c:pt>
                <c:pt idx="1087">
                  <c:v>94.991571026234595</c:v>
                </c:pt>
                <c:pt idx="1088">
                  <c:v>97.923958497299282</c:v>
                </c:pt>
                <c:pt idx="1089">
                  <c:v>95.356656944444268</c:v>
                </c:pt>
                <c:pt idx="1090">
                  <c:v>92.606656944444438</c:v>
                </c:pt>
                <c:pt idx="1091">
                  <c:v>100.85665694444455</c:v>
                </c:pt>
                <c:pt idx="1092">
                  <c:v>128.90661814236122</c:v>
                </c:pt>
                <c:pt idx="1093">
                  <c:v>166.51003558063275</c:v>
                </c:pt>
                <c:pt idx="1094">
                  <c:v>177.7901865065586</c:v>
                </c:pt>
                <c:pt idx="1095">
                  <c:v>155.56080312500001</c:v>
                </c:pt>
                <c:pt idx="1096">
                  <c:v>126.68982655285491</c:v>
                </c:pt>
                <c:pt idx="1097">
                  <c:v>96.83663203124992</c:v>
                </c:pt>
                <c:pt idx="1098">
                  <c:v>57.544264978780824</c:v>
                </c:pt>
                <c:pt idx="1099">
                  <c:v>11.197017525077072</c:v>
                </c:pt>
                <c:pt idx="1100">
                  <c:v>1.8844507812500382</c:v>
                </c:pt>
                <c:pt idx="1101">
                  <c:v>40.539666367669788</c:v>
                </c:pt>
                <c:pt idx="1102">
                  <c:v>89.127729012345625</c:v>
                </c:pt>
                <c:pt idx="1103">
                  <c:v>142.10665694444455</c:v>
                </c:pt>
                <c:pt idx="1104">
                  <c:v>191.44708769290122</c:v>
                </c:pt>
                <c:pt idx="1105">
                  <c:v>200.94701752507703</c:v>
                </c:pt>
                <c:pt idx="1106">
                  <c:v>162.83663203125008</c:v>
                </c:pt>
                <c:pt idx="1107">
                  <c:v>117.28451189236132</c:v>
                </c:pt>
                <c:pt idx="1108">
                  <c:v>75.834087808641968</c:v>
                </c:pt>
                <c:pt idx="1109">
                  <c:v>35.544264978780703</c:v>
                </c:pt>
                <c:pt idx="1110">
                  <c:v>35.367202623456869</c:v>
                </c:pt>
                <c:pt idx="1111">
                  <c:v>77.83471249999991</c:v>
                </c:pt>
                <c:pt idx="1112">
                  <c:v>135.77518534915117</c:v>
                </c:pt>
                <c:pt idx="1113">
                  <c:v>209.77963121141974</c:v>
                </c:pt>
                <c:pt idx="1114">
                  <c:v>253.64909970100302</c:v>
                </c:pt>
                <c:pt idx="1115">
                  <c:v>223.49526975308669</c:v>
                </c:pt>
                <c:pt idx="1116">
                  <c:v>160.48623769290131</c:v>
                </c:pt>
                <c:pt idx="1117">
                  <c:v>111.63508928433617</c:v>
                </c:pt>
                <c:pt idx="1118">
                  <c:v>69.520575781249761</c:v>
                </c:pt>
                <c:pt idx="1119">
                  <c:v>44.956888975694653</c:v>
                </c:pt>
                <c:pt idx="1120">
                  <c:v>56.18798272569471</c:v>
                </c:pt>
                <c:pt idx="1121">
                  <c:v>73.989300655864128</c:v>
                </c:pt>
                <c:pt idx="1122">
                  <c:v>70.213857031250086</c:v>
                </c:pt>
                <c:pt idx="1123">
                  <c:v>35.589317988040122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33.732860841049408</c:v>
                </c:pt>
                <c:pt idx="1139">
                  <c:v>53.027174932484577</c:v>
                </c:pt>
                <c:pt idx="1140">
                  <c:v>64.161983063271578</c:v>
                </c:pt>
                <c:pt idx="1141">
                  <c:v>91.892882802854899</c:v>
                </c:pt>
                <c:pt idx="1142">
                  <c:v>153.02960632716054</c:v>
                </c:pt>
                <c:pt idx="1143">
                  <c:v>212.26995919174385</c:v>
                </c:pt>
                <c:pt idx="1144">
                  <c:v>192.46918203124991</c:v>
                </c:pt>
                <c:pt idx="1145">
                  <c:v>111.35473595679014</c:v>
                </c:pt>
                <c:pt idx="1146">
                  <c:v>1.6607364197531069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41.086627777777778</c:v>
                </c:pt>
                <c:pt idx="1152">
                  <c:v>93.336627777777792</c:v>
                </c:pt>
                <c:pt idx="1153">
                  <c:v>228.85178442322533</c:v>
                </c:pt>
                <c:pt idx="1154">
                  <c:v>352.34316929012346</c:v>
                </c:pt>
                <c:pt idx="1155">
                  <c:v>351.14350201581789</c:v>
                </c:pt>
                <c:pt idx="1156">
                  <c:v>291.90555991512338</c:v>
                </c:pt>
                <c:pt idx="1157">
                  <c:v>287.61117565586426</c:v>
                </c:pt>
                <c:pt idx="1158">
                  <c:v>325.53703676697535</c:v>
                </c:pt>
                <c:pt idx="1159">
                  <c:v>362.38470528549368</c:v>
                </c:pt>
                <c:pt idx="1160">
                  <c:v>362.02805564236104</c:v>
                </c:pt>
                <c:pt idx="1161">
                  <c:v>328.60268028549376</c:v>
                </c:pt>
                <c:pt idx="1162">
                  <c:v>302.54366639660498</c:v>
                </c:pt>
                <c:pt idx="1163">
                  <c:v>295.65706397569448</c:v>
                </c:pt>
                <c:pt idx="1164">
                  <c:v>294.29129695216068</c:v>
                </c:pt>
                <c:pt idx="1165">
                  <c:v>293.09361249999984</c:v>
                </c:pt>
                <c:pt idx="1166">
                  <c:v>245.05947669753067</c:v>
                </c:pt>
                <c:pt idx="1167">
                  <c:v>195.95717658179018</c:v>
                </c:pt>
                <c:pt idx="1168">
                  <c:v>212.68461706211426</c:v>
                </c:pt>
                <c:pt idx="1169">
                  <c:v>228.1307975694447</c:v>
                </c:pt>
                <c:pt idx="1170">
                  <c:v>223.95411775655856</c:v>
                </c:pt>
                <c:pt idx="1171">
                  <c:v>222.36992855902758</c:v>
                </c:pt>
                <c:pt idx="1172">
                  <c:v>217.8633031249999</c:v>
                </c:pt>
                <c:pt idx="1173">
                  <c:v>212.91415872878085</c:v>
                </c:pt>
                <c:pt idx="1174">
                  <c:v>210.50774877507706</c:v>
                </c:pt>
                <c:pt idx="1175">
                  <c:v>205.13287812499996</c:v>
                </c:pt>
                <c:pt idx="1176">
                  <c:v>199.26324453125005</c:v>
                </c:pt>
                <c:pt idx="1177">
                  <c:v>198.65027215470661</c:v>
                </c:pt>
                <c:pt idx="1178">
                  <c:v>206.30720224729927</c:v>
                </c:pt>
                <c:pt idx="1179">
                  <c:v>214.53135271026233</c:v>
                </c:pt>
                <c:pt idx="1180">
                  <c:v>217.28660078124994</c:v>
                </c:pt>
                <c:pt idx="1181">
                  <c:v>217.32294646026247</c:v>
                </c:pt>
                <c:pt idx="1182">
                  <c:v>211.60724602623478</c:v>
                </c:pt>
                <c:pt idx="1183">
                  <c:v>205.34578257137335</c:v>
                </c:pt>
                <c:pt idx="1184">
                  <c:v>201.5623705343362</c:v>
                </c:pt>
                <c:pt idx="1185">
                  <c:v>194.75141234567892</c:v>
                </c:pt>
                <c:pt idx="1186">
                  <c:v>181.86856914544742</c:v>
                </c:pt>
                <c:pt idx="1187">
                  <c:v>173.61856914544751</c:v>
                </c:pt>
                <c:pt idx="1188">
                  <c:v>173.61856914544751</c:v>
                </c:pt>
                <c:pt idx="1189">
                  <c:v>173.61856914544751</c:v>
                </c:pt>
                <c:pt idx="1190">
                  <c:v>173.61856914544751</c:v>
                </c:pt>
                <c:pt idx="1191">
                  <c:v>173.61856914544751</c:v>
                </c:pt>
                <c:pt idx="1192">
                  <c:v>173.61856914544751</c:v>
                </c:pt>
                <c:pt idx="1193">
                  <c:v>173.61856914544751</c:v>
                </c:pt>
                <c:pt idx="1194">
                  <c:v>173.61856914544751</c:v>
                </c:pt>
                <c:pt idx="1195">
                  <c:v>176.36856914544774</c:v>
                </c:pt>
                <c:pt idx="1196">
                  <c:v>176.65824336419777</c:v>
                </c:pt>
                <c:pt idx="1197">
                  <c:v>176.6582433641974</c:v>
                </c:pt>
                <c:pt idx="1198">
                  <c:v>187.94822855902771</c:v>
                </c:pt>
                <c:pt idx="1199">
                  <c:v>200.11127909915137</c:v>
                </c:pt>
                <c:pt idx="1200">
                  <c:v>212.57208923611103</c:v>
                </c:pt>
                <c:pt idx="1201">
                  <c:v>223.17555621141958</c:v>
                </c:pt>
                <c:pt idx="1202">
                  <c:v>220.04892565586431</c:v>
                </c:pt>
                <c:pt idx="1203">
                  <c:v>210.8420137345679</c:v>
                </c:pt>
                <c:pt idx="1204">
                  <c:v>201.04362530864177</c:v>
                </c:pt>
                <c:pt idx="1205">
                  <c:v>193.39629695216038</c:v>
                </c:pt>
                <c:pt idx="1206">
                  <c:v>190.94809923804019</c:v>
                </c:pt>
                <c:pt idx="1207">
                  <c:v>191.25021250000009</c:v>
                </c:pt>
                <c:pt idx="1208">
                  <c:v>191.55263673804018</c:v>
                </c:pt>
                <c:pt idx="1209">
                  <c:v>189.10537195216074</c:v>
                </c:pt>
                <c:pt idx="1210">
                  <c:v>186.35537195216051</c:v>
                </c:pt>
                <c:pt idx="1211">
                  <c:v>186.35537195216051</c:v>
                </c:pt>
                <c:pt idx="1212">
                  <c:v>183.60537195216028</c:v>
                </c:pt>
                <c:pt idx="1213">
                  <c:v>183.30263673803987</c:v>
                </c:pt>
                <c:pt idx="1214">
                  <c:v>186.05263673804009</c:v>
                </c:pt>
                <c:pt idx="1215">
                  <c:v>186.05263673804009</c:v>
                </c:pt>
                <c:pt idx="1216">
                  <c:v>183.30263673804023</c:v>
                </c:pt>
                <c:pt idx="1217">
                  <c:v>180.25021249999992</c:v>
                </c:pt>
                <c:pt idx="1218">
                  <c:v>179.94809923804002</c:v>
                </c:pt>
                <c:pt idx="1219">
                  <c:v>179.64629695216078</c:v>
                </c:pt>
                <c:pt idx="1220">
                  <c:v>176.59480564236119</c:v>
                </c:pt>
                <c:pt idx="1221">
                  <c:v>170.49275595100306</c:v>
                </c:pt>
                <c:pt idx="1222">
                  <c:v>166.84201373456767</c:v>
                </c:pt>
                <c:pt idx="1223">
                  <c:v>163.19407030285484</c:v>
                </c:pt>
                <c:pt idx="1224">
                  <c:v>164.75116605902792</c:v>
                </c:pt>
                <c:pt idx="1225">
                  <c:v>169.65657979359554</c:v>
                </c:pt>
                <c:pt idx="1226">
                  <c:v>171.81323743248464</c:v>
                </c:pt>
                <c:pt idx="1227">
                  <c:v>171.51703271604944</c:v>
                </c:pt>
                <c:pt idx="1228">
                  <c:v>170.92555621141983</c:v>
                </c:pt>
                <c:pt idx="1229">
                  <c:v>170.63028442322536</c:v>
                </c:pt>
                <c:pt idx="1230">
                  <c:v>167.29067377507704</c:v>
                </c:pt>
                <c:pt idx="1231">
                  <c:v>169.45230703125009</c:v>
                </c:pt>
                <c:pt idx="1232">
                  <c:v>174.65859012345692</c:v>
                </c:pt>
                <c:pt idx="1233">
                  <c:v>174.65859012345655</c:v>
                </c:pt>
                <c:pt idx="1234">
                  <c:v>174.36518419174359</c:v>
                </c:pt>
                <c:pt idx="1235">
                  <c:v>171.61518419174374</c:v>
                </c:pt>
                <c:pt idx="1236">
                  <c:v>165.52930525655884</c:v>
                </c:pt>
                <c:pt idx="1237">
                  <c:v>156.69467022569481</c:v>
                </c:pt>
                <c:pt idx="1238">
                  <c:v>144.23852472993806</c:v>
                </c:pt>
                <c:pt idx="1239">
                  <c:v>134.25141234567883</c:v>
                </c:pt>
                <c:pt idx="1240">
                  <c:v>129.20267716049381</c:v>
                </c:pt>
                <c:pt idx="1241">
                  <c:v>129.95761011766956</c:v>
                </c:pt>
                <c:pt idx="1242">
                  <c:v>130.72778090277782</c:v>
                </c:pt>
                <c:pt idx="1243">
                  <c:v>129.04291250000006</c:v>
                </c:pt>
                <c:pt idx="1244">
                  <c:v>127.09138210841053</c:v>
                </c:pt>
                <c:pt idx="1245">
                  <c:v>128.18076983989189</c:v>
                </c:pt>
                <c:pt idx="1246">
                  <c:v>123.78135271026241</c:v>
                </c:pt>
                <c:pt idx="1247">
                  <c:v>119.12118213734593</c:v>
                </c:pt>
                <c:pt idx="1248">
                  <c:v>117.22624939236093</c:v>
                </c:pt>
                <c:pt idx="1249">
                  <c:v>115.34655447530848</c:v>
                </c:pt>
                <c:pt idx="1250">
                  <c:v>116.23209738618831</c:v>
                </c:pt>
                <c:pt idx="1251">
                  <c:v>117.39611937692894</c:v>
                </c:pt>
                <c:pt idx="1252">
                  <c:v>115.82133650655857</c:v>
                </c:pt>
                <c:pt idx="1253">
                  <c:v>114.25774877507745</c:v>
                </c:pt>
                <c:pt idx="1254">
                  <c:v>112.70535618248448</c:v>
                </c:pt>
                <c:pt idx="1255">
                  <c:v>111.16415872878076</c:v>
                </c:pt>
                <c:pt idx="1256">
                  <c:v>109.634156413966</c:v>
                </c:pt>
                <c:pt idx="1257">
                  <c:v>108.11534923804001</c:v>
                </c:pt>
                <c:pt idx="1258">
                  <c:v>106.60773720100337</c:v>
                </c:pt>
                <c:pt idx="1259">
                  <c:v>107.86132030285511</c:v>
                </c:pt>
                <c:pt idx="1260">
                  <c:v>112.12285806327145</c:v>
                </c:pt>
                <c:pt idx="1261">
                  <c:v>116.63768584104929</c:v>
                </c:pt>
                <c:pt idx="1262">
                  <c:v>126.90207192322538</c:v>
                </c:pt>
                <c:pt idx="1263">
                  <c:v>137.90207192322515</c:v>
                </c:pt>
                <c:pt idx="1264">
                  <c:v>146.39696558641953</c:v>
                </c:pt>
                <c:pt idx="1265">
                  <c:v>152.63351243248479</c:v>
                </c:pt>
                <c:pt idx="1266">
                  <c:v>150.62285806327162</c:v>
                </c:pt>
                <c:pt idx="1267">
                  <c:v>148.36731003086396</c:v>
                </c:pt>
                <c:pt idx="1268">
                  <c:v>143.36300590277784</c:v>
                </c:pt>
                <c:pt idx="1269">
                  <c:v>132.36300590277767</c:v>
                </c:pt>
                <c:pt idx="1270">
                  <c:v>123.61731003086419</c:v>
                </c:pt>
                <c:pt idx="1271">
                  <c:v>117.37609854359597</c:v>
                </c:pt>
                <c:pt idx="1272">
                  <c:v>113.64217022569451</c:v>
                </c:pt>
                <c:pt idx="1273">
                  <c:v>115.41321752507707</c:v>
                </c:pt>
                <c:pt idx="1274">
                  <c:v>117.43226824845692</c:v>
                </c:pt>
                <c:pt idx="1275">
                  <c:v>119.45411775655863</c:v>
                </c:pt>
                <c:pt idx="1276">
                  <c:v>127.22023897569434</c:v>
                </c:pt>
                <c:pt idx="1277">
                  <c:v>135.47023897569426</c:v>
                </c:pt>
                <c:pt idx="1278">
                  <c:v>138.46202287808651</c:v>
                </c:pt>
                <c:pt idx="1279">
                  <c:v>141.45411775655856</c:v>
                </c:pt>
                <c:pt idx="1280">
                  <c:v>144.68924044174358</c:v>
                </c:pt>
                <c:pt idx="1281">
                  <c:v>139.67560703125008</c:v>
                </c:pt>
                <c:pt idx="1282">
                  <c:v>136.92560703125022</c:v>
                </c:pt>
                <c:pt idx="1283">
                  <c:v>137.16925679012371</c:v>
                </c:pt>
                <c:pt idx="1284">
                  <c:v>134.41925679012348</c:v>
                </c:pt>
                <c:pt idx="1285">
                  <c:v>128.9192567901234</c:v>
                </c:pt>
                <c:pt idx="1286">
                  <c:v>122.93226824845661</c:v>
                </c:pt>
                <c:pt idx="1287">
                  <c:v>119.69652361111113</c:v>
                </c:pt>
                <c:pt idx="1288">
                  <c:v>113.47023897569434</c:v>
                </c:pt>
                <c:pt idx="1289">
                  <c:v>109.75621312692908</c:v>
                </c:pt>
                <c:pt idx="1290">
                  <c:v>111.54716289544746</c:v>
                </c:pt>
                <c:pt idx="1291">
                  <c:v>110.83114047067892</c:v>
                </c:pt>
                <c:pt idx="1292">
                  <c:v>104.3807975694447</c:v>
                </c:pt>
                <c:pt idx="1293">
                  <c:v>100.4498659047068</c:v>
                </c:pt>
                <c:pt idx="1294">
                  <c:v>99.276708641975318</c:v>
                </c:pt>
                <c:pt idx="1295">
                  <c:v>103.61132578125009</c:v>
                </c:pt>
                <c:pt idx="1296">
                  <c:v>113.91582777777764</c:v>
                </c:pt>
                <c:pt idx="1297">
                  <c:v>124.68461706211419</c:v>
                </c:pt>
                <c:pt idx="1298">
                  <c:v>133.16582777777771</c:v>
                </c:pt>
                <c:pt idx="1299">
                  <c:v>139.12918213734568</c:v>
                </c:pt>
                <c:pt idx="1300">
                  <c:v>139.82654599729938</c:v>
                </c:pt>
                <c:pt idx="1301">
                  <c:v>137.54301011766952</c:v>
                </c:pt>
                <c:pt idx="1302">
                  <c:v>138.01071814236121</c:v>
                </c:pt>
                <c:pt idx="1303">
                  <c:v>141.22967007137345</c:v>
                </c:pt>
                <c:pt idx="1304">
                  <c:v>139.18543028549396</c:v>
                </c:pt>
                <c:pt idx="1305">
                  <c:v>133.9213056423612</c:v>
                </c:pt>
                <c:pt idx="1306">
                  <c:v>131.40749197530846</c:v>
                </c:pt>
                <c:pt idx="1307">
                  <c:v>128.65749197530863</c:v>
                </c:pt>
                <c:pt idx="1308">
                  <c:v>125.90749197530879</c:v>
                </c:pt>
                <c:pt idx="1309">
                  <c:v>125.67130564236129</c:v>
                </c:pt>
                <c:pt idx="1310">
                  <c:v>125.67130564236089</c:v>
                </c:pt>
                <c:pt idx="1311">
                  <c:v>122.68543028549374</c:v>
                </c:pt>
                <c:pt idx="1312">
                  <c:v>119.69986590470688</c:v>
                </c:pt>
                <c:pt idx="1313">
                  <c:v>113.72967007137346</c:v>
                </c:pt>
                <c:pt idx="1314">
                  <c:v>113.02670864197532</c:v>
                </c:pt>
                <c:pt idx="1315">
                  <c:v>112.55962256944443</c:v>
                </c:pt>
                <c:pt idx="1316">
                  <c:v>100.86132578124986</c:v>
                </c:pt>
                <c:pt idx="1317">
                  <c:v>96.723128559027771</c:v>
                </c:pt>
                <c:pt idx="1318">
                  <c:v>101.30388326581797</c:v>
                </c:pt>
                <c:pt idx="1319">
                  <c:v>116.88961358989189</c:v>
                </c:pt>
                <c:pt idx="1320">
                  <c:v>142.09612647569455</c:v>
                </c:pt>
                <c:pt idx="1321">
                  <c:v>162.49285077160508</c:v>
                </c:pt>
                <c:pt idx="1322">
                  <c:v>183.82654599729923</c:v>
                </c:pt>
                <c:pt idx="1323">
                  <c:v>205.89398928433633</c:v>
                </c:pt>
                <c:pt idx="1324">
                  <c:v>217.97023897569466</c:v>
                </c:pt>
                <c:pt idx="1325">
                  <c:v>207.87964999999986</c:v>
                </c:pt>
                <c:pt idx="1326">
                  <c:v>183.10768766396586</c:v>
                </c:pt>
                <c:pt idx="1327">
                  <c:v>159.61014382716056</c:v>
                </c:pt>
                <c:pt idx="1328">
                  <c:v>146.36330312500007</c:v>
                </c:pt>
                <c:pt idx="1329">
                  <c:v>140.86330312499999</c:v>
                </c:pt>
                <c:pt idx="1330">
                  <c:v>140.86330312499999</c:v>
                </c:pt>
                <c:pt idx="1331">
                  <c:v>140.86330312499999</c:v>
                </c:pt>
                <c:pt idx="1332">
                  <c:v>138.11330312500013</c:v>
                </c:pt>
                <c:pt idx="1333">
                  <c:v>129.61156798803998</c:v>
                </c:pt>
                <c:pt idx="1334">
                  <c:v>123.3582284336417</c:v>
                </c:pt>
                <c:pt idx="1335">
                  <c:v>122.60768766396619</c:v>
                </c:pt>
                <c:pt idx="1336">
                  <c:v>127.35994567901258</c:v>
                </c:pt>
                <c:pt idx="1337">
                  <c:v>132.61132030285486</c:v>
                </c:pt>
                <c:pt idx="1338">
                  <c:v>135.11300590277753</c:v>
                </c:pt>
                <c:pt idx="1339">
                  <c:v>137.86300590277776</c:v>
                </c:pt>
                <c:pt idx="1340">
                  <c:v>140.61300590277799</c:v>
                </c:pt>
                <c:pt idx="1341">
                  <c:v>143.61132030285503</c:v>
                </c:pt>
                <c:pt idx="1342">
                  <c:v>152.10994567901236</c:v>
                </c:pt>
                <c:pt idx="1343">
                  <c:v>161.35755694444438</c:v>
                </c:pt>
                <c:pt idx="1344">
                  <c:v>162.36014382716039</c:v>
                </c:pt>
                <c:pt idx="1345">
                  <c:v>160.61770632716059</c:v>
                </c:pt>
                <c:pt idx="1346">
                  <c:v>153.12664345100285</c:v>
                </c:pt>
                <c:pt idx="1347">
                  <c:v>145.13024444444426</c:v>
                </c:pt>
                <c:pt idx="1348">
                  <c:v>136.88024444444474</c:v>
                </c:pt>
                <c:pt idx="1349">
                  <c:v>117.12335343364222</c:v>
                </c:pt>
                <c:pt idx="1350">
                  <c:v>90.609030642360807</c:v>
                </c:pt>
                <c:pt idx="1351">
                  <c:v>68.617310030864189</c:v>
                </c:pt>
                <c:pt idx="1352">
                  <c:v>56.932268248456836</c:v>
                </c:pt>
                <c:pt idx="1353">
                  <c:v>50.808177777777615</c:v>
                </c:pt>
                <c:pt idx="1354">
                  <c:v>44.510718142361085</c:v>
                </c:pt>
                <c:pt idx="1355">
                  <c:v>35.533228124999937</c:v>
                </c:pt>
                <c:pt idx="1356">
                  <c:v>20.67665826581802</c:v>
                </c:pt>
                <c:pt idx="1357">
                  <c:v>8.2227281250002164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45.697087692901107</c:v>
                </c:pt>
                <c:pt idx="1363">
                  <c:v>99.950745100308509</c:v>
                </c:pt>
                <c:pt idx="1364">
                  <c:v>150.57212484567901</c:v>
                </c:pt>
                <c:pt idx="1365">
                  <c:v>158.73221423611116</c:v>
                </c:pt>
                <c:pt idx="1366">
                  <c:v>124.5296312114199</c:v>
                </c:pt>
                <c:pt idx="1367">
                  <c:v>80.724457725694378</c:v>
                </c:pt>
                <c:pt idx="1368">
                  <c:v>24.174552941743748</c:v>
                </c:pt>
                <c:pt idx="1369">
                  <c:v>0</c:v>
                </c:pt>
                <c:pt idx="1370">
                  <c:v>31.377729012345576</c:v>
                </c:pt>
                <c:pt idx="1371">
                  <c:v>74.293666396604877</c:v>
                </c:pt>
                <c:pt idx="1372">
                  <c:v>90.79366639660492</c:v>
                </c:pt>
                <c:pt idx="1373">
                  <c:v>77.04366639660492</c:v>
                </c:pt>
                <c:pt idx="1374">
                  <c:v>45.898832725694596</c:v>
                </c:pt>
                <c:pt idx="1375">
                  <c:v>5.4575645447530903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42.185968142361091</c:v>
                </c:pt>
                <c:pt idx="1383">
                  <c:v>206.19609275655858</c:v>
                </c:pt>
                <c:pt idx="1384">
                  <c:v>228.92778095100311</c:v>
                </c:pt>
                <c:pt idx="1385">
                  <c:v>163.05353225308653</c:v>
                </c:pt>
                <c:pt idx="1386">
                  <c:v>114.79012863618827</c:v>
                </c:pt>
                <c:pt idx="1387">
                  <c:v>135.07987716049371</c:v>
                </c:pt>
                <c:pt idx="1388">
                  <c:v>197.73494139660491</c:v>
                </c:pt>
                <c:pt idx="1389">
                  <c:v>262.18262724729942</c:v>
                </c:pt>
                <c:pt idx="1390">
                  <c:v>284.21800147569451</c:v>
                </c:pt>
                <c:pt idx="1391">
                  <c:v>251.28120806327152</c:v>
                </c:pt>
                <c:pt idx="1392">
                  <c:v>194.94517777777762</c:v>
                </c:pt>
                <c:pt idx="1393">
                  <c:v>142.44309314236114</c:v>
                </c:pt>
                <c:pt idx="1394">
                  <c:v>102.21185078125004</c:v>
                </c:pt>
                <c:pt idx="1395">
                  <c:v>80.211850781250121</c:v>
                </c:pt>
                <c:pt idx="1396">
                  <c:v>63.371020997299468</c:v>
                </c:pt>
                <c:pt idx="1397">
                  <c:v>43.105995071373471</c:v>
                </c:pt>
                <c:pt idx="1398">
                  <c:v>27.854447067901233</c:v>
                </c:pt>
                <c:pt idx="1399">
                  <c:v>12.303429099151224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41.848870071373433</c:v>
                </c:pt>
                <c:pt idx="1409">
                  <c:v>66.935968142361148</c:v>
                </c:pt>
                <c:pt idx="1410">
                  <c:v>53.356383034336361</c:v>
                </c:pt>
                <c:pt idx="1411">
                  <c:v>39.521020100308675</c:v>
                </c:pt>
                <c:pt idx="1412">
                  <c:v>31.016797154706808</c:v>
                </c:pt>
                <c:pt idx="1413">
                  <c:v>41.682186892361088</c:v>
                </c:pt>
                <c:pt idx="1414">
                  <c:v>91.265372993827157</c:v>
                </c:pt>
                <c:pt idx="1415">
                  <c:v>169.46263090277779</c:v>
                </c:pt>
                <c:pt idx="1416">
                  <c:v>235.38655872878078</c:v>
                </c:pt>
                <c:pt idx="1417">
                  <c:v>258.42782361111102</c:v>
                </c:pt>
                <c:pt idx="1418">
                  <c:v>229.52524444444447</c:v>
                </c:pt>
                <c:pt idx="1419">
                  <c:v>155.60779483989208</c:v>
                </c:pt>
                <c:pt idx="1420">
                  <c:v>65.885259809027772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37.89061243248468</c:v>
                </c:pt>
                <c:pt idx="1425">
                  <c:v>112.46200621141975</c:v>
                </c:pt>
                <c:pt idx="1426">
                  <c:v>194.08610355902775</c:v>
                </c:pt>
                <c:pt idx="1427">
                  <c:v>214.35762146026235</c:v>
                </c:pt>
                <c:pt idx="1428">
                  <c:v>148.51509232253085</c:v>
                </c:pt>
                <c:pt idx="1429">
                  <c:v>69.682627247299422</c:v>
                </c:pt>
                <c:pt idx="1430">
                  <c:v>0.14523581211423675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19.769959191743769</c:v>
                </c:pt>
                <c:pt idx="1437">
                  <c:v>99.881935349151235</c:v>
                </c:pt>
                <c:pt idx="1438">
                  <c:v>109.02008303433644</c:v>
                </c:pt>
                <c:pt idx="1439">
                  <c:v>73.873221141975307</c:v>
                </c:pt>
                <c:pt idx="1440">
                  <c:v>29.941791367669715</c:v>
                </c:pt>
                <c:pt idx="1441">
                  <c:v>0</c:v>
                </c:pt>
                <c:pt idx="1442">
                  <c:v>0</c:v>
                </c:pt>
                <c:pt idx="1443">
                  <c:v>5.4738975694405667E-2</c:v>
                </c:pt>
                <c:pt idx="1444">
                  <c:v>43.885412500000001</c:v>
                </c:pt>
                <c:pt idx="1445">
                  <c:v>57.804738975694448</c:v>
                </c:pt>
                <c:pt idx="1446">
                  <c:v>33.169178173225248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159.92285621141977</c:v>
                </c:pt>
                <c:pt idx="1480">
                  <c:v>151.89862484567902</c:v>
                </c:pt>
                <c:pt idx="1481">
                  <c:v>135.71473203124998</c:v>
                </c:pt>
                <c:pt idx="1482">
                  <c:v>119.56800085841049</c:v>
                </c:pt>
                <c:pt idx="1483">
                  <c:v>108.91365077160494</c:v>
                </c:pt>
                <c:pt idx="1484">
                  <c:v>103.77935864197532</c:v>
                </c:pt>
                <c:pt idx="1485">
                  <c:v>109.65392933063272</c:v>
                </c:pt>
                <c:pt idx="1486">
                  <c:v>129.43507647569442</c:v>
                </c:pt>
                <c:pt idx="1487">
                  <c:v>154.95754105902779</c:v>
                </c:pt>
                <c:pt idx="1488">
                  <c:v>183.59120435956794</c:v>
                </c:pt>
                <c:pt idx="1489">
                  <c:v>212.69335312500002</c:v>
                </c:pt>
                <c:pt idx="1490">
                  <c:v>236.89459730902774</c:v>
                </c:pt>
                <c:pt idx="1491">
                  <c:v>253.43218689236105</c:v>
                </c:pt>
                <c:pt idx="1492">
                  <c:v>256.81187493248461</c:v>
                </c:pt>
                <c:pt idx="1493">
                  <c:v>249.42790479359567</c:v>
                </c:pt>
                <c:pt idx="1494">
                  <c:v>239.46310564236111</c:v>
                </c:pt>
                <c:pt idx="1495">
                  <c:v>223.97762658179005</c:v>
                </c:pt>
                <c:pt idx="1496">
                  <c:v>208.24989715470682</c:v>
                </c:pt>
                <c:pt idx="1497">
                  <c:v>192.321121691744</c:v>
                </c:pt>
                <c:pt idx="1498">
                  <c:v>173.22563828124984</c:v>
                </c:pt>
                <c:pt idx="1499">
                  <c:v>153.63881266396595</c:v>
                </c:pt>
                <c:pt idx="1500">
                  <c:v>133.50093743248456</c:v>
                </c:pt>
                <c:pt idx="1501">
                  <c:v>123.76723203125002</c:v>
                </c:pt>
                <c:pt idx="1502">
                  <c:v>119.55342909915137</c:v>
                </c:pt>
                <c:pt idx="1503">
                  <c:v>117.78113789544746</c:v>
                </c:pt>
                <c:pt idx="1504">
                  <c:v>118.93594756944435</c:v>
                </c:pt>
                <c:pt idx="1505">
                  <c:v>114.43791250000004</c:v>
                </c:pt>
                <c:pt idx="1506">
                  <c:v>112.53143511766976</c:v>
                </c:pt>
                <c:pt idx="1507">
                  <c:v>116.13273213734571</c:v>
                </c:pt>
                <c:pt idx="1508">
                  <c:v>122.66455077160487</c:v>
                </c:pt>
                <c:pt idx="1509">
                  <c:v>132.13248858989201</c:v>
                </c:pt>
                <c:pt idx="1510">
                  <c:v>150.22079891975318</c:v>
                </c:pt>
                <c:pt idx="1511">
                  <c:v>174.55949453124998</c:v>
                </c:pt>
                <c:pt idx="1512">
                  <c:v>199.69708769290114</c:v>
                </c:pt>
                <c:pt idx="1513">
                  <c:v>222.94701752507714</c:v>
                </c:pt>
                <c:pt idx="1514">
                  <c:v>235.93629298804001</c:v>
                </c:pt>
                <c:pt idx="1515">
                  <c:v>232.60469067322526</c:v>
                </c:pt>
                <c:pt idx="1516">
                  <c:v>212.30522484567922</c:v>
                </c:pt>
                <c:pt idx="1517">
                  <c:v>190.81814136766982</c:v>
                </c:pt>
                <c:pt idx="1518">
                  <c:v>174.22885271026234</c:v>
                </c:pt>
                <c:pt idx="1519">
                  <c:v>162.27753835841048</c:v>
                </c:pt>
                <c:pt idx="1520">
                  <c:v>152.86771454475291</c:v>
                </c:pt>
                <c:pt idx="1521">
                  <c:v>142.78322812499971</c:v>
                </c:pt>
                <c:pt idx="1522">
                  <c:v>129.72312855902786</c:v>
                </c:pt>
                <c:pt idx="1523">
                  <c:v>110.24285077160492</c:v>
                </c:pt>
                <c:pt idx="1524">
                  <c:v>81.824849382716025</c:v>
                </c:pt>
                <c:pt idx="1525">
                  <c:v>43.576001089892046</c:v>
                </c:pt>
                <c:pt idx="1526">
                  <c:v>9.5381569444442817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13.753434915123421</c:v>
                </c:pt>
                <c:pt idx="1531">
                  <c:v>41.515159809027757</c:v>
                </c:pt>
                <c:pt idx="1532">
                  <c:v>70.447087692901263</c:v>
                </c:pt>
                <c:pt idx="1533">
                  <c:v>100.32329444444434</c:v>
                </c:pt>
                <c:pt idx="1534">
                  <c:v>134.07212484567899</c:v>
                </c:pt>
                <c:pt idx="1535">
                  <c:v>174.46596917438282</c:v>
                </c:pt>
                <c:pt idx="1536">
                  <c:v>216.45325493827147</c:v>
                </c:pt>
                <c:pt idx="1537">
                  <c:v>248.75970123456798</c:v>
                </c:pt>
                <c:pt idx="1538">
                  <c:v>276.59361249999995</c:v>
                </c:pt>
                <c:pt idx="1539">
                  <c:v>297.30947669753084</c:v>
                </c:pt>
                <c:pt idx="1540">
                  <c:v>313.07654599729972</c:v>
                </c:pt>
                <c:pt idx="1541">
                  <c:v>324.16925679012326</c:v>
                </c:pt>
                <c:pt idx="1542">
                  <c:v>321.63837935956786</c:v>
                </c:pt>
                <c:pt idx="1543">
                  <c:v>304.92353480902801</c:v>
                </c:pt>
                <c:pt idx="1544">
                  <c:v>270.3711821373455</c:v>
                </c:pt>
                <c:pt idx="1545">
                  <c:v>233.50967658178996</c:v>
                </c:pt>
                <c:pt idx="1546">
                  <c:v>208.79291249999983</c:v>
                </c:pt>
                <c:pt idx="1547">
                  <c:v>193.97778090277774</c:v>
                </c:pt>
                <c:pt idx="1548">
                  <c:v>192.35724602623469</c:v>
                </c:pt>
                <c:pt idx="1549">
                  <c:v>196.52607439236107</c:v>
                </c:pt>
                <c:pt idx="1550">
                  <c:v>203.45267716049389</c:v>
                </c:pt>
                <c:pt idx="1551">
                  <c:v>210.96298203125014</c:v>
                </c:pt>
                <c:pt idx="1552">
                  <c:v>215.73852472993829</c:v>
                </c:pt>
                <c:pt idx="1553">
                  <c:v>218.07208923611111</c:v>
                </c:pt>
                <c:pt idx="1554">
                  <c:v>220.13028442322528</c:v>
                </c:pt>
                <c:pt idx="1555">
                  <c:v>228.00116605902744</c:v>
                </c:pt>
                <c:pt idx="1556">
                  <c:v>238.9421975694444</c:v>
                </c:pt>
                <c:pt idx="1557">
                  <c:v>250.51544345100339</c:v>
                </c:pt>
                <c:pt idx="1558">
                  <c:v>265.18371729359569</c:v>
                </c:pt>
                <c:pt idx="1559">
                  <c:v>280.83203225308625</c:v>
                </c:pt>
                <c:pt idx="1560">
                  <c:v>288.61735694444411</c:v>
                </c:pt>
                <c:pt idx="1561">
                  <c:v>293.73229151234568</c:v>
                </c:pt>
                <c:pt idx="1562">
                  <c:v>298.92683595679017</c:v>
                </c:pt>
                <c:pt idx="1563">
                  <c:v>306.95099027777763</c:v>
                </c:pt>
                <c:pt idx="1564">
                  <c:v>315.39200803433658</c:v>
                </c:pt>
                <c:pt idx="1565">
                  <c:v>321.17289787808653</c:v>
                </c:pt>
                <c:pt idx="1566">
                  <c:v>329.79365980902782</c:v>
                </c:pt>
                <c:pt idx="1567">
                  <c:v>333.35771814236085</c:v>
                </c:pt>
                <c:pt idx="1568">
                  <c:v>330.8047999324844</c:v>
                </c:pt>
                <c:pt idx="1569">
                  <c:v>330.71811604938279</c:v>
                </c:pt>
                <c:pt idx="1570">
                  <c:v>330.3336725694445</c:v>
                </c:pt>
                <c:pt idx="1571">
                  <c:v>329.63840849729939</c:v>
                </c:pt>
                <c:pt idx="1572">
                  <c:v>328.62019576581781</c:v>
                </c:pt>
                <c:pt idx="1573">
                  <c:v>321.76783923611077</c:v>
                </c:pt>
                <c:pt idx="1574">
                  <c:v>311.05794139660503</c:v>
                </c:pt>
                <c:pt idx="1575">
                  <c:v>302.35107901234568</c:v>
                </c:pt>
                <c:pt idx="1576">
                  <c:v>290.13605694444436</c:v>
                </c:pt>
                <c:pt idx="1577">
                  <c:v>276.77057886766977</c:v>
                </c:pt>
                <c:pt idx="1578">
                  <c:v>265.38605694444419</c:v>
                </c:pt>
                <c:pt idx="1579">
                  <c:v>258.73435703125011</c:v>
                </c:pt>
                <c:pt idx="1580">
                  <c:v>252.0854559027778</c:v>
                </c:pt>
                <c:pt idx="1581">
                  <c:v>247.42684021026221</c:v>
                </c:pt>
                <c:pt idx="1582">
                  <c:v>243.15554522569442</c:v>
                </c:pt>
                <c:pt idx="1583">
                  <c:v>232.63293203125005</c:v>
                </c:pt>
                <c:pt idx="1584">
                  <c:v>224.49569938271608</c:v>
                </c:pt>
                <c:pt idx="1585">
                  <c:v>216.00037777777774</c:v>
                </c:pt>
                <c:pt idx="1586">
                  <c:v>207.15443064236086</c:v>
                </c:pt>
                <c:pt idx="1587">
                  <c:v>200.71625433063264</c:v>
                </c:pt>
                <c:pt idx="1588">
                  <c:v>199.80917562692923</c:v>
                </c:pt>
                <c:pt idx="1589">
                  <c:v>204.79439324845697</c:v>
                </c:pt>
                <c:pt idx="1590">
                  <c:v>210.52253272569453</c:v>
                </c:pt>
                <c:pt idx="1591">
                  <c:v>216.62306605902776</c:v>
                </c:pt>
                <c:pt idx="1592">
                  <c:v>220.69630780285462</c:v>
                </c:pt>
                <c:pt idx="1593">
                  <c:v>224.77452516396619</c:v>
                </c:pt>
                <c:pt idx="1594">
                  <c:v>229.56549970100332</c:v>
                </c:pt>
                <c:pt idx="1595">
                  <c:v>223.35771814236085</c:v>
                </c:pt>
                <c:pt idx="1596">
                  <c:v>216.4458867380402</c:v>
                </c:pt>
                <c:pt idx="1597">
                  <c:v>206.78903095100327</c:v>
                </c:pt>
                <c:pt idx="1598">
                  <c:v>193.33900590277779</c:v>
                </c:pt>
                <c:pt idx="1599">
                  <c:v>185.05763584104929</c:v>
                </c:pt>
                <c:pt idx="1600">
                  <c:v>176.45238419174365</c:v>
                </c:pt>
                <c:pt idx="1601">
                  <c:v>170.28164730902776</c:v>
                </c:pt>
                <c:pt idx="1602">
                  <c:v>172.39200803433653</c:v>
                </c:pt>
                <c:pt idx="1603">
                  <c:v>180.70268689236099</c:v>
                </c:pt>
                <c:pt idx="1604">
                  <c:v>186.94875703124976</c:v>
                </c:pt>
                <c:pt idx="1605">
                  <c:v>196.28736732253111</c:v>
                </c:pt>
                <c:pt idx="1606">
                  <c:v>203.87498827160516</c:v>
                </c:pt>
                <c:pt idx="1607">
                  <c:v>208.7138531249999</c:v>
                </c:pt>
                <c:pt idx="1608">
                  <c:v>214.21385312499999</c:v>
                </c:pt>
                <c:pt idx="1609">
                  <c:v>219.71385312500007</c:v>
                </c:pt>
                <c:pt idx="1610">
                  <c:v>223.12498827160485</c:v>
                </c:pt>
                <c:pt idx="1611">
                  <c:v>226.20602230902753</c:v>
                </c:pt>
                <c:pt idx="1612">
                  <c:v>235.45099027777781</c:v>
                </c:pt>
                <c:pt idx="1613">
                  <c:v>245.03196790123457</c:v>
                </c:pt>
                <c:pt idx="1614">
                  <c:v>255.28776361882703</c:v>
                </c:pt>
                <c:pt idx="1615">
                  <c:v>265.89200803433664</c:v>
                </c:pt>
                <c:pt idx="1616">
                  <c:v>279.94128398919759</c:v>
                </c:pt>
                <c:pt idx="1617">
                  <c:v>291.9523841917437</c:v>
                </c:pt>
                <c:pt idx="1618">
                  <c:v>301.5983172935957</c:v>
                </c:pt>
                <c:pt idx="1619">
                  <c:v>303.39027843364175</c:v>
                </c:pt>
                <c:pt idx="1620">
                  <c:v>299.02452516396585</c:v>
                </c:pt>
                <c:pt idx="1621">
                  <c:v>294.33831104359592</c:v>
                </c:pt>
                <c:pt idx="1622">
                  <c:v>286.21173002507726</c:v>
                </c:pt>
                <c:pt idx="1623">
                  <c:v>271.87985525655847</c:v>
                </c:pt>
                <c:pt idx="1624">
                  <c:v>253.35505147569427</c:v>
                </c:pt>
                <c:pt idx="1625">
                  <c:v>236.49229787808633</c:v>
                </c:pt>
                <c:pt idx="1626">
                  <c:v>210.29439324845703</c:v>
                </c:pt>
                <c:pt idx="1627">
                  <c:v>179.19639999999987</c:v>
                </c:pt>
                <c:pt idx="1628">
                  <c:v>152.21145343364191</c:v>
                </c:pt>
                <c:pt idx="1629">
                  <c:v>132.1417975308641</c:v>
                </c:pt>
                <c:pt idx="1630">
                  <c:v>125.58035772569431</c:v>
                </c:pt>
                <c:pt idx="1631">
                  <c:v>135.96781189236123</c:v>
                </c:pt>
                <c:pt idx="1632">
                  <c:v>156.36585713734556</c:v>
                </c:pt>
                <c:pt idx="1633">
                  <c:v>180.88375201581778</c:v>
                </c:pt>
                <c:pt idx="1634">
                  <c:v>201.89531454475326</c:v>
                </c:pt>
                <c:pt idx="1635">
                  <c:v>209.81645733989211</c:v>
                </c:pt>
                <c:pt idx="1636">
                  <c:v>209.81645733989171</c:v>
                </c:pt>
                <c:pt idx="1637">
                  <c:v>201.23791111111092</c:v>
                </c:pt>
                <c:pt idx="1638">
                  <c:v>192.00413828125031</c:v>
                </c:pt>
                <c:pt idx="1639">
                  <c:v>185.19679483989219</c:v>
                </c:pt>
                <c:pt idx="1640">
                  <c:v>183.56961249999986</c:v>
                </c:pt>
                <c:pt idx="1641">
                  <c:v>190.52346419753061</c:v>
                </c:pt>
                <c:pt idx="1642">
                  <c:v>203.62725590277796</c:v>
                </c:pt>
                <c:pt idx="1643">
                  <c:v>223.20020456211441</c:v>
                </c:pt>
                <c:pt idx="1644">
                  <c:v>241.31961249999969</c:v>
                </c:pt>
                <c:pt idx="1645">
                  <c:v>257.34984460841019</c:v>
                </c:pt>
                <c:pt idx="1646">
                  <c:v>271.63375201581812</c:v>
                </c:pt>
                <c:pt idx="1647">
                  <c:v>283.53196790123474</c:v>
                </c:pt>
                <c:pt idx="1648">
                  <c:v>296.14200803433653</c:v>
                </c:pt>
                <c:pt idx="1649">
                  <c:v>303.64621034915115</c:v>
                </c:pt>
                <c:pt idx="1650">
                  <c:v>308.46136397569433</c:v>
                </c:pt>
                <c:pt idx="1651">
                  <c:v>307.83746891396629</c:v>
                </c:pt>
                <c:pt idx="1652">
                  <c:v>303.81549970100303</c:v>
                </c:pt>
                <c:pt idx="1653">
                  <c:v>302.23053306327142</c:v>
                </c:pt>
                <c:pt idx="1654">
                  <c:v>297.57230679012338</c:v>
                </c:pt>
                <c:pt idx="1655">
                  <c:v>294.9681160493825</c:v>
                </c:pt>
                <c:pt idx="1656">
                  <c:v>297.88382777777798</c:v>
                </c:pt>
                <c:pt idx="1657">
                  <c:v>300.81944197530891</c:v>
                </c:pt>
                <c:pt idx="1658">
                  <c:v>303.77495864197522</c:v>
                </c:pt>
                <c:pt idx="1659">
                  <c:v>306.75037777777766</c:v>
                </c:pt>
                <c:pt idx="1660">
                  <c:v>309.74569938271594</c:v>
                </c:pt>
                <c:pt idx="1661">
                  <c:v>310.01092345679012</c:v>
                </c:pt>
                <c:pt idx="1662">
                  <c:v>312.6655707658179</c:v>
                </c:pt>
                <c:pt idx="1663">
                  <c:v>315.71811196952154</c:v>
                </c:pt>
                <c:pt idx="1664">
                  <c:v>312.90541176697559</c:v>
                </c:pt>
                <c:pt idx="1665">
                  <c:v>312.47093966049391</c:v>
                </c:pt>
                <c:pt idx="1666">
                  <c:v>309.29766269290127</c:v>
                </c:pt>
                <c:pt idx="1667">
                  <c:v>305.35503090277774</c:v>
                </c:pt>
                <c:pt idx="1668">
                  <c:v>304.16737472993788</c:v>
                </c:pt>
                <c:pt idx="1669">
                  <c:v>302.59239784915144</c:v>
                </c:pt>
                <c:pt idx="1670">
                  <c:v>301.02021975308645</c:v>
                </c:pt>
                <c:pt idx="1671">
                  <c:v>296.30698923611101</c:v>
                </c:pt>
                <c:pt idx="1672">
                  <c:v>293.95084044174388</c:v>
                </c:pt>
                <c:pt idx="1673">
                  <c:v>294.34500262345682</c:v>
                </c:pt>
                <c:pt idx="1674">
                  <c:v>291.98947578125023</c:v>
                </c:pt>
                <c:pt idx="1675">
                  <c:v>289.23947578125001</c:v>
                </c:pt>
                <c:pt idx="1676">
                  <c:v>286.48947578124978</c:v>
                </c:pt>
                <c:pt idx="1677">
                  <c:v>280.59500262345648</c:v>
                </c:pt>
                <c:pt idx="1678">
                  <c:v>274.30698923611106</c:v>
                </c:pt>
                <c:pt idx="1679">
                  <c:v>270.37730147569454</c:v>
                </c:pt>
                <c:pt idx="1680">
                  <c:v>269.20041250000014</c:v>
                </c:pt>
                <c:pt idx="1681">
                  <c:v>273.52632230902759</c:v>
                </c:pt>
                <c:pt idx="1682">
                  <c:v>281.38558086419727</c:v>
                </c:pt>
                <c:pt idx="1683">
                  <c:v>289.63558086419755</c:v>
                </c:pt>
                <c:pt idx="1684">
                  <c:v>301.41737472993844</c:v>
                </c:pt>
                <c:pt idx="1685">
                  <c:v>308.48469417438264</c:v>
                </c:pt>
                <c:pt idx="1686">
                  <c:v>310.05698923611101</c:v>
                </c:pt>
                <c:pt idx="1687">
                  <c:v>311.63425991512378</c:v>
                </c:pt>
                <c:pt idx="1688">
                  <c:v>307.71650621141964</c:v>
                </c:pt>
                <c:pt idx="1689">
                  <c:v>303.00949521604912</c:v>
                </c:pt>
                <c:pt idx="1690">
                  <c:v>301.0537281250003</c:v>
                </c:pt>
                <c:pt idx="1691">
                  <c:v>298.70131104359575</c:v>
                </c:pt>
                <c:pt idx="1692">
                  <c:v>299.09920493827127</c:v>
                </c:pt>
                <c:pt idx="1693">
                  <c:v>299.49740980902737</c:v>
                </c:pt>
                <c:pt idx="1694">
                  <c:v>299.89592565586457</c:v>
                </c:pt>
                <c:pt idx="1695">
                  <c:v>300.29475247878139</c:v>
                </c:pt>
                <c:pt idx="1696">
                  <c:v>300.69389027777748</c:v>
                </c:pt>
                <c:pt idx="1697">
                  <c:v>301.09333905285456</c:v>
                </c:pt>
                <c:pt idx="1698">
                  <c:v>298.74309880401211</c:v>
                </c:pt>
                <c:pt idx="1699">
                  <c:v>293.24309880401245</c:v>
                </c:pt>
                <c:pt idx="1700">
                  <c:v>287.34333905285536</c:v>
                </c:pt>
                <c:pt idx="1701">
                  <c:v>283.79475247878077</c:v>
                </c:pt>
                <c:pt idx="1702">
                  <c:v>282.99740980902754</c:v>
                </c:pt>
                <c:pt idx="1703">
                  <c:v>279.45131104359569</c:v>
                </c:pt>
                <c:pt idx="1704">
                  <c:v>278.25949521604934</c:v>
                </c:pt>
                <c:pt idx="1705">
                  <c:v>280.21650621142004</c:v>
                </c:pt>
                <c:pt idx="1706">
                  <c:v>279.42476111111097</c:v>
                </c:pt>
                <c:pt idx="1707">
                  <c:v>281.38425991512349</c:v>
                </c:pt>
                <c:pt idx="1708">
                  <c:v>283.73947578124989</c:v>
                </c:pt>
                <c:pt idx="1709">
                  <c:v>283.34500262345671</c:v>
                </c:pt>
                <c:pt idx="1710">
                  <c:v>288.45084044174382</c:v>
                </c:pt>
                <c:pt idx="1711">
                  <c:v>294.34500262345682</c:v>
                </c:pt>
                <c:pt idx="1712">
                  <c:v>297.48947578124989</c:v>
                </c:pt>
                <c:pt idx="1713">
                  <c:v>303.77935502507705</c:v>
                </c:pt>
                <c:pt idx="1714">
                  <c:v>307.71650621142004</c:v>
                </c:pt>
                <c:pt idx="1715">
                  <c:v>311.65645618248419</c:v>
                </c:pt>
                <c:pt idx="1716">
                  <c:v>315.99740980902766</c:v>
                </c:pt>
                <c:pt idx="1717">
                  <c:v>320.34333905285507</c:v>
                </c:pt>
                <c:pt idx="1718">
                  <c:v>325.0952475694445</c:v>
                </c:pt>
                <c:pt idx="1719">
                  <c:v>329.85493048803988</c:v>
                </c:pt>
                <c:pt idx="1720">
                  <c:v>332.27681220100283</c:v>
                </c:pt>
                <c:pt idx="1721">
                  <c:v>328.80359880401249</c:v>
                </c:pt>
                <c:pt idx="1722">
                  <c:v>322.18062565586393</c:v>
                </c:pt>
                <c:pt idx="1723">
                  <c:v>314.74600493827194</c:v>
                </c:pt>
                <c:pt idx="1724">
                  <c:v>306.90416104359565</c:v>
                </c:pt>
                <c:pt idx="1725">
                  <c:v>289.99600493827097</c:v>
                </c:pt>
                <c:pt idx="1726">
                  <c:v>265.95988905285549</c:v>
                </c:pt>
                <c:pt idx="1727">
                  <c:v>237.56447195216094</c:v>
                </c:pt>
                <c:pt idx="1728">
                  <c:v>204.44389027777746</c:v>
                </c:pt>
                <c:pt idx="1729">
                  <c:v>169.41344900655832</c:v>
                </c:pt>
                <c:pt idx="1730">
                  <c:v>143.56177632137329</c:v>
                </c:pt>
                <c:pt idx="1731">
                  <c:v>128.51092345679029</c:v>
                </c:pt>
                <c:pt idx="1732">
                  <c:v>118.78421361882735</c:v>
                </c:pt>
                <c:pt idx="1733">
                  <c:v>115.12985525655841</c:v>
                </c:pt>
                <c:pt idx="1734">
                  <c:v>112.02452516396596</c:v>
                </c:pt>
                <c:pt idx="1735">
                  <c:v>106.69583306327175</c:v>
                </c:pt>
                <c:pt idx="1736">
                  <c:v>96.031647309027704</c:v>
                </c:pt>
                <c:pt idx="1737">
                  <c:v>87.948757031249926</c:v>
                </c:pt>
                <c:pt idx="1738">
                  <c:v>83.120736419753257</c:v>
                </c:pt>
                <c:pt idx="1739">
                  <c:v>81.207222154706983</c:v>
                </c:pt>
                <c:pt idx="1740">
                  <c:v>88.332032253086282</c:v>
                </c:pt>
                <c:pt idx="1741">
                  <c:v>102.01245065586407</c:v>
                </c:pt>
                <c:pt idx="1742">
                  <c:v>111.50021250000032</c:v>
                </c:pt>
                <c:pt idx="1743">
                  <c:v>115.84699622878072</c:v>
                </c:pt>
                <c:pt idx="1744">
                  <c:v>120.83532361111085</c:v>
                </c:pt>
                <c:pt idx="1745">
                  <c:v>120.6528191743827</c:v>
                </c:pt>
                <c:pt idx="1746">
                  <c:v>117.751412345679</c:v>
                </c:pt>
                <c:pt idx="1747">
                  <c:v>120.3811031250001</c:v>
                </c:pt>
                <c:pt idx="1748">
                  <c:v>123.60724602623471</c:v>
                </c:pt>
                <c:pt idx="1749">
                  <c:v>126.8532913966048</c:v>
                </c:pt>
                <c:pt idx="1750">
                  <c:v>133.4258864197528</c:v>
                </c:pt>
                <c:pt idx="1751">
                  <c:v>134.78660078124994</c:v>
                </c:pt>
                <c:pt idx="1752">
                  <c:v>133.40508954475303</c:v>
                </c:pt>
                <c:pt idx="1753">
                  <c:v>132.03135271026233</c:v>
                </c:pt>
                <c:pt idx="1754">
                  <c:v>130.66539027777776</c:v>
                </c:pt>
                <c:pt idx="1755">
                  <c:v>129.30720224729936</c:v>
                </c:pt>
                <c:pt idx="1756">
                  <c:v>127.95678861882713</c:v>
                </c:pt>
                <c:pt idx="1757">
                  <c:v>123.86414939236124</c:v>
                </c:pt>
                <c:pt idx="1758">
                  <c:v>122.26324453125014</c:v>
                </c:pt>
                <c:pt idx="1759">
                  <c:v>120.93770898919767</c:v>
                </c:pt>
                <c:pt idx="1760">
                  <c:v>116.60732854938263</c:v>
                </c:pt>
                <c:pt idx="1761">
                  <c:v>115.03814324845669</c:v>
                </c:pt>
                <c:pt idx="1762">
                  <c:v>113.48015308641968</c:v>
                </c:pt>
                <c:pt idx="1763">
                  <c:v>111.9333580632715</c:v>
                </c:pt>
                <c:pt idx="1764">
                  <c:v>107.64775817901244</c:v>
                </c:pt>
                <c:pt idx="1765">
                  <c:v>97.620374392361256</c:v>
                </c:pt>
                <c:pt idx="1766">
                  <c:v>78.857556944444383</c:v>
                </c:pt>
                <c:pt idx="1767">
                  <c:v>53.633512432484565</c:v>
                </c:pt>
                <c:pt idx="1768">
                  <c:v>21.996753124999984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393-4160-9EF0-0FD4FB9B4DFB}"/>
            </c:ext>
          </c:extLst>
        </c:ser>
        <c:ser>
          <c:idx val="1"/>
          <c:order val="1"/>
          <c:tx>
            <c:v>Braking force 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0.00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WLTC_class_3!$L$8:$L$1808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51.052421132330352</c:v>
                </c:pt>
                <c:pt idx="38">
                  <c:v>93.148548524305653</c:v>
                </c:pt>
                <c:pt idx="39">
                  <c:v>85.616087307098681</c:v>
                </c:pt>
                <c:pt idx="40">
                  <c:v>71.787993788580309</c:v>
                </c:pt>
                <c:pt idx="41">
                  <c:v>98.930488261959908</c:v>
                </c:pt>
                <c:pt idx="42">
                  <c:v>146.07585582561714</c:v>
                </c:pt>
                <c:pt idx="43">
                  <c:v>138.35649798418211</c:v>
                </c:pt>
                <c:pt idx="44">
                  <c:v>68.989327430555633</c:v>
                </c:pt>
                <c:pt idx="45">
                  <c:v>3.8605269193673024</c:v>
                </c:pt>
                <c:pt idx="46">
                  <c:v>0</c:v>
                </c:pt>
                <c:pt idx="47">
                  <c:v>10.239967274305556</c:v>
                </c:pt>
                <c:pt idx="48">
                  <c:v>2.6381969135802308</c:v>
                </c:pt>
                <c:pt idx="49">
                  <c:v>0</c:v>
                </c:pt>
                <c:pt idx="50">
                  <c:v>0</c:v>
                </c:pt>
                <c:pt idx="51">
                  <c:v>14.194844097222258</c:v>
                </c:pt>
                <c:pt idx="52">
                  <c:v>75.569775298996888</c:v>
                </c:pt>
                <c:pt idx="53">
                  <c:v>57.484069743441339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17.21589687500007</c:v>
                </c:pt>
                <c:pt idx="89">
                  <c:v>135.07978154899698</c:v>
                </c:pt>
                <c:pt idx="90">
                  <c:v>221.81403185763884</c:v>
                </c:pt>
                <c:pt idx="91">
                  <c:v>236.87677885802469</c:v>
                </c:pt>
                <c:pt idx="92">
                  <c:v>171.15879564043212</c:v>
                </c:pt>
                <c:pt idx="93">
                  <c:v>95.517139158950613</c:v>
                </c:pt>
                <c:pt idx="94">
                  <c:v>99.163372222222193</c:v>
                </c:pt>
                <c:pt idx="95">
                  <c:v>130.36480353973766</c:v>
                </c:pt>
                <c:pt idx="96">
                  <c:v>111.8793382330247</c:v>
                </c:pt>
                <c:pt idx="97">
                  <c:v>59.950887499999979</c:v>
                </c:pt>
                <c:pt idx="98">
                  <c:v>60.077143788580244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19.212635763888933</c:v>
                </c:pt>
                <c:pt idx="152">
                  <c:v>136.64877283950608</c:v>
                </c:pt>
                <c:pt idx="153">
                  <c:v>225.46069286265424</c:v>
                </c:pt>
                <c:pt idx="154">
                  <c:v>212.24879844714508</c:v>
                </c:pt>
                <c:pt idx="155">
                  <c:v>104.15197205825618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19.153354899691323</c:v>
                </c:pt>
                <c:pt idx="172">
                  <c:v>117.99611796874996</c:v>
                </c:pt>
                <c:pt idx="173">
                  <c:v>166.20999934413581</c:v>
                </c:pt>
                <c:pt idx="174">
                  <c:v>106.48320284529319</c:v>
                </c:pt>
                <c:pt idx="175">
                  <c:v>6.1997660397376535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33.94951835455241</c:v>
                </c:pt>
                <c:pt idx="184">
                  <c:v>79.810399218749978</c:v>
                </c:pt>
                <c:pt idx="185">
                  <c:v>92.742338117283992</c:v>
                </c:pt>
                <c:pt idx="186">
                  <c:v>83.545377430555618</c:v>
                </c:pt>
                <c:pt idx="187">
                  <c:v>62.848211718749951</c:v>
                </c:pt>
                <c:pt idx="188">
                  <c:v>44.605774218749971</c:v>
                </c:pt>
                <c:pt idx="189">
                  <c:v>28.819775298996959</c:v>
                </c:pt>
                <c:pt idx="190">
                  <c:v>12.883263956404321</c:v>
                </c:pt>
                <c:pt idx="191">
                  <c:v>2.2340449749228242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5.0381492187501138</c:v>
                </c:pt>
                <c:pt idx="234">
                  <c:v>24.890471363811685</c:v>
                </c:pt>
                <c:pt idx="235">
                  <c:v>5.9599607638889367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39.701095206404375</c:v>
                </c:pt>
                <c:pt idx="240">
                  <c:v>79.138027613811687</c:v>
                </c:pt>
                <c:pt idx="241">
                  <c:v>66.373472289737578</c:v>
                </c:pt>
                <c:pt idx="242">
                  <c:v>60.642378539737663</c:v>
                </c:pt>
                <c:pt idx="243">
                  <c:v>74.616087307098738</c:v>
                </c:pt>
                <c:pt idx="244">
                  <c:v>71.787993788580309</c:v>
                </c:pt>
                <c:pt idx="245">
                  <c:v>98.930488261959908</c:v>
                </c:pt>
                <c:pt idx="246">
                  <c:v>146.07585582561714</c:v>
                </c:pt>
                <c:pt idx="247">
                  <c:v>138.35649798418211</c:v>
                </c:pt>
                <c:pt idx="248">
                  <c:v>68.989327430555633</c:v>
                </c:pt>
                <c:pt idx="249">
                  <c:v>3.8605269193673024</c:v>
                </c:pt>
                <c:pt idx="250">
                  <c:v>0</c:v>
                </c:pt>
                <c:pt idx="251">
                  <c:v>10.239967274305556</c:v>
                </c:pt>
                <c:pt idx="252">
                  <c:v>2.6381969135802308</c:v>
                </c:pt>
                <c:pt idx="253">
                  <c:v>0</c:v>
                </c:pt>
                <c:pt idx="254">
                  <c:v>0</c:v>
                </c:pt>
                <c:pt idx="255">
                  <c:v>14.194844097222258</c:v>
                </c:pt>
                <c:pt idx="256">
                  <c:v>37.069775298996873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55.209004465663583</c:v>
                </c:pt>
                <c:pt idx="275">
                  <c:v>92.019238888888992</c:v>
                </c:pt>
                <c:pt idx="276">
                  <c:v>114.6999270061728</c:v>
                </c:pt>
                <c:pt idx="277">
                  <c:v>138.00256728395064</c:v>
                </c:pt>
                <c:pt idx="278">
                  <c:v>191.05624644097219</c:v>
                </c:pt>
                <c:pt idx="279">
                  <c:v>212.29179019097222</c:v>
                </c:pt>
                <c:pt idx="280">
                  <c:v>99.781669714506165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14.500102845293199</c:v>
                </c:pt>
                <c:pt idx="306">
                  <c:v>2.7349076774691383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8.1533548996913652</c:v>
                </c:pt>
                <c:pt idx="314">
                  <c:v>23.501149999999988</c:v>
                </c:pt>
                <c:pt idx="315">
                  <c:v>25.252567283950611</c:v>
                </c:pt>
                <c:pt idx="316">
                  <c:v>18.469752430555531</c:v>
                </c:pt>
                <c:pt idx="317">
                  <c:v>28.027562336033938</c:v>
                </c:pt>
                <c:pt idx="318">
                  <c:v>48.908476388888857</c:v>
                </c:pt>
                <c:pt idx="319">
                  <c:v>56.212137654320927</c:v>
                </c:pt>
                <c:pt idx="320">
                  <c:v>16.560399218749957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37.961109789737691</c:v>
                </c:pt>
                <c:pt idx="329">
                  <c:v>114.11801511381174</c:v>
                </c:pt>
                <c:pt idx="330">
                  <c:v>55.390578771219182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32.401129928626531</c:v>
                </c:pt>
                <c:pt idx="360">
                  <c:v>53.184397492283921</c:v>
                </c:pt>
                <c:pt idx="361">
                  <c:v>38.033411728395109</c:v>
                </c:pt>
                <c:pt idx="362">
                  <c:v>11.445038107638823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40.344935455246883</c:v>
                </c:pt>
                <c:pt idx="373">
                  <c:v>121.84806310763892</c:v>
                </c:pt>
                <c:pt idx="374">
                  <c:v>146.03111519097223</c:v>
                </c:pt>
                <c:pt idx="375">
                  <c:v>117.42819999999998</c:v>
                </c:pt>
                <c:pt idx="376">
                  <c:v>74.450533863811756</c:v>
                </c:pt>
                <c:pt idx="377">
                  <c:v>42.034702430555541</c:v>
                </c:pt>
                <c:pt idx="378">
                  <c:v>20.420779234182085</c:v>
                </c:pt>
                <c:pt idx="379">
                  <c:v>6.9072765432098819</c:v>
                </c:pt>
                <c:pt idx="380">
                  <c:v>12.596350000000015</c:v>
                </c:pt>
                <c:pt idx="381">
                  <c:v>23.823829002700613</c:v>
                </c:pt>
                <c:pt idx="382">
                  <c:v>26.779073215663573</c:v>
                </c:pt>
                <c:pt idx="383">
                  <c:v>32.439536873071006</c:v>
                </c:pt>
                <c:pt idx="384">
                  <c:v>38.070146826774689</c:v>
                </c:pt>
                <c:pt idx="385">
                  <c:v>24.389805468749991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14.761986024305571</c:v>
                </c:pt>
                <c:pt idx="403">
                  <c:v>43.461109789737563</c:v>
                </c:pt>
                <c:pt idx="404">
                  <c:v>39.147950000000037</c:v>
                </c:pt>
                <c:pt idx="405">
                  <c:v>34.557866010802528</c:v>
                </c:pt>
                <c:pt idx="406">
                  <c:v>43.715138724922809</c:v>
                </c:pt>
                <c:pt idx="407">
                  <c:v>50.158795640432061</c:v>
                </c:pt>
                <c:pt idx="408">
                  <c:v>34.512580468750016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16.836002469135792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55.144867746913647</c:v>
                </c:pt>
                <c:pt idx="437">
                  <c:v>120.56781310763887</c:v>
                </c:pt>
                <c:pt idx="438">
                  <c:v>186.67708267746914</c:v>
                </c:pt>
                <c:pt idx="439">
                  <c:v>233.7520141589506</c:v>
                </c:pt>
                <c:pt idx="440">
                  <c:v>247.31492352430558</c:v>
                </c:pt>
                <c:pt idx="441">
                  <c:v>210.48051141010805</c:v>
                </c:pt>
                <c:pt idx="442">
                  <c:v>136.92787527006172</c:v>
                </c:pt>
                <c:pt idx="443">
                  <c:v>60.126122521219116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12.494893354552502</c:v>
                </c:pt>
                <c:pt idx="522">
                  <c:v>24.17048888888889</c:v>
                </c:pt>
                <c:pt idx="523">
                  <c:v>57.975916936728368</c:v>
                </c:pt>
                <c:pt idx="524">
                  <c:v>119.66679983603396</c:v>
                </c:pt>
                <c:pt idx="525">
                  <c:v>176.20053386381176</c:v>
                </c:pt>
                <c:pt idx="526">
                  <c:v>177.50430108024693</c:v>
                </c:pt>
                <c:pt idx="527">
                  <c:v>114.90361913580244</c:v>
                </c:pt>
                <c:pt idx="528">
                  <c:v>43.590204783950597</c:v>
                </c:pt>
                <c:pt idx="529">
                  <c:v>16.136851195987653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7.4923381172839498</c:v>
                </c:pt>
                <c:pt idx="545">
                  <c:v>49.670135252700618</c:v>
                </c:pt>
                <c:pt idx="546">
                  <c:v>59.370527690972253</c:v>
                </c:pt>
                <c:pt idx="547">
                  <c:v>35.580821826774752</c:v>
                </c:pt>
                <c:pt idx="548">
                  <c:v>17.052441820987639</c:v>
                </c:pt>
                <c:pt idx="549">
                  <c:v>6.5212382619598372</c:v>
                </c:pt>
                <c:pt idx="550">
                  <c:v>1.4648456404321379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0.65879564043208205</c:v>
                </c:pt>
                <c:pt idx="564">
                  <c:v>147.21484564043209</c:v>
                </c:pt>
                <c:pt idx="565">
                  <c:v>251.06626650270061</c:v>
                </c:pt>
                <c:pt idx="566">
                  <c:v>238.54415555555556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22.725611381172776</c:v>
                </c:pt>
                <c:pt idx="653">
                  <c:v>31.696570900848826</c:v>
                </c:pt>
                <c:pt idx="654">
                  <c:v>56.874746440972203</c:v>
                </c:pt>
                <c:pt idx="655">
                  <c:v>116.26215246913577</c:v>
                </c:pt>
                <c:pt idx="656">
                  <c:v>152.13460000000001</c:v>
                </c:pt>
                <c:pt idx="657">
                  <c:v>121.50948580246919</c:v>
                </c:pt>
                <c:pt idx="658">
                  <c:v>75.18750585455264</c:v>
                </c:pt>
                <c:pt idx="659">
                  <c:v>94.109387567515427</c:v>
                </c:pt>
                <c:pt idx="660">
                  <c:v>174.45999934413575</c:v>
                </c:pt>
                <c:pt idx="661">
                  <c:v>233.8914084876543</c:v>
                </c:pt>
                <c:pt idx="662">
                  <c:v>245.98989296874998</c:v>
                </c:pt>
                <c:pt idx="663">
                  <c:v>166.46484564043209</c:v>
                </c:pt>
                <c:pt idx="664">
                  <c:v>51.984069743441367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69.502669097222139</c:v>
                </c:pt>
                <c:pt idx="679">
                  <c:v>139.33560477430552</c:v>
                </c:pt>
                <c:pt idx="680">
                  <c:v>181.92882743055557</c:v>
                </c:pt>
                <c:pt idx="681">
                  <c:v>197.23320284529322</c:v>
                </c:pt>
                <c:pt idx="682">
                  <c:v>118.06950972222219</c:v>
                </c:pt>
                <c:pt idx="683">
                  <c:v>61.479916965663634</c:v>
                </c:pt>
                <c:pt idx="684">
                  <c:v>16.098211718750086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79.579887500000055</c:v>
                </c:pt>
                <c:pt idx="697">
                  <c:v>130.1995183545524</c:v>
                </c:pt>
                <c:pt idx="698">
                  <c:v>93.802494097222194</c:v>
                </c:pt>
                <c:pt idx="699">
                  <c:v>62.855402690972227</c:v>
                </c:pt>
                <c:pt idx="700">
                  <c:v>6.0129863811728939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37.494918123070974</c:v>
                </c:pt>
                <c:pt idx="706">
                  <c:v>88.170407706404291</c:v>
                </c:pt>
                <c:pt idx="707">
                  <c:v>97.857117197145016</c:v>
                </c:pt>
                <c:pt idx="708">
                  <c:v>43.854883950617264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44.914145524691378</c:v>
                </c:pt>
                <c:pt idx="715">
                  <c:v>156.58082182677464</c:v>
                </c:pt>
                <c:pt idx="716">
                  <c:v>136.8982155767747</c:v>
                </c:pt>
                <c:pt idx="717">
                  <c:v>11.163372222222236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35.07058432677465</c:v>
                </c:pt>
                <c:pt idx="757">
                  <c:v>123.95900446566358</c:v>
                </c:pt>
                <c:pt idx="758">
                  <c:v>201.13742769097229</c:v>
                </c:pt>
                <c:pt idx="759">
                  <c:v>226.32209520640424</c:v>
                </c:pt>
                <c:pt idx="760">
                  <c:v>234.07585582561734</c:v>
                </c:pt>
                <c:pt idx="761">
                  <c:v>243.91879227430553</c:v>
                </c:pt>
                <c:pt idx="762">
                  <c:v>214.3881969135802</c:v>
                </c:pt>
                <c:pt idx="763">
                  <c:v>133.97282506751537</c:v>
                </c:pt>
                <c:pt idx="764">
                  <c:v>0.1633722222222147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60.705735021218885</c:v>
                </c:pt>
                <c:pt idx="795">
                  <c:v>150.48506310763887</c:v>
                </c:pt>
                <c:pt idx="796">
                  <c:v>200.79892743055572</c:v>
                </c:pt>
                <c:pt idx="797">
                  <c:v>190.11118733603402</c:v>
                </c:pt>
                <c:pt idx="798">
                  <c:v>122.30585562307101</c:v>
                </c:pt>
                <c:pt idx="799">
                  <c:v>29.581080468750002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29.995454697145007</c:v>
                </c:pt>
                <c:pt idx="811">
                  <c:v>91.217969097222209</c:v>
                </c:pt>
                <c:pt idx="812">
                  <c:v>143.20900446566344</c:v>
                </c:pt>
                <c:pt idx="813">
                  <c:v>162.14608548418218</c:v>
                </c:pt>
                <c:pt idx="814">
                  <c:v>178.0570197434414</c:v>
                </c:pt>
                <c:pt idx="815">
                  <c:v>199.1134412712191</c:v>
                </c:pt>
                <c:pt idx="816">
                  <c:v>203.39744775270069</c:v>
                </c:pt>
                <c:pt idx="817">
                  <c:v>181.94503810763891</c:v>
                </c:pt>
                <c:pt idx="818">
                  <c:v>90.864587499999971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78.985063107638808</c:v>
                </c:pt>
                <c:pt idx="903">
                  <c:v>200.79892743055572</c:v>
                </c:pt>
                <c:pt idx="904">
                  <c:v>190.11118733603402</c:v>
                </c:pt>
                <c:pt idx="905">
                  <c:v>122.30585562307101</c:v>
                </c:pt>
                <c:pt idx="906">
                  <c:v>29.581080468750002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7.4460755304783603</c:v>
                </c:pt>
                <c:pt idx="952">
                  <c:v>102.21886210455253</c:v>
                </c:pt>
                <c:pt idx="953">
                  <c:v>188.72839367283956</c:v>
                </c:pt>
                <c:pt idx="954">
                  <c:v>223.76878617862656</c:v>
                </c:pt>
                <c:pt idx="955">
                  <c:v>230.43564687500003</c:v>
                </c:pt>
                <c:pt idx="956">
                  <c:v>236.22897576195982</c:v>
                </c:pt>
                <c:pt idx="957">
                  <c:v>153.14877283950611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61.014343055555543</c:v>
                </c:pt>
                <c:pt idx="972">
                  <c:v>164.89402421875002</c:v>
                </c:pt>
                <c:pt idx="973">
                  <c:v>227.0223734182099</c:v>
                </c:pt>
                <c:pt idx="974">
                  <c:v>233.27719080825619</c:v>
                </c:pt>
                <c:pt idx="975">
                  <c:v>238.6584763888888</c:v>
                </c:pt>
                <c:pt idx="976">
                  <c:v>245.91623016010794</c:v>
                </c:pt>
                <c:pt idx="977">
                  <c:v>194.61062599344132</c:v>
                </c:pt>
                <c:pt idx="978">
                  <c:v>124.92190617283953</c:v>
                </c:pt>
                <c:pt idx="979">
                  <c:v>104.1931763888889</c:v>
                </c:pt>
                <c:pt idx="980">
                  <c:v>80.372217428626513</c:v>
                </c:pt>
                <c:pt idx="981">
                  <c:v>56.19830061728392</c:v>
                </c:pt>
                <c:pt idx="982">
                  <c:v>51.096350000000015</c:v>
                </c:pt>
                <c:pt idx="983">
                  <c:v>70.682048678626543</c:v>
                </c:pt>
                <c:pt idx="984">
                  <c:v>81.993180246913596</c:v>
                </c:pt>
                <c:pt idx="985">
                  <c:v>49.133585947145065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17.434354774305554</c:v>
                </c:pt>
                <c:pt idx="1052">
                  <c:v>39.623856172839595</c:v>
                </c:pt>
                <c:pt idx="1053">
                  <c:v>65.031998524305564</c:v>
                </c:pt>
                <c:pt idx="1054">
                  <c:v>101.82295243055563</c:v>
                </c:pt>
                <c:pt idx="1055">
                  <c:v>150.3997428915894</c:v>
                </c:pt>
                <c:pt idx="1056">
                  <c:v>205.00114999999994</c:v>
                </c:pt>
                <c:pt idx="1057">
                  <c:v>237.99780770640433</c:v>
                </c:pt>
                <c:pt idx="1058">
                  <c:v>217.87093360339509</c:v>
                </c:pt>
                <c:pt idx="1059">
                  <c:v>193.54537743055553</c:v>
                </c:pt>
                <c:pt idx="1060">
                  <c:v>165.81599404899691</c:v>
                </c:pt>
                <c:pt idx="1061">
                  <c:v>87.610456751543182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25.546745061728615</c:v>
                </c:pt>
                <c:pt idx="1125">
                  <c:v>108.11554921875017</c:v>
                </c:pt>
                <c:pt idx="1126">
                  <c:v>182.23902187499993</c:v>
                </c:pt>
                <c:pt idx="1127">
                  <c:v>212.99906256751527</c:v>
                </c:pt>
                <c:pt idx="1128">
                  <c:v>215.38557145061722</c:v>
                </c:pt>
                <c:pt idx="1129">
                  <c:v>183.64976766010801</c:v>
                </c:pt>
                <c:pt idx="1130">
                  <c:v>138.7766252700618</c:v>
                </c:pt>
                <c:pt idx="1131">
                  <c:v>120.32221904899697</c:v>
                </c:pt>
                <c:pt idx="1132">
                  <c:v>120.59444008487645</c:v>
                </c:pt>
                <c:pt idx="1133">
                  <c:v>137.15068823302471</c:v>
                </c:pt>
                <c:pt idx="1134">
                  <c:v>150.92708267746923</c:v>
                </c:pt>
                <c:pt idx="1135">
                  <c:v>139.55045212191357</c:v>
                </c:pt>
                <c:pt idx="1136">
                  <c:v>89.021238261959851</c:v>
                </c:pt>
                <c:pt idx="1137">
                  <c:v>15.58801693672843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156.64025678047847</c:v>
                </c:pt>
                <c:pt idx="1148">
                  <c:v>201.19484409722219</c:v>
                </c:pt>
                <c:pt idx="1149">
                  <c:v>106.69128576388883</c:v>
                </c:pt>
                <c:pt idx="1150">
                  <c:v>8.4133722222222431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1.5811808256175226</c:v>
                </c:pt>
                <c:pt idx="1359">
                  <c:v>14.216410021219303</c:v>
                </c:pt>
                <c:pt idx="1360">
                  <c:v>21.611926195987465</c:v>
                </c:pt>
                <c:pt idx="1361">
                  <c:v>1.1515302469134312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1.426705555555543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63.806906857639035</c:v>
                </c:pt>
                <c:pt idx="1377">
                  <c:v>163.02653441358018</c:v>
                </c:pt>
                <c:pt idx="1378">
                  <c:v>220.46248849344119</c:v>
                </c:pt>
                <c:pt idx="1379">
                  <c:v>227.5249107638889</c:v>
                </c:pt>
                <c:pt idx="1380">
                  <c:v>233.71380122492286</c:v>
                </c:pt>
                <c:pt idx="1381">
                  <c:v>156.52915987654313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3.6843547743055396</c:v>
                </c:pt>
                <c:pt idx="1401">
                  <c:v>14.417187798997027</c:v>
                </c:pt>
                <c:pt idx="1402">
                  <c:v>33.467969097222181</c:v>
                </c:pt>
                <c:pt idx="1403">
                  <c:v>83.38557145061732</c:v>
                </c:pt>
                <c:pt idx="1404">
                  <c:v>173.23490767746921</c:v>
                </c:pt>
                <c:pt idx="1405">
                  <c:v>231.9375058545524</c:v>
                </c:pt>
                <c:pt idx="1406">
                  <c:v>190.76657222222221</c:v>
                </c:pt>
                <c:pt idx="1407">
                  <c:v>67.557943055555569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28.642205160108176</c:v>
                </c:pt>
                <c:pt idx="1422">
                  <c:v>92.344014882330271</c:v>
                </c:pt>
                <c:pt idx="1423">
                  <c:v>51.777190808256179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81.899767660107941</c:v>
                </c:pt>
                <c:pt idx="1432">
                  <c:v>182.32384409722226</c:v>
                </c:pt>
                <c:pt idx="1433">
                  <c:v>237.41939219714504</c:v>
                </c:pt>
                <c:pt idx="1434">
                  <c:v>244.89140848765425</c:v>
                </c:pt>
                <c:pt idx="1435">
                  <c:v>144.30410952932095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22.78166971450618</c:v>
                </c:pt>
                <c:pt idx="1442">
                  <c:v>40.429171450617233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52.420407706404319</c:v>
                </c:pt>
                <c:pt idx="1448">
                  <c:v>177.6539190972222</c:v>
                </c:pt>
                <c:pt idx="1449">
                  <c:v>245.62846171874997</c:v>
                </c:pt>
                <c:pt idx="1450">
                  <c:v>200.07338730709878</c:v>
                </c:pt>
                <c:pt idx="1451">
                  <c:v>87.630009722222212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14.480350270061578</c:v>
                </c:pt>
                <c:pt idx="1528">
                  <c:v>19.510699344135631</c:v>
                </c:pt>
                <c:pt idx="1529">
                  <c:v>7.4644987654320971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13.706989882330475</c:v>
                </c:pt>
                <c:pt idx="1770">
                  <c:v>44.874292274305546</c:v>
                </c:pt>
                <c:pt idx="1771">
                  <c:v>62.909815113811518</c:v>
                </c:pt>
                <c:pt idx="1772">
                  <c:v>69.626898447144825</c:v>
                </c:pt>
                <c:pt idx="1773">
                  <c:v>70.525542274305622</c:v>
                </c:pt>
                <c:pt idx="1774">
                  <c:v>62.485063107638979</c:v>
                </c:pt>
                <c:pt idx="1775">
                  <c:v>50.884335763888942</c:v>
                </c:pt>
                <c:pt idx="1776">
                  <c:v>46.798927430555466</c:v>
                </c:pt>
                <c:pt idx="1777">
                  <c:v>53.53439687499997</c:v>
                </c:pt>
                <c:pt idx="1778">
                  <c:v>71.245454697145206</c:v>
                </c:pt>
                <c:pt idx="1779">
                  <c:v>97.59678750000009</c:v>
                </c:pt>
                <c:pt idx="1780">
                  <c:v>121.48017560763887</c:v>
                </c:pt>
                <c:pt idx="1781">
                  <c:v>131.6485485243056</c:v>
                </c:pt>
                <c:pt idx="1782">
                  <c:v>124.80085663580235</c:v>
                </c:pt>
                <c:pt idx="1783">
                  <c:v>106.26388626543203</c:v>
                </c:pt>
                <c:pt idx="1784">
                  <c:v>81.4381250675155</c:v>
                </c:pt>
                <c:pt idx="1785">
                  <c:v>64.199518354552453</c:v>
                </c:pt>
                <c:pt idx="1786">
                  <c:v>57.647447752700671</c:v>
                </c:pt>
                <c:pt idx="1787">
                  <c:v>56.395264043209906</c:v>
                </c:pt>
                <c:pt idx="1788">
                  <c:v>60.530817968749943</c:v>
                </c:pt>
                <c:pt idx="1789">
                  <c:v>72.868015113811737</c:v>
                </c:pt>
                <c:pt idx="1790">
                  <c:v>93.50201415895063</c:v>
                </c:pt>
                <c:pt idx="1791">
                  <c:v>119.6667998360339</c:v>
                </c:pt>
                <c:pt idx="1792">
                  <c:v>145.80002144097224</c:v>
                </c:pt>
                <c:pt idx="1793">
                  <c:v>155.22551102430555</c:v>
                </c:pt>
                <c:pt idx="1794">
                  <c:v>199.98196033950614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44E-4E95-A7CE-CA143ED154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10039344"/>
        <c:axId val="1210035600"/>
      </c:scatterChart>
      <c:valAx>
        <c:axId val="1210039344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0035600"/>
        <c:crosses val="autoZero"/>
        <c:crossBetween val="midCat"/>
      </c:valAx>
      <c:valAx>
        <c:axId val="12100356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003934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tractive and braking power</a:t>
            </a:r>
          </a:p>
          <a:p>
            <a:pPr>
              <a:defRPr/>
            </a:pP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tractive power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0.00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WLTC_class_3!$N$8:$N$1808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4.7554567751200271E-3</c:v>
                </c:pt>
                <c:pt idx="13">
                  <c:v>8.5893697576142403E-2</c:v>
                </c:pt>
                <c:pt idx="14">
                  <c:v>0.39720150468749998</c:v>
                </c:pt>
                <c:pt idx="15">
                  <c:v>0.69333423027343744</c:v>
                </c:pt>
                <c:pt idx="16">
                  <c:v>0.85155796843358811</c:v>
                </c:pt>
                <c:pt idx="17">
                  <c:v>1.313451540873896</c:v>
                </c:pt>
                <c:pt idx="18">
                  <c:v>1.7867501294927233</c:v>
                </c:pt>
                <c:pt idx="19">
                  <c:v>1.5084231609224965</c:v>
                </c:pt>
                <c:pt idx="20">
                  <c:v>0.82772237040118124</c:v>
                </c:pt>
                <c:pt idx="21">
                  <c:v>0.57078196136858084</c:v>
                </c:pt>
                <c:pt idx="22">
                  <c:v>0.55460517515726793</c:v>
                </c:pt>
                <c:pt idx="23">
                  <c:v>0.58995520000000012</c:v>
                </c:pt>
                <c:pt idx="24">
                  <c:v>0.86503373536603023</c:v>
                </c:pt>
                <c:pt idx="25">
                  <c:v>1.1173368825274341</c:v>
                </c:pt>
                <c:pt idx="26">
                  <c:v>1.2885847134963886</c:v>
                </c:pt>
                <c:pt idx="27">
                  <c:v>1.763518487072671</c:v>
                </c:pt>
                <c:pt idx="28">
                  <c:v>2.0046242516782402</c:v>
                </c:pt>
                <c:pt idx="29">
                  <c:v>2.0839079978135162</c:v>
                </c:pt>
                <c:pt idx="30">
                  <c:v>1.822580925556466</c:v>
                </c:pt>
                <c:pt idx="31">
                  <c:v>1.4394824050028399</c:v>
                </c:pt>
                <c:pt idx="32">
                  <c:v>1.2809570963330004</c:v>
                </c:pt>
                <c:pt idx="33">
                  <c:v>1.2080232568027158</c:v>
                </c:pt>
                <c:pt idx="34">
                  <c:v>1.0606653134259261</c:v>
                </c:pt>
                <c:pt idx="35">
                  <c:v>0.79281841721456114</c:v>
                </c:pt>
                <c:pt idx="36">
                  <c:v>0.24217137605667111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3.8637544907407582E-2</c:v>
                </c:pt>
                <c:pt idx="47">
                  <c:v>0</c:v>
                </c:pt>
                <c:pt idx="48">
                  <c:v>0</c:v>
                </c:pt>
                <c:pt idx="49">
                  <c:v>0.13485518847950989</c:v>
                </c:pt>
                <c:pt idx="50">
                  <c:v>0.16204963292395377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3.6549059662476444E-2</c:v>
                </c:pt>
                <c:pt idx="55">
                  <c:v>0.12778875925925928</c:v>
                </c:pt>
                <c:pt idx="56">
                  <c:v>0.13695542592592591</c:v>
                </c:pt>
                <c:pt idx="57">
                  <c:v>0.16445542592592596</c:v>
                </c:pt>
                <c:pt idx="58">
                  <c:v>0.19714159341001156</c:v>
                </c:pt>
                <c:pt idx="59">
                  <c:v>0.37560644843749985</c:v>
                </c:pt>
                <c:pt idx="60">
                  <c:v>0.47553495932436352</c:v>
                </c:pt>
                <c:pt idx="61">
                  <c:v>0.32082153300781263</c:v>
                </c:pt>
                <c:pt idx="62">
                  <c:v>0.29825084471209479</c:v>
                </c:pt>
                <c:pt idx="63">
                  <c:v>0.34167702656250015</c:v>
                </c:pt>
                <c:pt idx="64">
                  <c:v>0.4151225724609377</c:v>
                </c:pt>
                <c:pt idx="65">
                  <c:v>0.35241074403506517</c:v>
                </c:pt>
                <c:pt idx="66">
                  <c:v>0.30388665018138045</c:v>
                </c:pt>
                <c:pt idx="67">
                  <c:v>0.53468254910836754</c:v>
                </c:pt>
                <c:pt idx="68">
                  <c:v>0.99952185136182936</c:v>
                </c:pt>
                <c:pt idx="69">
                  <c:v>1.4030624577503428</c:v>
                </c:pt>
                <c:pt idx="70">
                  <c:v>1.702380225518958</c:v>
                </c:pt>
                <c:pt idx="71">
                  <c:v>1.824468245964078</c:v>
                </c:pt>
                <c:pt idx="72">
                  <c:v>1.6469542362890084</c:v>
                </c:pt>
                <c:pt idx="73">
                  <c:v>1.3090865792866937</c:v>
                </c:pt>
                <c:pt idx="74">
                  <c:v>1.1186738330855086</c:v>
                </c:pt>
                <c:pt idx="75">
                  <c:v>1.12940244957133</c:v>
                </c:pt>
                <c:pt idx="76">
                  <c:v>1.2294901463198733</c:v>
                </c:pt>
                <c:pt idx="77">
                  <c:v>1.2207153799363957</c:v>
                </c:pt>
                <c:pt idx="78">
                  <c:v>0.98645808104021981</c:v>
                </c:pt>
                <c:pt idx="79">
                  <c:v>0.60191001324454596</c:v>
                </c:pt>
                <c:pt idx="80">
                  <c:v>0.37913775144675937</c:v>
                </c:pt>
                <c:pt idx="81">
                  <c:v>0.16196537993639529</c:v>
                </c:pt>
                <c:pt idx="82">
                  <c:v>0.19924930095298574</c:v>
                </c:pt>
                <c:pt idx="83">
                  <c:v>0.44845965823259759</c:v>
                </c:pt>
                <c:pt idx="84">
                  <c:v>0.30114520026336333</c:v>
                </c:pt>
                <c:pt idx="85">
                  <c:v>0.20330423393320093</c:v>
                </c:pt>
                <c:pt idx="86">
                  <c:v>0.22035837901904437</c:v>
                </c:pt>
                <c:pt idx="87">
                  <c:v>0.26153761525420244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5.0610123306755826E-3</c:v>
                </c:pt>
                <c:pt idx="139">
                  <c:v>0.10616446923520018</c:v>
                </c:pt>
                <c:pt idx="140">
                  <c:v>0.52345823418986825</c:v>
                </c:pt>
                <c:pt idx="141">
                  <c:v>1.0537347462890623</c:v>
                </c:pt>
                <c:pt idx="142">
                  <c:v>1.0980237621570643</c:v>
                </c:pt>
                <c:pt idx="143">
                  <c:v>0.73842188847656232</c:v>
                </c:pt>
                <c:pt idx="144">
                  <c:v>0.53760448037524677</c:v>
                </c:pt>
                <c:pt idx="145">
                  <c:v>0.72409788861454072</c:v>
                </c:pt>
                <c:pt idx="146">
                  <c:v>1.0983931050925921</c:v>
                </c:pt>
                <c:pt idx="147">
                  <c:v>1.2956050795760456</c:v>
                </c:pt>
                <c:pt idx="148">
                  <c:v>1.1947782663079241</c:v>
                </c:pt>
                <c:pt idx="149">
                  <c:v>0.89104718383059001</c:v>
                </c:pt>
                <c:pt idx="150">
                  <c:v>0.48139880151963299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7.2788759259259164E-2</c:v>
                </c:pt>
                <c:pt idx="157">
                  <c:v>0.34673144843749998</c:v>
                </c:pt>
                <c:pt idx="158">
                  <c:v>0.65971885942563646</c:v>
                </c:pt>
                <c:pt idx="159">
                  <c:v>0.99591611129972579</c:v>
                </c:pt>
                <c:pt idx="160">
                  <c:v>1.2039312203920718</c:v>
                </c:pt>
                <c:pt idx="161">
                  <c:v>1.2730997703124995</c:v>
                </c:pt>
                <c:pt idx="162">
                  <c:v>1.1649123194806139</c:v>
                </c:pt>
                <c:pt idx="163">
                  <c:v>1.2319724365740743</c:v>
                </c:pt>
                <c:pt idx="164">
                  <c:v>1.2179316465017895</c:v>
                </c:pt>
                <c:pt idx="165">
                  <c:v>1.0832005490180796</c:v>
                </c:pt>
                <c:pt idx="166">
                  <c:v>1.0041882513527201</c:v>
                </c:pt>
                <c:pt idx="167">
                  <c:v>1.3025108266632379</c:v>
                </c:pt>
                <c:pt idx="168">
                  <c:v>1.6437734145404663</c:v>
                </c:pt>
                <c:pt idx="169">
                  <c:v>1.4194347884259255</c:v>
                </c:pt>
                <c:pt idx="170">
                  <c:v>0.70511188160150762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0.45419497238806333</c:v>
                </c:pt>
                <c:pt idx="177">
                  <c:v>0.88871456510711344</c:v>
                </c:pt>
                <c:pt idx="178">
                  <c:v>1.093577385517404</c:v>
                </c:pt>
                <c:pt idx="179">
                  <c:v>0.82413051716392327</c:v>
                </c:pt>
                <c:pt idx="180">
                  <c:v>0.49926024101508937</c:v>
                </c:pt>
                <c:pt idx="181">
                  <c:v>0.33907747983512254</c:v>
                </c:pt>
                <c:pt idx="182">
                  <c:v>0.15496385049725667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3.0225690704571834E-2</c:v>
                </c:pt>
                <c:pt idx="193">
                  <c:v>7.6482988287947862E-2</c:v>
                </c:pt>
                <c:pt idx="194">
                  <c:v>9.2895829074502723E-2</c:v>
                </c:pt>
                <c:pt idx="195">
                  <c:v>0.11862209259259265</c:v>
                </c:pt>
                <c:pt idx="196">
                  <c:v>0.13695542592592591</c:v>
                </c:pt>
                <c:pt idx="197">
                  <c:v>0.13695542592592591</c:v>
                </c:pt>
                <c:pt idx="198">
                  <c:v>0.18278875925925925</c:v>
                </c:pt>
                <c:pt idx="199">
                  <c:v>0.23880937717683684</c:v>
                </c:pt>
                <c:pt idx="200">
                  <c:v>0.29873042289308982</c:v>
                </c:pt>
                <c:pt idx="201">
                  <c:v>0.3768145328360768</c:v>
                </c:pt>
                <c:pt idx="202">
                  <c:v>0.46290033709490741</c:v>
                </c:pt>
                <c:pt idx="203">
                  <c:v>0.70162015867332173</c:v>
                </c:pt>
                <c:pt idx="204">
                  <c:v>0.91680656853352183</c:v>
                </c:pt>
                <c:pt idx="205">
                  <c:v>1.0472555874657066</c:v>
                </c:pt>
                <c:pt idx="206">
                  <c:v>1.3513445933792008</c:v>
                </c:pt>
                <c:pt idx="207">
                  <c:v>1.5661693346999848</c:v>
                </c:pt>
                <c:pt idx="208">
                  <c:v>1.584593574348423</c:v>
                </c:pt>
                <c:pt idx="209">
                  <c:v>1.8557295582990401</c:v>
                </c:pt>
                <c:pt idx="210">
                  <c:v>2.0471067478737996</c:v>
                </c:pt>
                <c:pt idx="211">
                  <c:v>1.7782615171079283</c:v>
                </c:pt>
                <c:pt idx="212">
                  <c:v>1.5815078212620026</c:v>
                </c:pt>
                <c:pt idx="213">
                  <c:v>1.4664546650390622</c:v>
                </c:pt>
                <c:pt idx="214">
                  <c:v>1.5860663089163241</c:v>
                </c:pt>
                <c:pt idx="215">
                  <c:v>1.9302959210281097</c:v>
                </c:pt>
                <c:pt idx="216">
                  <c:v>2.2541741015624996</c:v>
                </c:pt>
                <c:pt idx="217">
                  <c:v>2.3987143252097805</c:v>
                </c:pt>
                <c:pt idx="218">
                  <c:v>2.346967678680127</c:v>
                </c:pt>
                <c:pt idx="219">
                  <c:v>2.187861575988082</c:v>
                </c:pt>
                <c:pt idx="220">
                  <c:v>1.9902534541902435</c:v>
                </c:pt>
                <c:pt idx="221">
                  <c:v>1.7241849908583586</c:v>
                </c:pt>
                <c:pt idx="222">
                  <c:v>1.5441651583984362</c:v>
                </c:pt>
                <c:pt idx="223">
                  <c:v>1.5247821636699979</c:v>
                </c:pt>
                <c:pt idx="224">
                  <c:v>1.5408122775998807</c:v>
                </c:pt>
                <c:pt idx="225">
                  <c:v>1.6865894064278979</c:v>
                </c:pt>
                <c:pt idx="226">
                  <c:v>1.7626006016632347</c:v>
                </c:pt>
                <c:pt idx="227">
                  <c:v>1.7495881905652544</c:v>
                </c:pt>
                <c:pt idx="228">
                  <c:v>1.736170160937502</c:v>
                </c:pt>
                <c:pt idx="229">
                  <c:v>1.6736292020597576</c:v>
                </c:pt>
                <c:pt idx="230">
                  <c:v>1.5181749257986634</c:v>
                </c:pt>
                <c:pt idx="231">
                  <c:v>1.2592165924653327</c:v>
                </c:pt>
                <c:pt idx="232">
                  <c:v>0.686226424281978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0.38607803998842688</c:v>
                </c:pt>
                <c:pt idx="237">
                  <c:v>0.51913731157407472</c:v>
                </c:pt>
                <c:pt idx="238">
                  <c:v>0.16162381839848938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3.8637544907407582E-2</c:v>
                </c:pt>
                <c:pt idx="251">
                  <c:v>0</c:v>
                </c:pt>
                <c:pt idx="252">
                  <c:v>0</c:v>
                </c:pt>
                <c:pt idx="253">
                  <c:v>0.13485518847950989</c:v>
                </c:pt>
                <c:pt idx="254">
                  <c:v>0.16204963292395377</c:v>
                </c:pt>
                <c:pt idx="255">
                  <c:v>0</c:v>
                </c:pt>
                <c:pt idx="256">
                  <c:v>0</c:v>
                </c:pt>
                <c:pt idx="257">
                  <c:v>0.13640768684226048</c:v>
                </c:pt>
                <c:pt idx="258">
                  <c:v>0.5819281603159292</c:v>
                </c:pt>
                <c:pt idx="259">
                  <c:v>0.92895825057093406</c:v>
                </c:pt>
                <c:pt idx="260">
                  <c:v>1.0940653732488854</c:v>
                </c:pt>
                <c:pt idx="261">
                  <c:v>1.208118013305898</c:v>
                </c:pt>
                <c:pt idx="262">
                  <c:v>1.4304008165962039</c:v>
                </c:pt>
                <c:pt idx="263">
                  <c:v>1.9026106496160731</c:v>
                </c:pt>
                <c:pt idx="264">
                  <c:v>2.3361273021489737</c:v>
                </c:pt>
                <c:pt idx="265">
                  <c:v>2.3852168175714272</c:v>
                </c:pt>
                <c:pt idx="266">
                  <c:v>2.0772627514467574</c:v>
                </c:pt>
                <c:pt idx="267">
                  <c:v>1.9491152925925919</c:v>
                </c:pt>
                <c:pt idx="268">
                  <c:v>1.9836933115089703</c:v>
                </c:pt>
                <c:pt idx="269">
                  <c:v>1.8746653134259255</c:v>
                </c:pt>
                <c:pt idx="270">
                  <c:v>1.4739761912109379</c:v>
                </c:pt>
                <c:pt idx="271">
                  <c:v>0.81137444092935618</c:v>
                </c:pt>
                <c:pt idx="272">
                  <c:v>0.65776937407407299</c:v>
                </c:pt>
                <c:pt idx="273">
                  <c:v>0.2328564107566555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0.48503641849494161</c:v>
                </c:pt>
                <c:pt idx="282">
                  <c:v>1.4185376267631711</c:v>
                </c:pt>
                <c:pt idx="283">
                  <c:v>1.8516504702782068</c:v>
                </c:pt>
                <c:pt idx="284">
                  <c:v>2.1750604673846885</c:v>
                </c:pt>
                <c:pt idx="285">
                  <c:v>2.4147337648504479</c:v>
                </c:pt>
                <c:pt idx="286">
                  <c:v>2.5151151463198729</c:v>
                </c:pt>
                <c:pt idx="287">
                  <c:v>2.7823428781075856</c:v>
                </c:pt>
                <c:pt idx="288">
                  <c:v>3.0610565891632349</c:v>
                </c:pt>
                <c:pt idx="289">
                  <c:v>2.8463403528809272</c:v>
                </c:pt>
                <c:pt idx="290">
                  <c:v>1.9848873115740744</c:v>
                </c:pt>
                <c:pt idx="291">
                  <c:v>1.0708280399884258</c:v>
                </c:pt>
                <c:pt idx="292">
                  <c:v>0.40638731157407576</c:v>
                </c:pt>
                <c:pt idx="293">
                  <c:v>0.30157989791478912</c:v>
                </c:pt>
                <c:pt idx="294">
                  <c:v>0.49776396399203576</c:v>
                </c:pt>
                <c:pt idx="295">
                  <c:v>0.73324176250000173</c:v>
                </c:pt>
                <c:pt idx="296">
                  <c:v>0.94383075450611942</c:v>
                </c:pt>
                <c:pt idx="297">
                  <c:v>1.0907417624999991</c:v>
                </c:pt>
                <c:pt idx="298">
                  <c:v>1.1394434918764469</c:v>
                </c:pt>
                <c:pt idx="299">
                  <c:v>1.0397431306587024</c:v>
                </c:pt>
                <c:pt idx="300">
                  <c:v>0.89521535288092779</c:v>
                </c:pt>
                <c:pt idx="301">
                  <c:v>0.70769349187644837</c:v>
                </c:pt>
                <c:pt idx="302">
                  <c:v>0.47716795977580451</c:v>
                </c:pt>
                <c:pt idx="303">
                  <c:v>0.27942316966092084</c:v>
                </c:pt>
                <c:pt idx="304">
                  <c:v>1.6235913305898395E-2</c:v>
                </c:pt>
                <c:pt idx="305">
                  <c:v>0</c:v>
                </c:pt>
                <c:pt idx="306">
                  <c:v>0</c:v>
                </c:pt>
                <c:pt idx="307">
                  <c:v>0.26611529259259259</c:v>
                </c:pt>
                <c:pt idx="308">
                  <c:v>0.50207371151915192</c:v>
                </c:pt>
                <c:pt idx="309">
                  <c:v>0.52742897689713186</c:v>
                </c:pt>
                <c:pt idx="310">
                  <c:v>0.42571539063277009</c:v>
                </c:pt>
                <c:pt idx="311">
                  <c:v>0.3238411545953353</c:v>
                </c:pt>
                <c:pt idx="312">
                  <c:v>0.1325556577141726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0.11404561207133006</c:v>
                </c:pt>
                <c:pt idx="322">
                  <c:v>0.20222959666521934</c:v>
                </c:pt>
                <c:pt idx="323">
                  <c:v>0.22125042999855363</c:v>
                </c:pt>
                <c:pt idx="324">
                  <c:v>0.13857083964843753</c:v>
                </c:pt>
                <c:pt idx="325">
                  <c:v>0.24384129247872688</c:v>
                </c:pt>
                <c:pt idx="326">
                  <c:v>0.26209823692317219</c:v>
                </c:pt>
                <c:pt idx="327">
                  <c:v>0.20327245012002779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9.9937651985007175E-2</c:v>
                </c:pt>
                <c:pt idx="332">
                  <c:v>7.2756360939375639E-2</c:v>
                </c:pt>
                <c:pt idx="333">
                  <c:v>5.5334178045428277E-2</c:v>
                </c:pt>
                <c:pt idx="334">
                  <c:v>7.7486746759259206E-2</c:v>
                </c:pt>
                <c:pt idx="335">
                  <c:v>5.0400337094907439E-2</c:v>
                </c:pt>
                <c:pt idx="336">
                  <c:v>9.2102131286704886E-2</c:v>
                </c:pt>
                <c:pt idx="337">
                  <c:v>0.16694127820403593</c:v>
                </c:pt>
                <c:pt idx="338">
                  <c:v>0.29147713128670477</c:v>
                </c:pt>
                <c:pt idx="339">
                  <c:v>0.57016427142704051</c:v>
                </c:pt>
                <c:pt idx="340">
                  <c:v>0.99148018847950981</c:v>
                </c:pt>
                <c:pt idx="341">
                  <c:v>1.2837010422290276</c:v>
                </c:pt>
                <c:pt idx="342">
                  <c:v>1.038499130746581</c:v>
                </c:pt>
                <c:pt idx="343">
                  <c:v>0.56642779519247244</c:v>
                </c:pt>
                <c:pt idx="344">
                  <c:v>0.43958914422073259</c:v>
                </c:pt>
                <c:pt idx="345">
                  <c:v>0.56105815281394633</c:v>
                </c:pt>
                <c:pt idx="346">
                  <c:v>0.58618629259259281</c:v>
                </c:pt>
                <c:pt idx="347">
                  <c:v>0.51056713694487377</c:v>
                </c:pt>
                <c:pt idx="348">
                  <c:v>0.60611255635904238</c:v>
                </c:pt>
                <c:pt idx="349">
                  <c:v>0.60230604408570176</c:v>
                </c:pt>
                <c:pt idx="350">
                  <c:v>0.5063861280352473</c:v>
                </c:pt>
                <c:pt idx="351">
                  <c:v>0.40116560873842588</c:v>
                </c:pt>
                <c:pt idx="352">
                  <c:v>0.35612918359080298</c:v>
                </c:pt>
                <c:pt idx="353">
                  <c:v>0.35418337379972503</c:v>
                </c:pt>
                <c:pt idx="354">
                  <c:v>0.37355732011718712</c:v>
                </c:pt>
                <c:pt idx="355">
                  <c:v>0.43749482011718799</c:v>
                </c:pt>
                <c:pt idx="356">
                  <c:v>0.46345557247969194</c:v>
                </c:pt>
                <c:pt idx="357">
                  <c:v>0.37962394207175892</c:v>
                </c:pt>
                <c:pt idx="358">
                  <c:v>0.11890559602194768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7.4846875562360804E-2</c:v>
                </c:pt>
                <c:pt idx="364">
                  <c:v>0.19843311542968717</c:v>
                </c:pt>
                <c:pt idx="365">
                  <c:v>0.2774956154296877</c:v>
                </c:pt>
                <c:pt idx="366">
                  <c:v>0.34276455528120714</c:v>
                </c:pt>
                <c:pt idx="367">
                  <c:v>0.48045003191015101</c:v>
                </c:pt>
                <c:pt idx="368">
                  <c:v>0.67338571922930612</c:v>
                </c:pt>
                <c:pt idx="369">
                  <c:v>0.70457195413103346</c:v>
                </c:pt>
                <c:pt idx="370">
                  <c:v>0.5098208396484375</c:v>
                </c:pt>
                <c:pt idx="371">
                  <c:v>0.23432051539057142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1.3416873222361542E-2</c:v>
                </c:pt>
                <c:pt idx="393">
                  <c:v>9.1680265964988419E-2</c:v>
                </c:pt>
                <c:pt idx="394">
                  <c:v>0.27960779259259261</c:v>
                </c:pt>
                <c:pt idx="395">
                  <c:v>0.56755574555550203</c:v>
                </c:pt>
                <c:pt idx="396">
                  <c:v>0.92062076007667848</c:v>
                </c:pt>
                <c:pt idx="397">
                  <c:v>1.2894152755551267</c:v>
                </c:pt>
                <c:pt idx="398">
                  <c:v>1.4783236076070061</c:v>
                </c:pt>
                <c:pt idx="399">
                  <c:v>1.1912019884109226</c:v>
                </c:pt>
                <c:pt idx="400">
                  <c:v>0.62249005651577549</c:v>
                </c:pt>
                <c:pt idx="401">
                  <c:v>0.21182338984910781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1.3737951095250302E-2</c:v>
                </c:pt>
                <c:pt idx="410">
                  <c:v>0.14035827874523113</c:v>
                </c:pt>
                <c:pt idx="411">
                  <c:v>0.19500897728052116</c:v>
                </c:pt>
                <c:pt idx="412">
                  <c:v>0.21983517331747257</c:v>
                </c:pt>
                <c:pt idx="413">
                  <c:v>0.24717157573114937</c:v>
                </c:pt>
                <c:pt idx="414">
                  <c:v>0.33442052518995424</c:v>
                </c:pt>
                <c:pt idx="415">
                  <c:v>0.49258417804542809</c:v>
                </c:pt>
                <c:pt idx="416">
                  <c:v>0.58268325353009243</c:v>
                </c:pt>
                <c:pt idx="417">
                  <c:v>0.47287552940109567</c:v>
                </c:pt>
                <c:pt idx="418">
                  <c:v>0.2507933946006411</c:v>
                </c:pt>
                <c:pt idx="419">
                  <c:v>1.6153217403978081E-2</c:v>
                </c:pt>
                <c:pt idx="420">
                  <c:v>0</c:v>
                </c:pt>
                <c:pt idx="421">
                  <c:v>2.1359719999571081E-2</c:v>
                </c:pt>
                <c:pt idx="422">
                  <c:v>0.16842702656249964</c:v>
                </c:pt>
                <c:pt idx="423">
                  <c:v>0.32130153993484223</c:v>
                </c:pt>
                <c:pt idx="424">
                  <c:v>0.56233277796639269</c:v>
                </c:pt>
                <c:pt idx="425">
                  <c:v>1.0240781168228634</c:v>
                </c:pt>
                <c:pt idx="426">
                  <c:v>1.7266356503622253</c:v>
                </c:pt>
                <c:pt idx="427">
                  <c:v>2.2682710974301266</c:v>
                </c:pt>
                <c:pt idx="428">
                  <c:v>1.9256163427812072</c:v>
                </c:pt>
                <c:pt idx="429">
                  <c:v>1.0061121319594473</c:v>
                </c:pt>
                <c:pt idx="430">
                  <c:v>0.37033547712378867</c:v>
                </c:pt>
                <c:pt idx="431">
                  <c:v>0.10546680836762655</c:v>
                </c:pt>
                <c:pt idx="432">
                  <c:v>0.11891804682972264</c:v>
                </c:pt>
                <c:pt idx="433">
                  <c:v>0.27892306228593389</c:v>
                </c:pt>
                <c:pt idx="434">
                  <c:v>0.29922138235141266</c:v>
                </c:pt>
                <c:pt idx="435">
                  <c:v>9.8334640624995057E-3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1.7212344178669408E-4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1.4944651000139319E-2</c:v>
                </c:pt>
                <c:pt idx="513">
                  <c:v>0.14353804168408135</c:v>
                </c:pt>
                <c:pt idx="514">
                  <c:v>0.54133732748842589</c:v>
                </c:pt>
                <c:pt idx="515">
                  <c:v>1.0538469062650033</c:v>
                </c:pt>
                <c:pt idx="516">
                  <c:v>1.3182684407407408</c:v>
                </c:pt>
                <c:pt idx="517">
                  <c:v>1.0570710250463495</c:v>
                </c:pt>
                <c:pt idx="518">
                  <c:v>0.51589685151186326</c:v>
                </c:pt>
                <c:pt idx="519">
                  <c:v>0.18131351817853042</c:v>
                </c:pt>
                <c:pt idx="520">
                  <c:v>1.1253126613136927E-2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3.9915678862311385E-3</c:v>
                </c:pt>
                <c:pt idx="534">
                  <c:v>4.0456663425925916E-2</c:v>
                </c:pt>
                <c:pt idx="535">
                  <c:v>0.13245050644718792</c:v>
                </c:pt>
                <c:pt idx="536">
                  <c:v>0.25533161284293548</c:v>
                </c:pt>
                <c:pt idx="537">
                  <c:v>0.57945095360296628</c:v>
                </c:pt>
                <c:pt idx="538">
                  <c:v>1.2024109784486454</c:v>
                </c:pt>
                <c:pt idx="539">
                  <c:v>1.682042106292867</c:v>
                </c:pt>
                <c:pt idx="540">
                  <c:v>1.3083236660662614</c:v>
                </c:pt>
                <c:pt idx="541">
                  <c:v>0.58991079316834893</c:v>
                </c:pt>
                <c:pt idx="542">
                  <c:v>0.29046634872390492</c:v>
                </c:pt>
                <c:pt idx="543">
                  <c:v>0.15713333964843776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4.8826625991030104E-2</c:v>
                </c:pt>
                <c:pt idx="552">
                  <c:v>5.7705167092924808E-2</c:v>
                </c:pt>
                <c:pt idx="553">
                  <c:v>5.4289884400988087E-2</c:v>
                </c:pt>
                <c:pt idx="554">
                  <c:v>9.2723269895886959E-2</c:v>
                </c:pt>
                <c:pt idx="555">
                  <c:v>0.13105796843358827</c:v>
                </c:pt>
                <c:pt idx="556">
                  <c:v>0.1710857462113663</c:v>
                </c:pt>
                <c:pt idx="557">
                  <c:v>0.22479965878477592</c:v>
                </c:pt>
                <c:pt idx="558">
                  <c:v>0.28676673790509249</c:v>
                </c:pt>
                <c:pt idx="559">
                  <c:v>0.46869935350892689</c:v>
                </c:pt>
                <c:pt idx="560">
                  <c:v>0.5125576586733217</c:v>
                </c:pt>
                <c:pt idx="561">
                  <c:v>0.26959735392018175</c:v>
                </c:pt>
                <c:pt idx="562">
                  <c:v>0.2046667983646262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2.6836985778892323E-2</c:v>
                </c:pt>
                <c:pt idx="602">
                  <c:v>8.3659432631655095E-2</c:v>
                </c:pt>
                <c:pt idx="603">
                  <c:v>0.30894112592592593</c:v>
                </c:pt>
                <c:pt idx="604">
                  <c:v>0.75488341327455188</c:v>
                </c:pt>
                <c:pt idx="605">
                  <c:v>1.3262518399841392</c:v>
                </c:pt>
                <c:pt idx="606">
                  <c:v>1.9563134421874999</c:v>
                </c:pt>
                <c:pt idx="607">
                  <c:v>2.4310581528139465</c:v>
                </c:pt>
                <c:pt idx="608">
                  <c:v>2.6184408848446603</c:v>
                </c:pt>
                <c:pt idx="609">
                  <c:v>2.7639689615740735</c:v>
                </c:pt>
                <c:pt idx="610">
                  <c:v>3.0717247751886148</c:v>
                </c:pt>
                <c:pt idx="611">
                  <c:v>3.2945266448423038</c:v>
                </c:pt>
                <c:pt idx="612">
                  <c:v>2.8461702397805202</c:v>
                </c:pt>
                <c:pt idx="613">
                  <c:v>1.8564809293475131</c:v>
                </c:pt>
                <c:pt idx="614">
                  <c:v>1.0987875676437664</c:v>
                </c:pt>
                <c:pt idx="615">
                  <c:v>0.9049598057069278</c:v>
                </c:pt>
                <c:pt idx="616">
                  <c:v>0.90106826284293629</c:v>
                </c:pt>
                <c:pt idx="617">
                  <c:v>0.78286444597265026</c:v>
                </c:pt>
                <c:pt idx="618">
                  <c:v>0.54935649538537268</c:v>
                </c:pt>
                <c:pt idx="619">
                  <c:v>0.2734474108260464</c:v>
                </c:pt>
                <c:pt idx="620">
                  <c:v>0.17666369121093708</c:v>
                </c:pt>
                <c:pt idx="621">
                  <c:v>0.36099780070114235</c:v>
                </c:pt>
                <c:pt idx="622">
                  <c:v>0.65366531342592515</c:v>
                </c:pt>
                <c:pt idx="623">
                  <c:v>0.88737788241892801</c:v>
                </c:pt>
                <c:pt idx="624">
                  <c:v>1.1327489727701168</c:v>
                </c:pt>
                <c:pt idx="625">
                  <c:v>1.296299564026868</c:v>
                </c:pt>
                <c:pt idx="626">
                  <c:v>1.2195695170313032</c:v>
                </c:pt>
                <c:pt idx="627">
                  <c:v>1.0222077742626874</c:v>
                </c:pt>
                <c:pt idx="628">
                  <c:v>0.91679110759602178</c:v>
                </c:pt>
                <c:pt idx="629">
                  <c:v>0.95192999648491128</c:v>
                </c:pt>
                <c:pt idx="630">
                  <c:v>1.1671248891752946</c:v>
                </c:pt>
                <c:pt idx="631">
                  <c:v>1.5146085322838976</c:v>
                </c:pt>
                <c:pt idx="632">
                  <c:v>1.7851147072265607</c:v>
                </c:pt>
                <c:pt idx="633">
                  <c:v>2.0039227558087362</c:v>
                </c:pt>
                <c:pt idx="634">
                  <c:v>2.1298902553452406</c:v>
                </c:pt>
                <c:pt idx="635">
                  <c:v>2.0567935384259277</c:v>
                </c:pt>
                <c:pt idx="636">
                  <c:v>1.7587015868977187</c:v>
                </c:pt>
                <c:pt idx="637">
                  <c:v>1.3768839152627736</c:v>
                </c:pt>
                <c:pt idx="638">
                  <c:v>1.174453359707218</c:v>
                </c:pt>
                <c:pt idx="639">
                  <c:v>1.0889983513484343</c:v>
                </c:pt>
                <c:pt idx="640">
                  <c:v>1.0800738797472471</c:v>
                </c:pt>
                <c:pt idx="641">
                  <c:v>1.3568960313421632</c:v>
                </c:pt>
                <c:pt idx="642">
                  <c:v>1.9092276583984358</c:v>
                </c:pt>
                <c:pt idx="643">
                  <c:v>2.1485166548972803</c:v>
                </c:pt>
                <c:pt idx="644">
                  <c:v>1.8281232259259272</c:v>
                </c:pt>
                <c:pt idx="645">
                  <c:v>1.634040304868343</c:v>
                </c:pt>
                <c:pt idx="646">
                  <c:v>1.6992770547386711</c:v>
                </c:pt>
                <c:pt idx="647">
                  <c:v>1.7223497521141453</c:v>
                </c:pt>
                <c:pt idx="648">
                  <c:v>1.6590308888671883</c:v>
                </c:pt>
                <c:pt idx="649">
                  <c:v>1.453140070859319</c:v>
                </c:pt>
                <c:pt idx="650">
                  <c:v>1.0139079812071337</c:v>
                </c:pt>
                <c:pt idx="651">
                  <c:v>0.25057899039780757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8.1955425925925932E-2</c:v>
                </c:pt>
                <c:pt idx="666">
                  <c:v>0.33429548828794797</c:v>
                </c:pt>
                <c:pt idx="667">
                  <c:v>0.85806453283607675</c:v>
                </c:pt>
                <c:pt idx="668">
                  <c:v>1.5699315685335218</c:v>
                </c:pt>
                <c:pt idx="669">
                  <c:v>1.8992846799725649</c:v>
                </c:pt>
                <c:pt idx="670">
                  <c:v>2.279183373799726</c:v>
                </c:pt>
                <c:pt idx="671">
                  <c:v>1.9535073360768174</c:v>
                </c:pt>
                <c:pt idx="672">
                  <c:v>1.5755412758058984</c:v>
                </c:pt>
                <c:pt idx="673">
                  <c:v>1.6899884999999999</c:v>
                </c:pt>
                <c:pt idx="674">
                  <c:v>1.8081674371570644</c:v>
                </c:pt>
                <c:pt idx="675">
                  <c:v>1.4108409602194776</c:v>
                </c:pt>
                <c:pt idx="676">
                  <c:v>0.8714903781858172</c:v>
                </c:pt>
                <c:pt idx="677">
                  <c:v>0.32176716503906333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0.57960938847656274</c:v>
                </c:pt>
                <c:pt idx="686">
                  <c:v>1.0851281266131365</c:v>
                </c:pt>
                <c:pt idx="687">
                  <c:v>1.1566885147009491</c:v>
                </c:pt>
                <c:pt idx="688">
                  <c:v>1.2448395651071136</c:v>
                </c:pt>
                <c:pt idx="689">
                  <c:v>1.3599548532064476</c:v>
                </c:pt>
                <c:pt idx="690">
                  <c:v>1.0257627457537615</c:v>
                </c:pt>
                <c:pt idx="691">
                  <c:v>0.64970471804832175</c:v>
                </c:pt>
                <c:pt idx="692">
                  <c:v>0.67933249346252411</c:v>
                </c:pt>
                <c:pt idx="693">
                  <c:v>0.87071202436342643</c:v>
                </c:pt>
                <c:pt idx="694">
                  <c:v>0.85359517416811403</c:v>
                </c:pt>
                <c:pt idx="695">
                  <c:v>0.4402330488854585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0.14036669857681744</c:v>
                </c:pt>
                <c:pt idx="702">
                  <c:v>0.23452696498842601</c:v>
                </c:pt>
                <c:pt idx="703">
                  <c:v>0.25056863165509236</c:v>
                </c:pt>
                <c:pt idx="704">
                  <c:v>8.9344440940339678E-2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0.17362209259259243</c:v>
                </c:pt>
                <c:pt idx="710">
                  <c:v>0.66662501990740752</c:v>
                </c:pt>
                <c:pt idx="711">
                  <c:v>1.2380600724609376</c:v>
                </c:pt>
                <c:pt idx="712">
                  <c:v>1.0258121533401383</c:v>
                </c:pt>
                <c:pt idx="713">
                  <c:v>0.29664358246956413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0.22862209259259256</c:v>
                </c:pt>
                <c:pt idx="719">
                  <c:v>0.54699431178197877</c:v>
                </c:pt>
                <c:pt idx="720">
                  <c:v>0.86256930589849112</c:v>
                </c:pt>
                <c:pt idx="721">
                  <c:v>0.8770499433901856</c:v>
                </c:pt>
                <c:pt idx="722">
                  <c:v>0.88949592880444106</c:v>
                </c:pt>
                <c:pt idx="723">
                  <c:v>0.87636988769531221</c:v>
                </c:pt>
                <c:pt idx="724">
                  <c:v>1.0703580740740746</c:v>
                </c:pt>
                <c:pt idx="725">
                  <c:v>1.5671782480559839</c:v>
                </c:pt>
                <c:pt idx="726">
                  <c:v>2.3110074304513337</c:v>
                </c:pt>
                <c:pt idx="727">
                  <c:v>2.6576356282407398</c:v>
                </c:pt>
                <c:pt idx="728">
                  <c:v>2.2004257078125011</c:v>
                </c:pt>
                <c:pt idx="729">
                  <c:v>1.8813051631365754</c:v>
                </c:pt>
                <c:pt idx="730">
                  <c:v>1.3000663089163225</c:v>
                </c:pt>
                <c:pt idx="731">
                  <c:v>0.89788482792432855</c:v>
                </c:pt>
                <c:pt idx="732">
                  <c:v>0.86946638657407527</c:v>
                </c:pt>
                <c:pt idx="733">
                  <c:v>0.90891218227666282</c:v>
                </c:pt>
                <c:pt idx="734">
                  <c:v>0.9487072775034292</c:v>
                </c:pt>
                <c:pt idx="735">
                  <c:v>1.0253643382359729</c:v>
                </c:pt>
                <c:pt idx="736">
                  <c:v>1.1401292543614434</c:v>
                </c:pt>
                <c:pt idx="737">
                  <c:v>1.132449029125139</c:v>
                </c:pt>
                <c:pt idx="738">
                  <c:v>0.97716770027434796</c:v>
                </c:pt>
                <c:pt idx="739">
                  <c:v>1.2842541017578117</c:v>
                </c:pt>
                <c:pt idx="740">
                  <c:v>1.6862314107566538</c:v>
                </c:pt>
                <c:pt idx="741">
                  <c:v>1.6056146842249674</c:v>
                </c:pt>
                <c:pt idx="742">
                  <c:v>1.2880073342935523</c:v>
                </c:pt>
                <c:pt idx="743">
                  <c:v>1.0397431306587024</c:v>
                </c:pt>
                <c:pt idx="744">
                  <c:v>1.0076717402199078</c:v>
                </c:pt>
                <c:pt idx="745">
                  <c:v>1.0076717402199078</c:v>
                </c:pt>
                <c:pt idx="746">
                  <c:v>1.1568834666696137</c:v>
                </c:pt>
                <c:pt idx="747">
                  <c:v>1.3940620596469377</c:v>
                </c:pt>
                <c:pt idx="748">
                  <c:v>1.5771139171874999</c:v>
                </c:pt>
                <c:pt idx="749">
                  <c:v>1.5065940556562911</c:v>
                </c:pt>
                <c:pt idx="750">
                  <c:v>1.2229947066550919</c:v>
                </c:pt>
                <c:pt idx="751">
                  <c:v>1.0327863733217613</c:v>
                </c:pt>
                <c:pt idx="752">
                  <c:v>0.87671552820885834</c:v>
                </c:pt>
                <c:pt idx="753">
                  <c:v>0.59760929564820042</c:v>
                </c:pt>
                <c:pt idx="754">
                  <c:v>0.38627925015137532</c:v>
                </c:pt>
                <c:pt idx="755">
                  <c:v>0.17952416925582868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0.53829374595336088</c:v>
                </c:pt>
                <c:pt idx="766">
                  <c:v>0.96034708367626909</c:v>
                </c:pt>
                <c:pt idx="767">
                  <c:v>1.1699808946006407</c:v>
                </c:pt>
                <c:pt idx="768">
                  <c:v>1.4024849558299037</c:v>
                </c:pt>
                <c:pt idx="769">
                  <c:v>1.8544900565157756</c:v>
                </c:pt>
                <c:pt idx="770">
                  <c:v>2.6729215708025218</c:v>
                </c:pt>
                <c:pt idx="771">
                  <c:v>3.2135042123523765</c:v>
                </c:pt>
                <c:pt idx="772">
                  <c:v>3.5089994205222803</c:v>
                </c:pt>
                <c:pt idx="773">
                  <c:v>3.4442767505478935</c:v>
                </c:pt>
                <c:pt idx="774">
                  <c:v>3.2976820777807241</c:v>
                </c:pt>
                <c:pt idx="775">
                  <c:v>3.6850411898311579</c:v>
                </c:pt>
                <c:pt idx="776">
                  <c:v>3.499308148155917</c:v>
                </c:pt>
                <c:pt idx="777">
                  <c:v>3.098571974336366</c:v>
                </c:pt>
                <c:pt idx="778">
                  <c:v>3.0274021477593984</c:v>
                </c:pt>
                <c:pt idx="779">
                  <c:v>2.9393484880551264</c:v>
                </c:pt>
                <c:pt idx="780">
                  <c:v>2.7180089009181581</c:v>
                </c:pt>
                <c:pt idx="781">
                  <c:v>2.5109128166015608</c:v>
                </c:pt>
                <c:pt idx="782">
                  <c:v>2.323069605435526</c:v>
                </c:pt>
                <c:pt idx="783">
                  <c:v>2.1653865735170736</c:v>
                </c:pt>
                <c:pt idx="784">
                  <c:v>2.1375233949074088</c:v>
                </c:pt>
                <c:pt idx="785">
                  <c:v>2.3606311330589862</c:v>
                </c:pt>
                <c:pt idx="786">
                  <c:v>2.4610494878683884</c:v>
                </c:pt>
                <c:pt idx="787">
                  <c:v>2.1995254014231795</c:v>
                </c:pt>
                <c:pt idx="788">
                  <c:v>1.9571697806876365</c:v>
                </c:pt>
                <c:pt idx="789">
                  <c:v>1.9571697806876434</c:v>
                </c:pt>
                <c:pt idx="790">
                  <c:v>2.1137338600115769</c:v>
                </c:pt>
                <c:pt idx="791">
                  <c:v>2.2349653908203093</c:v>
                </c:pt>
                <c:pt idx="792">
                  <c:v>1.9035168217592549</c:v>
                </c:pt>
                <c:pt idx="793">
                  <c:v>0.6743990002743484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0.43697272343749999</c:v>
                </c:pt>
                <c:pt idx="801">
                  <c:v>0.97076842555646725</c:v>
                </c:pt>
                <c:pt idx="802">
                  <c:v>1.8700171627199629</c:v>
                </c:pt>
                <c:pt idx="803">
                  <c:v>3.0193050801287611</c:v>
                </c:pt>
                <c:pt idx="804">
                  <c:v>3.4891238183984892</c:v>
                </c:pt>
                <c:pt idx="805">
                  <c:v>2.8295259994363011</c:v>
                </c:pt>
                <c:pt idx="806">
                  <c:v>1.844955824191691</c:v>
                </c:pt>
                <c:pt idx="807">
                  <c:v>1.1339672485961061</c:v>
                </c:pt>
                <c:pt idx="808">
                  <c:v>0.50974570294415367</c:v>
                </c:pt>
                <c:pt idx="809">
                  <c:v>3.9433056445313357E-2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0.2046667983646262</c:v>
                </c:pt>
                <c:pt idx="820">
                  <c:v>0.82442706249999997</c:v>
                </c:pt>
                <c:pt idx="821">
                  <c:v>1.3848672966971023</c:v>
                </c:pt>
                <c:pt idx="822">
                  <c:v>1.5648850731138546</c:v>
                </c:pt>
                <c:pt idx="823">
                  <c:v>1.6736198201171872</c:v>
                </c:pt>
                <c:pt idx="824">
                  <c:v>1.6584757714163239</c:v>
                </c:pt>
                <c:pt idx="825">
                  <c:v>1.5952772693865738</c:v>
                </c:pt>
                <c:pt idx="826">
                  <c:v>1.664850349804688</c:v>
                </c:pt>
                <c:pt idx="827">
                  <c:v>1.6978313050462419</c:v>
                </c:pt>
                <c:pt idx="828">
                  <c:v>1.9517665006914966</c:v>
                </c:pt>
                <c:pt idx="829">
                  <c:v>2.3660977234375005</c:v>
                </c:pt>
                <c:pt idx="830">
                  <c:v>2.4896677002743477</c:v>
                </c:pt>
                <c:pt idx="831">
                  <c:v>2.2369255404639823</c:v>
                </c:pt>
                <c:pt idx="832">
                  <c:v>1.6758022072265646</c:v>
                </c:pt>
                <c:pt idx="833">
                  <c:v>1.371975557083762</c:v>
                </c:pt>
                <c:pt idx="834">
                  <c:v>1.433600067643763</c:v>
                </c:pt>
                <c:pt idx="835">
                  <c:v>1.4637829067593104</c:v>
                </c:pt>
                <c:pt idx="836">
                  <c:v>1.4132030399884279</c:v>
                </c:pt>
                <c:pt idx="837">
                  <c:v>1.5099212902156214</c:v>
                </c:pt>
                <c:pt idx="838">
                  <c:v>1.7409439676089333</c:v>
                </c:pt>
                <c:pt idx="839">
                  <c:v>1.7924062319680214</c:v>
                </c:pt>
                <c:pt idx="840">
                  <c:v>1.793079036277488</c:v>
                </c:pt>
                <c:pt idx="841">
                  <c:v>2.0434633971035336</c:v>
                </c:pt>
                <c:pt idx="842">
                  <c:v>2.2864481149758364</c:v>
                </c:pt>
                <c:pt idx="843">
                  <c:v>2.1984110608573926</c:v>
                </c:pt>
                <c:pt idx="844">
                  <c:v>1.8634527035764401</c:v>
                </c:pt>
                <c:pt idx="845">
                  <c:v>1.6213524256515774</c:v>
                </c:pt>
                <c:pt idx="846">
                  <c:v>1.5891230170717616</c:v>
                </c:pt>
                <c:pt idx="847">
                  <c:v>1.7314249161694115</c:v>
                </c:pt>
                <c:pt idx="848">
                  <c:v>2.1134881344117047</c:v>
                </c:pt>
                <c:pt idx="849">
                  <c:v>2.5831906566087421</c:v>
                </c:pt>
                <c:pt idx="850">
                  <c:v>2.6879730939988948</c:v>
                </c:pt>
                <c:pt idx="851">
                  <c:v>2.3912936231403785</c:v>
                </c:pt>
                <c:pt idx="852">
                  <c:v>2.2458831965151838</c:v>
                </c:pt>
                <c:pt idx="853">
                  <c:v>2.2877428310589716</c:v>
                </c:pt>
                <c:pt idx="854">
                  <c:v>2.2340864576745214</c:v>
                </c:pt>
                <c:pt idx="855">
                  <c:v>2.0203240735170716</c:v>
                </c:pt>
                <c:pt idx="856">
                  <c:v>1.8816935198838318</c:v>
                </c:pt>
                <c:pt idx="857">
                  <c:v>2.3247043961534968</c:v>
                </c:pt>
                <c:pt idx="858">
                  <c:v>2.9882225047381352</c:v>
                </c:pt>
                <c:pt idx="859">
                  <c:v>3.0965904739733343</c:v>
                </c:pt>
                <c:pt idx="860">
                  <c:v>2.8247139890089197</c:v>
                </c:pt>
                <c:pt idx="861">
                  <c:v>3.0794701453553679</c:v>
                </c:pt>
                <c:pt idx="862">
                  <c:v>4.0935413454046579</c:v>
                </c:pt>
                <c:pt idx="863">
                  <c:v>4.2205763732421868</c:v>
                </c:pt>
                <c:pt idx="864">
                  <c:v>3.351420463491031</c:v>
                </c:pt>
                <c:pt idx="865">
                  <c:v>3.0637429743484272</c:v>
                </c:pt>
                <c:pt idx="866">
                  <c:v>3.5092889576624637</c:v>
                </c:pt>
                <c:pt idx="867">
                  <c:v>4.0797741631794375</c:v>
                </c:pt>
                <c:pt idx="868">
                  <c:v>3.8772137194787377</c:v>
                </c:pt>
                <c:pt idx="869">
                  <c:v>3.0604070444594469</c:v>
                </c:pt>
                <c:pt idx="870">
                  <c:v>2.5254156259765672</c:v>
                </c:pt>
                <c:pt idx="871">
                  <c:v>2.3258102152199061</c:v>
                </c:pt>
                <c:pt idx="872">
                  <c:v>2.2357932265667877</c:v>
                </c:pt>
                <c:pt idx="873">
                  <c:v>2.0891044199609916</c:v>
                </c:pt>
                <c:pt idx="874">
                  <c:v>1.7576707705589847</c:v>
                </c:pt>
                <c:pt idx="875">
                  <c:v>1.3550978124065001</c:v>
                </c:pt>
                <c:pt idx="876">
                  <c:v>1.0001811218490075</c:v>
                </c:pt>
                <c:pt idx="877">
                  <c:v>1.0822329811602487</c:v>
                </c:pt>
                <c:pt idx="878">
                  <c:v>1.5675725607681772</c:v>
                </c:pt>
                <c:pt idx="879">
                  <c:v>2.0229366045095984</c:v>
                </c:pt>
                <c:pt idx="880">
                  <c:v>1.7021032711762685</c:v>
                </c:pt>
                <c:pt idx="881">
                  <c:v>1.1092795714699077</c:v>
                </c:pt>
                <c:pt idx="882">
                  <c:v>1.5724106508916327</c:v>
                </c:pt>
                <c:pt idx="883">
                  <c:v>2.0918550953360775</c:v>
                </c:pt>
                <c:pt idx="884">
                  <c:v>2.1437995397805185</c:v>
                </c:pt>
                <c:pt idx="885">
                  <c:v>2.3070178164568889</c:v>
                </c:pt>
                <c:pt idx="886">
                  <c:v>2.3815286375000002</c:v>
                </c:pt>
                <c:pt idx="887">
                  <c:v>2.2918049920760439</c:v>
                </c:pt>
                <c:pt idx="888">
                  <c:v>2.0893031559389494</c:v>
                </c:pt>
                <c:pt idx="889">
                  <c:v>1.8134704390123948</c:v>
                </c:pt>
                <c:pt idx="890">
                  <c:v>1.474684483123551</c:v>
                </c:pt>
                <c:pt idx="891">
                  <c:v>1.0660066227604743</c:v>
                </c:pt>
                <c:pt idx="892">
                  <c:v>0.7031782509495027</c:v>
                </c:pt>
                <c:pt idx="893">
                  <c:v>0.5874776999999991</c:v>
                </c:pt>
                <c:pt idx="894">
                  <c:v>0.7286067282407428</c:v>
                </c:pt>
                <c:pt idx="895">
                  <c:v>1.0177652538430213</c:v>
                </c:pt>
                <c:pt idx="896">
                  <c:v>1.372412816601561</c:v>
                </c:pt>
                <c:pt idx="897">
                  <c:v>1.5977860630816492</c:v>
                </c:pt>
                <c:pt idx="898">
                  <c:v>1.645070785303872</c:v>
                </c:pt>
                <c:pt idx="899">
                  <c:v>1.497486344386574</c:v>
                </c:pt>
                <c:pt idx="900">
                  <c:v>1.2454956762514471</c:v>
                </c:pt>
                <c:pt idx="901">
                  <c:v>0.79533978676938744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0.43697272343749999</c:v>
                </c:pt>
                <c:pt idx="908">
                  <c:v>0.97076842555646725</c:v>
                </c:pt>
                <c:pt idx="909">
                  <c:v>1.8700171627199629</c:v>
                </c:pt>
                <c:pt idx="910">
                  <c:v>3.0193050801287611</c:v>
                </c:pt>
                <c:pt idx="911">
                  <c:v>3.4891238183984892</c:v>
                </c:pt>
                <c:pt idx="912">
                  <c:v>2.8295259994363011</c:v>
                </c:pt>
                <c:pt idx="913">
                  <c:v>2.2475252686361356</c:v>
                </c:pt>
                <c:pt idx="914">
                  <c:v>3.0365686874999986</c:v>
                </c:pt>
                <c:pt idx="915">
                  <c:v>3.2001646837384259</c:v>
                </c:pt>
                <c:pt idx="916">
                  <c:v>2.4504368699816221</c:v>
                </c:pt>
                <c:pt idx="917">
                  <c:v>1.9419336614540463</c:v>
                </c:pt>
                <c:pt idx="918">
                  <c:v>1.4786545053476503</c:v>
                </c:pt>
                <c:pt idx="919">
                  <c:v>1.7550503145037617</c:v>
                </c:pt>
                <c:pt idx="920">
                  <c:v>2.1881827993277927</c:v>
                </c:pt>
                <c:pt idx="921">
                  <c:v>2.9033296244762177</c:v>
                </c:pt>
                <c:pt idx="922">
                  <c:v>3.3347289421700843</c:v>
                </c:pt>
                <c:pt idx="923">
                  <c:v>3.1832252185546861</c:v>
                </c:pt>
                <c:pt idx="924">
                  <c:v>1.993571529636861</c:v>
                </c:pt>
                <c:pt idx="925">
                  <c:v>0.6540814107320102</c:v>
                </c:pt>
                <c:pt idx="926">
                  <c:v>0.73540930538918137</c:v>
                </c:pt>
                <c:pt idx="927">
                  <c:v>1.0353518229595309</c:v>
                </c:pt>
                <c:pt idx="928">
                  <c:v>1.1412899616397127</c:v>
                </c:pt>
                <c:pt idx="929">
                  <c:v>1.2605481201027207</c:v>
                </c:pt>
                <c:pt idx="930">
                  <c:v>1.285794902253999</c:v>
                </c:pt>
                <c:pt idx="931">
                  <c:v>1.2700040775312913</c:v>
                </c:pt>
                <c:pt idx="932">
                  <c:v>1.2034873769440135</c:v>
                </c:pt>
                <c:pt idx="933">
                  <c:v>1.0017047390625018</c:v>
                </c:pt>
                <c:pt idx="934">
                  <c:v>0.6509739061492632</c:v>
                </c:pt>
                <c:pt idx="935">
                  <c:v>0.56311400355125807</c:v>
                </c:pt>
                <c:pt idx="936">
                  <c:v>0.74537682348036693</c:v>
                </c:pt>
                <c:pt idx="937">
                  <c:v>0.89224565706447112</c:v>
                </c:pt>
                <c:pt idx="938">
                  <c:v>0.91331113820167797</c:v>
                </c:pt>
                <c:pt idx="939">
                  <c:v>0.84994451876500265</c:v>
                </c:pt>
                <c:pt idx="940">
                  <c:v>0.90836075281207174</c:v>
                </c:pt>
                <c:pt idx="941">
                  <c:v>1.1023775926003629</c:v>
                </c:pt>
                <c:pt idx="942">
                  <c:v>1.1803186874999987</c:v>
                </c:pt>
                <c:pt idx="943">
                  <c:v>1.2167946096565814</c:v>
                </c:pt>
                <c:pt idx="944">
                  <c:v>1.2991418318788048</c:v>
                </c:pt>
                <c:pt idx="945">
                  <c:v>1.3865686875000016</c:v>
                </c:pt>
                <c:pt idx="946">
                  <c:v>1.6865894064278979</c:v>
                </c:pt>
                <c:pt idx="947">
                  <c:v>1.9843195187650005</c:v>
                </c:pt>
                <c:pt idx="948">
                  <c:v>1.8640451609375008</c:v>
                </c:pt>
                <c:pt idx="949">
                  <c:v>1.501906979837536</c:v>
                </c:pt>
                <c:pt idx="950">
                  <c:v>0.89655516049623785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0.10906997238806385</c:v>
                </c:pt>
                <c:pt idx="959">
                  <c:v>1.1906453831447188</c:v>
                </c:pt>
                <c:pt idx="960">
                  <c:v>2.349665421601991</c:v>
                </c:pt>
                <c:pt idx="961">
                  <c:v>3.486065393031978</c:v>
                </c:pt>
                <c:pt idx="962">
                  <c:v>4.0228943701817546</c:v>
                </c:pt>
                <c:pt idx="963">
                  <c:v>3.8662939107566543</c:v>
                </c:pt>
                <c:pt idx="964">
                  <c:v>3.2078704564579059</c:v>
                </c:pt>
                <c:pt idx="965">
                  <c:v>2.3378078605642898</c:v>
                </c:pt>
                <c:pt idx="966">
                  <c:v>1.6108079600182723</c:v>
                </c:pt>
                <c:pt idx="967">
                  <c:v>1.1776262453124999</c:v>
                </c:pt>
                <c:pt idx="968">
                  <c:v>0.97403018224049409</c:v>
                </c:pt>
                <c:pt idx="969">
                  <c:v>0.68082929736502162</c:v>
                </c:pt>
                <c:pt idx="970">
                  <c:v>0.14678424538671328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3.0635011385459536E-2</c:v>
                </c:pt>
                <c:pt idx="1028">
                  <c:v>0.25354911249999995</c:v>
                </c:pt>
                <c:pt idx="1029">
                  <c:v>0.81818868613468798</c:v>
                </c:pt>
                <c:pt idx="1030">
                  <c:v>1.442406931312157</c:v>
                </c:pt>
                <c:pt idx="1031">
                  <c:v>1.7475951200274344</c:v>
                </c:pt>
                <c:pt idx="1032">
                  <c:v>1.8544320992626884</c:v>
                </c:pt>
                <c:pt idx="1033">
                  <c:v>1.9737072754050926</c:v>
                </c:pt>
                <c:pt idx="1034">
                  <c:v>2.1262989649854789</c:v>
                </c:pt>
                <c:pt idx="1035">
                  <c:v>2.140297492230367</c:v>
                </c:pt>
                <c:pt idx="1036">
                  <c:v>1.9852787170096029</c:v>
                </c:pt>
                <c:pt idx="1037">
                  <c:v>1.881382057299436</c:v>
                </c:pt>
                <c:pt idx="1038">
                  <c:v>1.9928821944377455</c:v>
                </c:pt>
                <c:pt idx="1039">
                  <c:v>2.3272136375342933</c:v>
                </c:pt>
                <c:pt idx="1040">
                  <c:v>2.603457774262687</c:v>
                </c:pt>
                <c:pt idx="1041">
                  <c:v>2.675734929509602</c:v>
                </c:pt>
                <c:pt idx="1042">
                  <c:v>2.4513673167612415</c:v>
                </c:pt>
                <c:pt idx="1043">
                  <c:v>1.9964202014829286</c:v>
                </c:pt>
                <c:pt idx="1044">
                  <c:v>1.5577988091199411</c:v>
                </c:pt>
                <c:pt idx="1045">
                  <c:v>1.3265292740740728</c:v>
                </c:pt>
                <c:pt idx="1046">
                  <c:v>1.3314566846817679</c:v>
                </c:pt>
                <c:pt idx="1047">
                  <c:v>1.3819151583984368</c:v>
                </c:pt>
                <c:pt idx="1048">
                  <c:v>1.2291578415479782</c:v>
                </c:pt>
                <c:pt idx="1049">
                  <c:v>0.81404015839843746</c:v>
                </c:pt>
                <c:pt idx="1050">
                  <c:v>0.22340944695510814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1.7788759259259188E-2</c:v>
                </c:pt>
                <c:pt idx="1063">
                  <c:v>0.21216711521803203</c:v>
                </c:pt>
                <c:pt idx="1064">
                  <c:v>0.4894048570644719</c:v>
                </c:pt>
                <c:pt idx="1065">
                  <c:v>1.0308200800925922</c:v>
                </c:pt>
                <c:pt idx="1066">
                  <c:v>1.4344864248196909</c:v>
                </c:pt>
                <c:pt idx="1067">
                  <c:v>1.1479747703125001</c:v>
                </c:pt>
                <c:pt idx="1068">
                  <c:v>0.6680069472800928</c:v>
                </c:pt>
                <c:pt idx="1069">
                  <c:v>0.68755198749999946</c:v>
                </c:pt>
                <c:pt idx="1070">
                  <c:v>1.0903529592592596</c:v>
                </c:pt>
                <c:pt idx="1071">
                  <c:v>1.6019552000000006</c:v>
                </c:pt>
                <c:pt idx="1072">
                  <c:v>2.0610036910300917</c:v>
                </c:pt>
                <c:pt idx="1073">
                  <c:v>2.6472333790190441</c:v>
                </c:pt>
                <c:pt idx="1074">
                  <c:v>3.4684030688001011</c:v>
                </c:pt>
                <c:pt idx="1075">
                  <c:v>4.1921239727701147</c:v>
                </c:pt>
                <c:pt idx="1076">
                  <c:v>4.363581517870422</c:v>
                </c:pt>
                <c:pt idx="1077">
                  <c:v>4.1199425637702003</c:v>
                </c:pt>
                <c:pt idx="1078">
                  <c:v>3.796154336574074</c:v>
                </c:pt>
                <c:pt idx="1079">
                  <c:v>3.6778087080710429</c:v>
                </c:pt>
                <c:pt idx="1080">
                  <c:v>3.3801901125000011</c:v>
                </c:pt>
                <c:pt idx="1081">
                  <c:v>2.5958069205096863</c:v>
                </c:pt>
                <c:pt idx="1082">
                  <c:v>1.7116890546874992</c:v>
                </c:pt>
                <c:pt idx="1083">
                  <c:v>0.72630409154904985</c:v>
                </c:pt>
                <c:pt idx="1084">
                  <c:v>0.14404812010271834</c:v>
                </c:pt>
                <c:pt idx="1085">
                  <c:v>0.49869346100206957</c:v>
                </c:pt>
                <c:pt idx="1086">
                  <c:v>1.1881405728159311</c:v>
                </c:pt>
                <c:pt idx="1087">
                  <c:v>1.546251683927041</c:v>
                </c:pt>
                <c:pt idx="1088">
                  <c:v>1.5967045454976301</c:v>
                </c:pt>
                <c:pt idx="1089">
                  <c:v>1.5574920634259228</c:v>
                </c:pt>
                <c:pt idx="1090">
                  <c:v>1.512575396759259</c:v>
                </c:pt>
                <c:pt idx="1091">
                  <c:v>1.6473253967592609</c:v>
                </c:pt>
                <c:pt idx="1092">
                  <c:v>2.1162169811704303</c:v>
                </c:pt>
                <c:pt idx="1093">
                  <c:v>2.7797925384433411</c:v>
                </c:pt>
                <c:pt idx="1094">
                  <c:v>3.0471262520707407</c:v>
                </c:pt>
                <c:pt idx="1095">
                  <c:v>2.7223140546875002</c:v>
                </c:pt>
                <c:pt idx="1096">
                  <c:v>2.2417060976157939</c:v>
                </c:pt>
                <c:pt idx="1097">
                  <c:v>1.7188502185546861</c:v>
                </c:pt>
                <c:pt idx="1098">
                  <c:v>1.0150168961534951</c:v>
                </c:pt>
                <c:pt idx="1099">
                  <c:v>0.19377060883675043</c:v>
                </c:pt>
                <c:pt idx="1100">
                  <c:v>3.1564550585938142E-2</c:v>
                </c:pt>
                <c:pt idx="1101">
                  <c:v>0.66327398584881958</c:v>
                </c:pt>
                <c:pt idx="1102">
                  <c:v>1.4458498262002732</c:v>
                </c:pt>
                <c:pt idx="1103">
                  <c:v>2.321075396759261</c:v>
                </c:pt>
                <c:pt idx="1104">
                  <c:v>3.2014207441979594</c:v>
                </c:pt>
                <c:pt idx="1105">
                  <c:v>3.477499775503416</c:v>
                </c:pt>
                <c:pt idx="1106">
                  <c:v>2.8903502185546892</c:v>
                </c:pt>
                <c:pt idx="1107">
                  <c:v>2.1013475047381402</c:v>
                </c:pt>
                <c:pt idx="1108">
                  <c:v>1.3565875707990396</c:v>
                </c:pt>
                <c:pt idx="1109">
                  <c:v>0.62696134059793751</c:v>
                </c:pt>
                <c:pt idx="1110">
                  <c:v>0.60910182295953497</c:v>
                </c:pt>
                <c:pt idx="1111">
                  <c:v>1.3231901124999985</c:v>
                </c:pt>
                <c:pt idx="1112">
                  <c:v>2.3119496838619349</c:v>
                </c:pt>
                <c:pt idx="1113">
                  <c:v>3.6478346982874656</c:v>
                </c:pt>
                <c:pt idx="1114">
                  <c:v>4.6009128362431939</c:v>
                </c:pt>
                <c:pt idx="1115">
                  <c:v>4.2215773175583049</c:v>
                </c:pt>
                <c:pt idx="1116">
                  <c:v>3.0938180266353759</c:v>
                </c:pt>
                <c:pt idx="1117">
                  <c:v>2.1613793675328421</c:v>
                </c:pt>
                <c:pt idx="1118">
                  <c:v>1.3382710837890579</c:v>
                </c:pt>
                <c:pt idx="1119">
                  <c:v>0.85043448312355718</c:v>
                </c:pt>
                <c:pt idx="1120">
                  <c:v>1.0441600123191601</c:v>
                </c:pt>
                <c:pt idx="1121">
                  <c:v>1.3605810287272793</c:v>
                </c:pt>
                <c:pt idx="1122">
                  <c:v>1.2814028908203141</c:v>
                </c:pt>
                <c:pt idx="1123">
                  <c:v>0.64159631595105671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0.13305739553969487</c:v>
                </c:pt>
                <c:pt idx="1139">
                  <c:v>0.21063572264848041</c:v>
                </c:pt>
                <c:pt idx="1140">
                  <c:v>0.26021248686771248</c:v>
                </c:pt>
                <c:pt idx="1141">
                  <c:v>0.38543959175641918</c:v>
                </c:pt>
                <c:pt idx="1142">
                  <c:v>0.69713487326817569</c:v>
                </c:pt>
                <c:pt idx="1143">
                  <c:v>1.1262100612673078</c:v>
                </c:pt>
                <c:pt idx="1144">
                  <c:v>1.202932387695312</c:v>
                </c:pt>
                <c:pt idx="1145">
                  <c:v>0.75473765481824406</c:v>
                </c:pt>
                <c:pt idx="1146">
                  <c:v>1.1440628669410292E-2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0.13695542592592591</c:v>
                </c:pt>
                <c:pt idx="1152">
                  <c:v>0.3111220925925926</c:v>
                </c:pt>
                <c:pt idx="1153">
                  <c:v>0.88362216763412005</c:v>
                </c:pt>
                <c:pt idx="1154">
                  <c:v>1.8400143285150892</c:v>
                </c:pt>
                <c:pt idx="1155">
                  <c:v>2.4482505279436193</c:v>
                </c:pt>
                <c:pt idx="1156">
                  <c:v>2.4163293570751878</c:v>
                </c:pt>
                <c:pt idx="1157">
                  <c:v>2.7003493714356139</c:v>
                </c:pt>
                <c:pt idx="1158">
                  <c:v>3.4543096679162391</c:v>
                </c:pt>
                <c:pt idx="1159">
                  <c:v>4.3687489470528966</c:v>
                </c:pt>
                <c:pt idx="1160">
                  <c:v>4.9175477558087373</c:v>
                </c:pt>
                <c:pt idx="1161">
                  <c:v>4.9107844998221006</c:v>
                </c:pt>
                <c:pt idx="1162">
                  <c:v>4.8575066438121564</c:v>
                </c:pt>
                <c:pt idx="1163">
                  <c:v>5.0508081762514463</c:v>
                </c:pt>
                <c:pt idx="1164">
                  <c:v>5.3135928616362333</c:v>
                </c:pt>
                <c:pt idx="1165">
                  <c:v>5.5687786374999968</c:v>
                </c:pt>
                <c:pt idx="1166">
                  <c:v>4.8739607032064427</c:v>
                </c:pt>
                <c:pt idx="1167">
                  <c:v>3.9735760806863007</c:v>
                </c:pt>
                <c:pt idx="1168">
                  <c:v>4.3895741799208583</c:v>
                </c:pt>
                <c:pt idx="1169">
                  <c:v>4.8287685485532466</c:v>
                </c:pt>
                <c:pt idx="1170">
                  <c:v>4.8461182703433083</c:v>
                </c:pt>
                <c:pt idx="1171">
                  <c:v>4.9106692556785259</c:v>
                </c:pt>
                <c:pt idx="1172">
                  <c:v>4.9019243203124976</c:v>
                </c:pt>
                <c:pt idx="1173">
                  <c:v>4.8674542398274063</c:v>
                </c:pt>
                <c:pt idx="1174">
                  <c:v>4.8826102840885923</c:v>
                </c:pt>
                <c:pt idx="1175">
                  <c:v>4.8206226359374984</c:v>
                </c:pt>
                <c:pt idx="1176">
                  <c:v>4.7325020576171895</c:v>
                </c:pt>
                <c:pt idx="1177">
                  <c:v>4.7620884685975495</c:v>
                </c:pt>
                <c:pt idx="1178">
                  <c:v>4.9914881432610461</c:v>
                </c:pt>
                <c:pt idx="1179">
                  <c:v>5.2500589371594755</c:v>
                </c:pt>
                <c:pt idx="1180">
                  <c:v>5.3778433693359355</c:v>
                </c:pt>
                <c:pt idx="1181">
                  <c:v>5.4391104100193459</c:v>
                </c:pt>
                <c:pt idx="1182">
                  <c:v>5.3489609412187127</c:v>
                </c:pt>
                <c:pt idx="1183">
                  <c:v>5.2306134060541494</c:v>
                </c:pt>
                <c:pt idx="1184">
                  <c:v>5.167835222310897</c:v>
                </c:pt>
                <c:pt idx="1185">
                  <c:v>5.0202586293552782</c:v>
                </c:pt>
                <c:pt idx="1186">
                  <c:v>4.7033232742892084</c:v>
                </c:pt>
                <c:pt idx="1187">
                  <c:v>4.4899691076225441</c:v>
                </c:pt>
                <c:pt idx="1188">
                  <c:v>4.4899691076225441</c:v>
                </c:pt>
                <c:pt idx="1189">
                  <c:v>4.4899691076225441</c:v>
                </c:pt>
                <c:pt idx="1190">
                  <c:v>4.4899691076225441</c:v>
                </c:pt>
                <c:pt idx="1191">
                  <c:v>4.4899691076225441</c:v>
                </c:pt>
                <c:pt idx="1192">
                  <c:v>4.4899691076225441</c:v>
                </c:pt>
                <c:pt idx="1193">
                  <c:v>4.4899691076225441</c:v>
                </c:pt>
                <c:pt idx="1194">
                  <c:v>4.4899691076225441</c:v>
                </c:pt>
                <c:pt idx="1195">
                  <c:v>4.5610871631781063</c:v>
                </c:pt>
                <c:pt idx="1196">
                  <c:v>4.5734856337620098</c:v>
                </c:pt>
                <c:pt idx="1197">
                  <c:v>4.5734856337619991</c:v>
                </c:pt>
                <c:pt idx="1198">
                  <c:v>4.8709915901548007</c:v>
                </c:pt>
                <c:pt idx="1199">
                  <c:v>5.2084519032195793</c:v>
                </c:pt>
                <c:pt idx="1200">
                  <c:v>5.5623030016782389</c:v>
                </c:pt>
                <c:pt idx="1201">
                  <c:v>5.8893549555791278</c:v>
                </c:pt>
                <c:pt idx="1202">
                  <c:v>5.8557464105088339</c:v>
                </c:pt>
                <c:pt idx="1203">
                  <c:v>5.6458805900034292</c:v>
                </c:pt>
                <c:pt idx="1204">
                  <c:v>5.4058397027434779</c:v>
                </c:pt>
                <c:pt idx="1205">
                  <c:v>5.2109557789887662</c:v>
                </c:pt>
                <c:pt idx="1206">
                  <c:v>5.1502945655593608</c:v>
                </c:pt>
                <c:pt idx="1207">
                  <c:v>5.1637557375000025</c:v>
                </c:pt>
                <c:pt idx="1208">
                  <c:v>5.1772420985031413</c:v>
                </c:pt>
                <c:pt idx="1209">
                  <c:v>5.1163508967056819</c:v>
                </c:pt>
                <c:pt idx="1210">
                  <c:v>5.0419481189278983</c:v>
                </c:pt>
                <c:pt idx="1211">
                  <c:v>5.0419481189278983</c:v>
                </c:pt>
                <c:pt idx="1212">
                  <c:v>4.9675453411501147</c:v>
                </c:pt>
                <c:pt idx="1213">
                  <c:v>4.9542629318364657</c:v>
                </c:pt>
                <c:pt idx="1214">
                  <c:v>5.0285893207253611</c:v>
                </c:pt>
                <c:pt idx="1215">
                  <c:v>5.0285893207253611</c:v>
                </c:pt>
                <c:pt idx="1216">
                  <c:v>4.9542629318364764</c:v>
                </c:pt>
                <c:pt idx="1217">
                  <c:v>4.8667557374999975</c:v>
                </c:pt>
                <c:pt idx="1218">
                  <c:v>4.853600121114912</c:v>
                </c:pt>
                <c:pt idx="1219">
                  <c:v>4.8404696678776657</c:v>
                </c:pt>
                <c:pt idx="1220">
                  <c:v>4.7533435185402224</c:v>
                </c:pt>
                <c:pt idx="1221">
                  <c:v>4.5796248612394432</c:v>
                </c:pt>
                <c:pt idx="1222">
                  <c:v>4.4676583677812012</c:v>
                </c:pt>
                <c:pt idx="1223">
                  <c:v>4.356375043362319</c:v>
                </c:pt>
                <c:pt idx="1224">
                  <c:v>4.379635164402492</c:v>
                </c:pt>
                <c:pt idx="1225">
                  <c:v>4.5006120473023268</c:v>
                </c:pt>
                <c:pt idx="1226">
                  <c:v>4.5482782020321633</c:v>
                </c:pt>
                <c:pt idx="1227">
                  <c:v>4.5356726429355296</c:v>
                </c:pt>
                <c:pt idx="1228">
                  <c:v>4.5105355111346901</c:v>
                </c:pt>
                <c:pt idx="1229">
                  <c:v>4.4980038866011354</c:v>
                </c:pt>
                <c:pt idx="1230">
                  <c:v>4.4006741129166107</c:v>
                </c:pt>
                <c:pt idx="1231">
                  <c:v>4.4481230595703147</c:v>
                </c:pt>
                <c:pt idx="1232">
                  <c:v>4.579936363237314</c:v>
                </c:pt>
                <c:pt idx="1233">
                  <c:v>4.5799363632373051</c:v>
                </c:pt>
                <c:pt idx="1234">
                  <c:v>4.56739913035595</c:v>
                </c:pt>
                <c:pt idx="1235">
                  <c:v>4.4953644081337316</c:v>
                </c:pt>
                <c:pt idx="1236">
                  <c:v>4.326752117956163</c:v>
                </c:pt>
                <c:pt idx="1237">
                  <c:v>4.0871193150535401</c:v>
                </c:pt>
                <c:pt idx="1238">
                  <c:v>3.7421883916045044</c:v>
                </c:pt>
                <c:pt idx="1239">
                  <c:v>3.4607030737997206</c:v>
                </c:pt>
                <c:pt idx="1240">
                  <c:v>3.301846194101508</c:v>
                </c:pt>
                <c:pt idx="1241">
                  <c:v>3.2958693899286748</c:v>
                </c:pt>
                <c:pt idx="1242">
                  <c:v>3.2899824860532418</c:v>
                </c:pt>
                <c:pt idx="1243">
                  <c:v>3.2260728125000013</c:v>
                </c:pt>
                <c:pt idx="1244">
                  <c:v>3.1525723395225165</c:v>
                </c:pt>
                <c:pt idx="1245">
                  <c:v>3.1582317457773366</c:v>
                </c:pt>
                <c:pt idx="1246">
                  <c:v>3.0292047704928105</c:v>
                </c:pt>
                <c:pt idx="1247">
                  <c:v>2.8919975885566758</c:v>
                </c:pt>
                <c:pt idx="1248">
                  <c:v>2.8231988395326919</c:v>
                </c:pt>
                <c:pt idx="1249">
                  <c:v>2.7555010235768136</c:v>
                </c:pt>
                <c:pt idx="1250">
                  <c:v>2.7540549741782954</c:v>
                </c:pt>
                <c:pt idx="1251">
                  <c:v>2.7620698086738558</c:v>
                </c:pt>
                <c:pt idx="1252">
                  <c:v>2.7057151111671041</c:v>
                </c:pt>
                <c:pt idx="1253">
                  <c:v>2.6501450063108241</c:v>
                </c:pt>
                <c:pt idx="1254">
                  <c:v>2.5953538965355456</c:v>
                </c:pt>
                <c:pt idx="1255">
                  <c:v>2.5413361842718492</c:v>
                </c:pt>
                <c:pt idx="1256">
                  <c:v>2.4880862719502841</c:v>
                </c:pt>
                <c:pt idx="1257">
                  <c:v>2.4355985620014011</c:v>
                </c:pt>
                <c:pt idx="1258">
                  <c:v>2.3838674568557701</c:v>
                </c:pt>
                <c:pt idx="1259">
                  <c:v>2.3939220811661452</c:v>
                </c:pt>
                <c:pt idx="1260">
                  <c:v>2.472931925062154</c:v>
                </c:pt>
                <c:pt idx="1261">
                  <c:v>2.5595492170674703</c:v>
                </c:pt>
                <c:pt idx="1262">
                  <c:v>2.7742202945438437</c:v>
                </c:pt>
                <c:pt idx="1263">
                  <c:v>3.0146925167660612</c:v>
                </c:pt>
                <c:pt idx="1264">
                  <c:v>3.2044669133916273</c:v>
                </c:pt>
                <c:pt idx="1265">
                  <c:v>3.353697453724874</c:v>
                </c:pt>
                <c:pt idx="1266">
                  <c:v>3.3220708139510466</c:v>
                </c:pt>
                <c:pt idx="1267">
                  <c:v>3.280566077349103</c:v>
                </c:pt>
                <c:pt idx="1268">
                  <c:v>3.177879964178242</c:v>
                </c:pt>
                <c:pt idx="1269">
                  <c:v>2.9340466308449051</c:v>
                </c:pt>
                <c:pt idx="1270">
                  <c:v>2.7333160773491083</c:v>
                </c:pt>
                <c:pt idx="1271">
                  <c:v>2.5855346151408778</c:v>
                </c:pt>
                <c:pt idx="1272">
                  <c:v>2.4906575641131381</c:v>
                </c:pt>
                <c:pt idx="1273">
                  <c:v>2.5166493265884862</c:v>
                </c:pt>
                <c:pt idx="1274">
                  <c:v>2.5508898269525919</c:v>
                </c:pt>
                <c:pt idx="1275">
                  <c:v>2.5848543814544214</c:v>
                </c:pt>
                <c:pt idx="1276">
                  <c:v>2.7458368245587361</c:v>
                </c:pt>
                <c:pt idx="1277">
                  <c:v>2.9238993245587346</c:v>
                </c:pt>
                <c:pt idx="1278">
                  <c:v>2.9923181610875362</c:v>
                </c:pt>
                <c:pt idx="1279">
                  <c:v>3.0609099370099755</c:v>
                </c:pt>
                <c:pt idx="1280">
                  <c:v>3.13895268847227</c:v>
                </c:pt>
                <c:pt idx="1281">
                  <c:v>3.0379444529296893</c:v>
                </c:pt>
                <c:pt idx="1282">
                  <c:v>2.9781319529296923</c:v>
                </c:pt>
                <c:pt idx="1283">
                  <c:v>2.9872415923182496</c:v>
                </c:pt>
                <c:pt idx="1284">
                  <c:v>2.9273527034293561</c:v>
                </c:pt>
                <c:pt idx="1285">
                  <c:v>2.8075749256515765</c:v>
                </c:pt>
                <c:pt idx="1286">
                  <c:v>2.6703620491748072</c:v>
                </c:pt>
                <c:pt idx="1287">
                  <c:v>2.5934246782407411</c:v>
                </c:pt>
                <c:pt idx="1288">
                  <c:v>2.4490659912254027</c:v>
                </c:pt>
                <c:pt idx="1289">
                  <c:v>2.3567097985310053</c:v>
                </c:pt>
                <c:pt idx="1290">
                  <c:v>2.3827713407388638</c:v>
                </c:pt>
                <c:pt idx="1291">
                  <c:v>2.3582403777927787</c:v>
                </c:pt>
                <c:pt idx="1292">
                  <c:v>2.2093935485532459</c:v>
                </c:pt>
                <c:pt idx="1293">
                  <c:v>2.1122374580517511</c:v>
                </c:pt>
                <c:pt idx="1294">
                  <c:v>2.0737801360768175</c:v>
                </c:pt>
                <c:pt idx="1295">
                  <c:v>2.1499350099609393</c:v>
                </c:pt>
                <c:pt idx="1296">
                  <c:v>2.3542604407407381</c:v>
                </c:pt>
                <c:pt idx="1297">
                  <c:v>2.5733519576986348</c:v>
                </c:pt>
                <c:pt idx="1298">
                  <c:v>2.7520937740740727</c:v>
                </c:pt>
                <c:pt idx="1299">
                  <c:v>2.8830658298461076</c:v>
                </c:pt>
                <c:pt idx="1300">
                  <c:v>2.9091689708882567</c:v>
                </c:pt>
                <c:pt idx="1301">
                  <c:v>2.8693000166213838</c:v>
                </c:pt>
                <c:pt idx="1302">
                  <c:v>2.8867241878110548</c:v>
                </c:pt>
                <c:pt idx="1303">
                  <c:v>2.9619000251079712</c:v>
                </c:pt>
                <c:pt idx="1304">
                  <c:v>2.9306265599001224</c:v>
                </c:pt>
                <c:pt idx="1305">
                  <c:v>2.8235075272931156</c:v>
                </c:pt>
                <c:pt idx="1306">
                  <c:v>2.7741581639231785</c:v>
                </c:pt>
                <c:pt idx="1307">
                  <c:v>2.7161026083676267</c:v>
                </c:pt>
                <c:pt idx="1308">
                  <c:v>2.6580470528120745</c:v>
                </c:pt>
                <c:pt idx="1309">
                  <c:v>2.6495700272931177</c:v>
                </c:pt>
                <c:pt idx="1310">
                  <c:v>2.6495700272931089</c:v>
                </c:pt>
                <c:pt idx="1311">
                  <c:v>2.5832098932334513</c:v>
                </c:pt>
                <c:pt idx="1312">
                  <c:v>2.5170221802739752</c:v>
                </c:pt>
                <c:pt idx="1313">
                  <c:v>2.3851639139968603</c:v>
                </c:pt>
                <c:pt idx="1314">
                  <c:v>2.3610023582990403</c:v>
                </c:pt>
                <c:pt idx="1315">
                  <c:v>2.3449921368634254</c:v>
                </c:pt>
                <c:pt idx="1316">
                  <c:v>2.0928725099609347</c:v>
                </c:pt>
                <c:pt idx="1317">
                  <c:v>1.9908843961733214</c:v>
                </c:pt>
                <c:pt idx="1318">
                  <c:v>2.073915610191885</c:v>
                </c:pt>
                <c:pt idx="1319">
                  <c:v>2.3800024100386321</c:v>
                </c:pt>
                <c:pt idx="1320">
                  <c:v>2.9011292488787639</c:v>
                </c:pt>
                <c:pt idx="1321">
                  <c:v>3.3401308214163263</c:v>
                </c:pt>
                <c:pt idx="1322">
                  <c:v>3.8246134153326983</c:v>
                </c:pt>
                <c:pt idx="1323">
                  <c:v>4.3523701623716642</c:v>
                </c:pt>
                <c:pt idx="1324">
                  <c:v>4.7045243245587427</c:v>
                </c:pt>
                <c:pt idx="1325">
                  <c:v>4.5733522999999972</c:v>
                </c:pt>
                <c:pt idx="1326">
                  <c:v>4.0843186998379046</c:v>
                </c:pt>
                <c:pt idx="1327">
                  <c:v>3.5823610058984925</c:v>
                </c:pt>
                <c:pt idx="1328">
                  <c:v>3.2931743203125015</c:v>
                </c:pt>
                <c:pt idx="1329">
                  <c:v>3.1694243203124999</c:v>
                </c:pt>
                <c:pt idx="1330">
                  <c:v>3.1694243203124999</c:v>
                </c:pt>
                <c:pt idx="1331">
                  <c:v>3.1694243203124999</c:v>
                </c:pt>
                <c:pt idx="1332">
                  <c:v>3.1075493203125029</c:v>
                </c:pt>
                <c:pt idx="1333">
                  <c:v>2.9126599583978985</c:v>
                </c:pt>
                <c:pt idx="1334">
                  <c:v>2.7618536699309777</c:v>
                </c:pt>
                <c:pt idx="1335">
                  <c:v>2.734832588726801</c:v>
                </c:pt>
                <c:pt idx="1336">
                  <c:v>2.8302210150891685</c:v>
                </c:pt>
                <c:pt idx="1337">
                  <c:v>2.9432345811661405</c:v>
                </c:pt>
                <c:pt idx="1338">
                  <c:v>2.9950049641782348</c:v>
                </c:pt>
                <c:pt idx="1339">
                  <c:v>3.0559632975115734</c:v>
                </c:pt>
                <c:pt idx="1340">
                  <c:v>3.1169216308449119</c:v>
                </c:pt>
                <c:pt idx="1341">
                  <c:v>3.1873734700550331</c:v>
                </c:pt>
                <c:pt idx="1342">
                  <c:v>3.3802210150891634</c:v>
                </c:pt>
                <c:pt idx="1343">
                  <c:v>3.6036521050925918</c:v>
                </c:pt>
                <c:pt idx="1344">
                  <c:v>3.6440832281207109</c:v>
                </c:pt>
                <c:pt idx="1345">
                  <c:v>3.6228215982681782</c:v>
                </c:pt>
                <c:pt idx="1346">
                  <c:v>3.466617067015759</c:v>
                </c:pt>
                <c:pt idx="1347">
                  <c:v>3.2896188740740695</c:v>
                </c:pt>
                <c:pt idx="1348">
                  <c:v>3.1026188740740803</c:v>
                </c:pt>
                <c:pt idx="1349">
                  <c:v>2.6482891581940211</c:v>
                </c:pt>
                <c:pt idx="1350">
                  <c:v>2.0311524368995881</c:v>
                </c:pt>
                <c:pt idx="1351">
                  <c:v>1.5172049662379969</c:v>
                </c:pt>
                <c:pt idx="1352">
                  <c:v>1.2366953825081457</c:v>
                </c:pt>
                <c:pt idx="1353">
                  <c:v>1.0839077925925891</c:v>
                </c:pt>
                <c:pt idx="1354">
                  <c:v>0.93101585447771928</c:v>
                </c:pt>
                <c:pt idx="1355">
                  <c:v>0.72843117656249867</c:v>
                </c:pt>
                <c:pt idx="1356">
                  <c:v>0.41410751693485531</c:v>
                </c:pt>
                <c:pt idx="1357">
                  <c:v>0.16034319843750422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0.76415685530906841</c:v>
                </c:pt>
                <c:pt idx="1363">
                  <c:v>1.6602929324995692</c:v>
                </c:pt>
                <c:pt idx="1364">
                  <c:v>2.5262656501886145</c:v>
                </c:pt>
                <c:pt idx="1365">
                  <c:v>2.7249030110532413</c:v>
                </c:pt>
                <c:pt idx="1366">
                  <c:v>2.1654319205096906</c:v>
                </c:pt>
                <c:pt idx="1367">
                  <c:v>1.4059509720558439</c:v>
                </c:pt>
                <c:pt idx="1368">
                  <c:v>0.41566800752609384</c:v>
                </c:pt>
                <c:pt idx="1369">
                  <c:v>0</c:v>
                </c:pt>
                <c:pt idx="1370">
                  <c:v>0.50901649286693929</c:v>
                </c:pt>
                <c:pt idx="1371">
                  <c:v>1.1928260882566004</c:v>
                </c:pt>
                <c:pt idx="1372">
                  <c:v>1.4577427549232678</c:v>
                </c:pt>
                <c:pt idx="1373">
                  <c:v>1.2369788660343788</c:v>
                </c:pt>
                <c:pt idx="1374">
                  <c:v>0.73055642088397232</c:v>
                </c:pt>
                <c:pt idx="1375">
                  <c:v>8.5198646504201017E-2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0.31991025841290494</c:v>
                </c:pt>
                <c:pt idx="1383">
                  <c:v>1.6782070882686573</c:v>
                </c:pt>
                <c:pt idx="1384">
                  <c:v>2.0921455536911115</c:v>
                </c:pt>
                <c:pt idx="1385">
                  <c:v>1.6124182633916335</c:v>
                </c:pt>
                <c:pt idx="1386">
                  <c:v>1.1702215891522525</c:v>
                </c:pt>
                <c:pt idx="1387">
                  <c:v>1.4108342725651566</c:v>
                </c:pt>
                <c:pt idx="1388">
                  <c:v>2.1640990808406206</c:v>
                </c:pt>
                <c:pt idx="1389">
                  <c:v>3.0952115716695072</c:v>
                </c:pt>
                <c:pt idx="1390">
                  <c:v>3.6711491857277205</c:v>
                </c:pt>
                <c:pt idx="1391">
                  <c:v>3.5039768457711751</c:v>
                </c:pt>
                <c:pt idx="1392">
                  <c:v>2.8591959407407379</c:v>
                </c:pt>
                <c:pt idx="1393">
                  <c:v>2.1485166548972803</c:v>
                </c:pt>
                <c:pt idx="1394">
                  <c:v>1.5587307244140629</c:v>
                </c:pt>
                <c:pt idx="1395">
                  <c:v>1.2232307244140643</c:v>
                </c:pt>
                <c:pt idx="1396">
                  <c:v>0.96288745793118913</c:v>
                </c:pt>
                <c:pt idx="1397">
                  <c:v>0.64778731482258467</c:v>
                </c:pt>
                <c:pt idx="1398">
                  <c:v>0.41162682889231827</c:v>
                </c:pt>
                <c:pt idx="1399">
                  <c:v>0.17805796001827187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0.31270405692220704</c:v>
                </c:pt>
                <c:pt idx="1409">
                  <c:v>0.50759775841290533</c:v>
                </c:pt>
                <c:pt idx="1410">
                  <c:v>0.40758348151229162</c:v>
                </c:pt>
                <c:pt idx="1411">
                  <c:v>0.30079887520790494</c:v>
                </c:pt>
                <c:pt idx="1412">
                  <c:v>0.23348755635904292</c:v>
                </c:pt>
                <c:pt idx="1413">
                  <c:v>0.30914288611834473</c:v>
                </c:pt>
                <c:pt idx="1414">
                  <c:v>0.67941999895404659</c:v>
                </c:pt>
                <c:pt idx="1415">
                  <c:v>1.3274572754050926</c:v>
                </c:pt>
                <c:pt idx="1416">
                  <c:v>2.0334783267958563</c:v>
                </c:pt>
                <c:pt idx="1417">
                  <c:v>2.4981356282407394</c:v>
                </c:pt>
                <c:pt idx="1418">
                  <c:v>2.4482692740740739</c:v>
                </c:pt>
                <c:pt idx="1419">
                  <c:v>1.7678774469309961</c:v>
                </c:pt>
                <c:pt idx="1420">
                  <c:v>0.76317092612123838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0.3610133351206179</c:v>
                </c:pt>
                <c:pt idx="1425">
                  <c:v>1.0808848374764233</c:v>
                </c:pt>
                <c:pt idx="1426">
                  <c:v>1.9570348775535296</c:v>
                </c:pt>
                <c:pt idx="1427">
                  <c:v>2.3519794576889894</c:v>
                </c:pt>
                <c:pt idx="1428">
                  <c:v>1.7244252386338303</c:v>
                </c:pt>
                <c:pt idx="1429">
                  <c:v>0.82264212722506258</c:v>
                </c:pt>
                <c:pt idx="1430">
                  <c:v>1.6903834798851442E-3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0.1048906168228628</c:v>
                </c:pt>
                <c:pt idx="1437">
                  <c:v>0.54657614621618866</c:v>
                </c:pt>
                <c:pt idx="1438">
                  <c:v>0.63897882000680528</c:v>
                </c:pt>
                <c:pt idx="1439">
                  <c:v>0.45144746253429352</c:v>
                </c:pt>
                <c:pt idx="1440">
                  <c:v>0.18380933034041685</c:v>
                </c:pt>
                <c:pt idx="1441">
                  <c:v>0</c:v>
                </c:pt>
                <c:pt idx="1442">
                  <c:v>0</c:v>
                </c:pt>
                <c:pt idx="1443">
                  <c:v>2.7825645977989542E-4</c:v>
                </c:pt>
                <c:pt idx="1444">
                  <c:v>0.21942706249999999</c:v>
                </c:pt>
                <c:pt idx="1445">
                  <c:v>0.29384075645978008</c:v>
                </c:pt>
                <c:pt idx="1446">
                  <c:v>0.17045272116796306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9.7730634351423207E-2</c:v>
                </c:pt>
                <c:pt idx="1480">
                  <c:v>0.18565387481138548</c:v>
                </c:pt>
                <c:pt idx="1481">
                  <c:v>0.23750078105468747</c:v>
                </c:pt>
                <c:pt idx="1482">
                  <c:v>0.26238533521706747</c:v>
                </c:pt>
                <c:pt idx="1483">
                  <c:v>0.27833488530521261</c:v>
                </c:pt>
                <c:pt idx="1484">
                  <c:v>0.29980703607681763</c:v>
                </c:pt>
                <c:pt idx="1485">
                  <c:v>0.35028338536174342</c:v>
                </c:pt>
                <c:pt idx="1486">
                  <c:v>0.46380902403790503</c:v>
                </c:pt>
                <c:pt idx="1487">
                  <c:v>0.6327432926576968</c:v>
                </c:pt>
                <c:pt idx="1488">
                  <c:v>0.86695846503129304</c:v>
                </c:pt>
                <c:pt idx="1489">
                  <c:v>1.1698134421875002</c:v>
                </c:pt>
                <c:pt idx="1490">
                  <c:v>1.5200736660662615</c:v>
                </c:pt>
                <c:pt idx="1491">
                  <c:v>1.8796220527850109</c:v>
                </c:pt>
                <c:pt idx="1492">
                  <c:v>2.1757672737335501</c:v>
                </c:pt>
                <c:pt idx="1493">
                  <c:v>2.3626365426282261</c:v>
                </c:pt>
                <c:pt idx="1494">
                  <c:v>2.4944073504412612</c:v>
                </c:pt>
                <c:pt idx="1495">
                  <c:v>2.5259698997835214</c:v>
                </c:pt>
                <c:pt idx="1496">
                  <c:v>2.5047834852218904</c:v>
                </c:pt>
                <c:pt idx="1497">
                  <c:v>2.4414097948090836</c:v>
                </c:pt>
                <c:pt idx="1498">
                  <c:v>2.2952397072265605</c:v>
                </c:pt>
                <c:pt idx="1499">
                  <c:v>2.103998184537089</c:v>
                </c:pt>
                <c:pt idx="1500">
                  <c:v>1.8727214834279085</c:v>
                </c:pt>
                <c:pt idx="1501">
                  <c:v>1.7636830564453125</c:v>
                </c:pt>
                <c:pt idx="1502">
                  <c:v>1.7302037933516075</c:v>
                </c:pt>
                <c:pt idx="1503">
                  <c:v>1.7241849908583557</c:v>
                </c:pt>
                <c:pt idx="1504">
                  <c:v>1.7642165556134244</c:v>
                </c:pt>
                <c:pt idx="1505">
                  <c:v>1.7165686875000006</c:v>
                </c:pt>
                <c:pt idx="1506">
                  <c:v>1.7036008927536115</c:v>
                </c:pt>
                <c:pt idx="1507">
                  <c:v>1.7742500743205594</c:v>
                </c:pt>
                <c:pt idx="1508">
                  <c:v>1.8944858396947863</c:v>
                </c:pt>
                <c:pt idx="1509">
                  <c:v>2.0664053076696995</c:v>
                </c:pt>
                <c:pt idx="1510">
                  <c:v>2.3868415828360785</c:v>
                </c:pt>
                <c:pt idx="1511">
                  <c:v>2.836591786132812</c:v>
                </c:pt>
                <c:pt idx="1512">
                  <c:v>3.3393790775312908</c:v>
                </c:pt>
                <c:pt idx="1513">
                  <c:v>3.8582219977256398</c:v>
                </c:pt>
                <c:pt idx="1514">
                  <c:v>4.240299487868386</c:v>
                </c:pt>
                <c:pt idx="1515">
                  <c:v>4.3354929844926149</c:v>
                </c:pt>
                <c:pt idx="1516">
                  <c:v>4.0809782109224999</c:v>
                </c:pt>
                <c:pt idx="1517">
                  <c:v>3.7474562763039603</c:v>
                </c:pt>
                <c:pt idx="1518">
                  <c:v>3.4797373638521845</c:v>
                </c:pt>
                <c:pt idx="1519">
                  <c:v>3.2771047329601228</c:v>
                </c:pt>
                <c:pt idx="1520">
                  <c:v>3.1168028465513511</c:v>
                </c:pt>
                <c:pt idx="1521">
                  <c:v>2.9270561765624938</c:v>
                </c:pt>
                <c:pt idx="1522">
                  <c:v>2.670134396173323</c:v>
                </c:pt>
                <c:pt idx="1523">
                  <c:v>2.2661030436385454</c:v>
                </c:pt>
                <c:pt idx="1524">
                  <c:v>1.672863587379972</c:v>
                </c:pt>
                <c:pt idx="1525">
                  <c:v>0.87757224417143709</c:v>
                </c:pt>
                <c:pt idx="1526">
                  <c:v>0.18758375324073751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0.23762879214463245</c:v>
                </c:pt>
                <c:pt idx="1531">
                  <c:v>0.70229812010271953</c:v>
                </c:pt>
                <c:pt idx="1532">
                  <c:v>1.178031855309071</c:v>
                </c:pt>
                <c:pt idx="1533">
                  <c:v>1.6720549074074058</c:v>
                </c:pt>
                <c:pt idx="1534">
                  <c:v>2.2494323168552808</c:v>
                </c:pt>
                <c:pt idx="1535">
                  <c:v>2.9756140298075286</c:v>
                </c:pt>
                <c:pt idx="1536">
                  <c:v>3.7999571422496552</c:v>
                </c:pt>
                <c:pt idx="1537">
                  <c:v>4.5329545558299049</c:v>
                </c:pt>
                <c:pt idx="1538">
                  <c:v>5.2552786374999991</c:v>
                </c:pt>
                <c:pt idx="1539">
                  <c:v>5.9131551476508903</c:v>
                </c:pt>
                <c:pt idx="1540">
                  <c:v>6.5137314708882643</c:v>
                </c:pt>
                <c:pt idx="1541">
                  <c:v>7.0596860367626837</c:v>
                </c:pt>
                <c:pt idx="1542">
                  <c:v>7.3083387310035137</c:v>
                </c:pt>
                <c:pt idx="1543">
                  <c:v>7.1911133625795784</c:v>
                </c:pt>
                <c:pt idx="1544">
                  <c:v>6.5640114774455549</c:v>
                </c:pt>
                <c:pt idx="1545">
                  <c:v>5.7728781154942519</c:v>
                </c:pt>
                <c:pt idx="1546">
                  <c:v>5.2198228124999959</c:v>
                </c:pt>
                <c:pt idx="1547">
                  <c:v>4.8817741527199061</c:v>
                </c:pt>
                <c:pt idx="1548">
                  <c:v>4.8623637189964883</c:v>
                </c:pt>
                <c:pt idx="1549">
                  <c:v>4.995037724139177</c:v>
                </c:pt>
                <c:pt idx="1550">
                  <c:v>5.1993461941015102</c:v>
                </c:pt>
                <c:pt idx="1551">
                  <c:v>5.4322967873046908</c:v>
                </c:pt>
                <c:pt idx="1552">
                  <c:v>5.5972161693822882</c:v>
                </c:pt>
                <c:pt idx="1553">
                  <c:v>5.7062196683449073</c:v>
                </c:pt>
                <c:pt idx="1554">
                  <c:v>5.8028788866011327</c:v>
                </c:pt>
                <c:pt idx="1555">
                  <c:v>6.0610309977358128</c:v>
                </c:pt>
                <c:pt idx="1556">
                  <c:v>6.4116156347800919</c:v>
                </c:pt>
                <c:pt idx="1557">
                  <c:v>6.7987107847675086</c:v>
                </c:pt>
                <c:pt idx="1558">
                  <c:v>7.2851860112046154</c:v>
                </c:pt>
                <c:pt idx="1559">
                  <c:v>7.832093343947184</c:v>
                </c:pt>
                <c:pt idx="1560">
                  <c:v>8.1774917800925824</c:v>
                </c:pt>
                <c:pt idx="1561">
                  <c:v>8.4529626112997249</c:v>
                </c:pt>
                <c:pt idx="1562">
                  <c:v>8.7353064285150896</c:v>
                </c:pt>
                <c:pt idx="1563">
                  <c:v>9.1062127115740701</c:v>
                </c:pt>
                <c:pt idx="1564">
                  <c:v>9.5055646865904215</c:v>
                </c:pt>
                <c:pt idx="1565">
                  <c:v>9.8314592628236479</c:v>
                </c:pt>
                <c:pt idx="1566">
                  <c:v>10.251086259063948</c:v>
                </c:pt>
                <c:pt idx="1567">
                  <c:v>10.528547931329564</c:v>
                </c:pt>
                <c:pt idx="1568">
                  <c:v>10.594942620059848</c:v>
                </c:pt>
                <c:pt idx="1569">
                  <c:v>10.729965542935529</c:v>
                </c:pt>
                <c:pt idx="1570">
                  <c:v>10.845955582696762</c:v>
                </c:pt>
                <c:pt idx="1571">
                  <c:v>10.942163837618688</c:v>
                </c:pt>
                <c:pt idx="1572">
                  <c:v>11.017904896926169</c:v>
                </c:pt>
                <c:pt idx="1573">
                  <c:v>10.886478560821747</c:v>
                </c:pt>
                <c:pt idx="1574">
                  <c:v>10.593251004228826</c:v>
                </c:pt>
                <c:pt idx="1575">
                  <c:v>10.347125815089163</c:v>
                </c:pt>
                <c:pt idx="1576">
                  <c:v>9.9613379550925885</c:v>
                </c:pt>
                <c:pt idx="1577">
                  <c:v>9.5101446127585429</c:v>
                </c:pt>
                <c:pt idx="1578">
                  <c:v>9.1115879550925811</c:v>
                </c:pt>
                <c:pt idx="1579">
                  <c:v>8.8616517283203162</c:v>
                </c:pt>
                <c:pt idx="1580">
                  <c:v>8.6129197433449072</c:v>
                </c:pt>
                <c:pt idx="1581">
                  <c:v>8.4193855349325339</c:v>
                </c:pt>
                <c:pt idx="1582">
                  <c:v>8.2470255755714685</c:v>
                </c:pt>
                <c:pt idx="1583">
                  <c:v>7.8513614560546889</c:v>
                </c:pt>
                <c:pt idx="1584">
                  <c:v>7.5330779126200289</c:v>
                </c:pt>
                <c:pt idx="1585">
                  <c:v>7.200012592592592</c:v>
                </c:pt>
                <c:pt idx="1586">
                  <c:v>6.8533590804181044</c:v>
                </c:pt>
                <c:pt idx="1587">
                  <c:v>6.5846082323465858</c:v>
                </c:pt>
                <c:pt idx="1588">
                  <c:v>6.4993484627537264</c:v>
                </c:pt>
                <c:pt idx="1589">
                  <c:v>6.6103079154085282</c:v>
                </c:pt>
                <c:pt idx="1590">
                  <c:v>6.7542645916160335</c:v>
                </c:pt>
                <c:pt idx="1591">
                  <c:v>6.9138861917173022</c:v>
                </c:pt>
                <c:pt idx="1592">
                  <c:v>7.0193686787296814</c:v>
                </c:pt>
                <c:pt idx="1593">
                  <c:v>7.1241037003357057</c:v>
                </c:pt>
                <c:pt idx="1594">
                  <c:v>7.2631973377622998</c:v>
                </c:pt>
                <c:pt idx="1595">
                  <c:v>7.0543812646628963</c:v>
                </c:pt>
                <c:pt idx="1596">
                  <c:v>6.812033046505543</c:v>
                </c:pt>
                <c:pt idx="1597">
                  <c:v>6.4851337762134085</c:v>
                </c:pt>
                <c:pt idx="1598">
                  <c:v>6.0257323506365745</c:v>
                </c:pt>
                <c:pt idx="1599">
                  <c:v>5.7265057313035816</c:v>
                </c:pt>
                <c:pt idx="1600">
                  <c:v>5.4161079036632422</c:v>
                </c:pt>
                <c:pt idx="1601">
                  <c:v>5.1794001056495933</c:v>
                </c:pt>
                <c:pt idx="1602">
                  <c:v>5.1957035754793095</c:v>
                </c:pt>
                <c:pt idx="1603">
                  <c:v>5.4060220495297999</c:v>
                </c:pt>
                <c:pt idx="1604">
                  <c:v>5.561725521679679</c:v>
                </c:pt>
                <c:pt idx="1605">
                  <c:v>5.8122870434949485</c:v>
                </c:pt>
                <c:pt idx="1606">
                  <c:v>6.0256385422496646</c:v>
                </c:pt>
                <c:pt idx="1607">
                  <c:v>6.1570586671874974</c:v>
                </c:pt>
                <c:pt idx="1608">
                  <c:v>6.3193086671875003</c:v>
                </c:pt>
                <c:pt idx="1609">
                  <c:v>6.4815586671875014</c:v>
                </c:pt>
                <c:pt idx="1610">
                  <c:v>6.5945829866940997</c:v>
                </c:pt>
                <c:pt idx="1611">
                  <c:v>6.6919281599753973</c:v>
                </c:pt>
                <c:pt idx="1612">
                  <c:v>6.9850460449074081</c:v>
                </c:pt>
                <c:pt idx="1613">
                  <c:v>7.29650748861454</c:v>
                </c:pt>
                <c:pt idx="1614">
                  <c:v>7.6444502550304314</c:v>
                </c:pt>
                <c:pt idx="1615">
                  <c:v>8.013689686590423</c:v>
                </c:pt>
                <c:pt idx="1616">
                  <c:v>8.507104574560616</c:v>
                </c:pt>
                <c:pt idx="1617">
                  <c:v>8.9613162369965771</c:v>
                </c:pt>
                <c:pt idx="1618">
                  <c:v>9.3579255671374</c:v>
                </c:pt>
                <c:pt idx="1619">
                  <c:v>9.5230837397226438</c:v>
                </c:pt>
                <c:pt idx="1620">
                  <c:v>9.4774162003356945</c:v>
                </c:pt>
                <c:pt idx="1621">
                  <c:v>9.4106498891994139</c:v>
                </c:pt>
                <c:pt idx="1622">
                  <c:v>9.2144276416406807</c:v>
                </c:pt>
                <c:pt idx="1623">
                  <c:v>8.7983342048302955</c:v>
                </c:pt>
                <c:pt idx="1624">
                  <c:v>8.212926252003756</c:v>
                </c:pt>
                <c:pt idx="1625">
                  <c:v>7.659722759051351</c:v>
                </c:pt>
                <c:pt idx="1626">
                  <c:v>6.7878356931863069</c:v>
                </c:pt>
                <c:pt idx="1627">
                  <c:v>5.7342847999999957</c:v>
                </c:pt>
                <c:pt idx="1628">
                  <c:v>4.8115731668745694</c:v>
                </c:pt>
                <c:pt idx="1629">
                  <c:v>4.1110781454046608</c:v>
                </c:pt>
                <c:pt idx="1630">
                  <c:v>3.840665940444151</c:v>
                </c:pt>
                <c:pt idx="1631">
                  <c:v>4.090365007761867</c:v>
                </c:pt>
                <c:pt idx="1632">
                  <c:v>4.6475407538044378</c:v>
                </c:pt>
                <c:pt idx="1633">
                  <c:v>5.331046135799518</c:v>
                </c:pt>
                <c:pt idx="1634">
                  <c:v>5.9334789663430252</c:v>
                </c:pt>
                <c:pt idx="1635">
                  <c:v>6.1604443168962764</c:v>
                </c:pt>
                <c:pt idx="1636">
                  <c:v>6.1604443168962657</c:v>
                </c:pt>
                <c:pt idx="1637">
                  <c:v>5.9029787259259203</c:v>
                </c:pt>
                <c:pt idx="1638">
                  <c:v>5.6161210447265715</c:v>
                </c:pt>
                <c:pt idx="1639">
                  <c:v>5.3964288274179699</c:v>
                </c:pt>
                <c:pt idx="1640">
                  <c:v>5.3235187624999964</c:v>
                </c:pt>
                <c:pt idx="1641">
                  <c:v>5.5040111879286622</c:v>
                </c:pt>
                <c:pt idx="1642">
                  <c:v>5.8712525451967643</c:v>
                </c:pt>
                <c:pt idx="1643">
                  <c:v>6.4418059038899127</c:v>
                </c:pt>
                <c:pt idx="1644">
                  <c:v>6.9982687624999906</c:v>
                </c:pt>
                <c:pt idx="1645">
                  <c:v>7.5131857412066418</c:v>
                </c:pt>
                <c:pt idx="1646">
                  <c:v>8.0056503024661954</c:v>
                </c:pt>
                <c:pt idx="1647">
                  <c:v>8.4429519330589908</c:v>
                </c:pt>
                <c:pt idx="1648">
                  <c:v>8.9253910754793093</c:v>
                </c:pt>
                <c:pt idx="1649">
                  <c:v>9.269644032603253</c:v>
                </c:pt>
                <c:pt idx="1650">
                  <c:v>9.5365971695818832</c:v>
                </c:pt>
                <c:pt idx="1651">
                  <c:v>9.6370229851677784</c:v>
                </c:pt>
                <c:pt idx="1652">
                  <c:v>9.6123848377622902</c:v>
                </c:pt>
                <c:pt idx="1653">
                  <c:v>9.6545864728545041</c:v>
                </c:pt>
                <c:pt idx="1654">
                  <c:v>9.5884409965706414</c:v>
                </c:pt>
                <c:pt idx="1655">
                  <c:v>9.5700766540466322</c:v>
                </c:pt>
                <c:pt idx="1656">
                  <c:v>9.7308717074074131</c:v>
                </c:pt>
                <c:pt idx="1657">
                  <c:v>9.8936172027434939</c:v>
                </c:pt>
                <c:pt idx="1658">
                  <c:v>10.058326408367623</c:v>
                </c:pt>
                <c:pt idx="1659">
                  <c:v>10.22501259259259</c:v>
                </c:pt>
                <c:pt idx="1660">
                  <c:v>10.393689023731135</c:v>
                </c:pt>
                <c:pt idx="1661">
                  <c:v>10.471480081207133</c:v>
                </c:pt>
                <c:pt idx="1662">
                  <c:v>10.621944251294313</c:v>
                </c:pt>
                <c:pt idx="1663">
                  <c:v>10.795805439846694</c:v>
                </c:pt>
                <c:pt idx="1664">
                  <c:v>10.760469437986549</c:v>
                </c:pt>
                <c:pt idx="1665">
                  <c:v>10.797606914934846</c:v>
                </c:pt>
                <c:pt idx="1666">
                  <c:v>10.739502176836849</c:v>
                </c:pt>
                <c:pt idx="1667">
                  <c:v>10.636533576446759</c:v>
                </c:pt>
                <c:pt idx="1668">
                  <c:v>10.628959928062828</c:v>
                </c:pt>
                <c:pt idx="1669">
                  <c:v>10.599139269104999</c:v>
                </c:pt>
                <c:pt idx="1670">
                  <c:v>10.569154382441702</c:v>
                </c:pt>
                <c:pt idx="1671">
                  <c:v>10.420129121469904</c:v>
                </c:pt>
                <c:pt idx="1672">
                  <c:v>10.345436523324707</c:v>
                </c:pt>
                <c:pt idx="1673">
                  <c:v>10.367485092403978</c:v>
                </c:pt>
                <c:pt idx="1674">
                  <c:v>10.292629021289072</c:v>
                </c:pt>
                <c:pt idx="1675">
                  <c:v>10.195691521289064</c:v>
                </c:pt>
                <c:pt idx="1676">
                  <c:v>10.098754021289054</c:v>
                </c:pt>
                <c:pt idx="1677">
                  <c:v>9.8831795368484112</c:v>
                </c:pt>
                <c:pt idx="1678">
                  <c:v>9.6464624548032383</c:v>
                </c:pt>
                <c:pt idx="1679">
                  <c:v>9.4857369934389482</c:v>
                </c:pt>
                <c:pt idx="1680">
                  <c:v>9.422014437500005</c:v>
                </c:pt>
                <c:pt idx="1681">
                  <c:v>9.5506274206235471</c:v>
                </c:pt>
                <c:pt idx="1682">
                  <c:v>9.8172302657064368</c:v>
                </c:pt>
                <c:pt idx="1683">
                  <c:v>10.105063599039781</c:v>
                </c:pt>
                <c:pt idx="1684">
                  <c:v>10.532862705840625</c:v>
                </c:pt>
                <c:pt idx="1685">
                  <c:v>10.814102334668636</c:v>
                </c:pt>
                <c:pt idx="1686">
                  <c:v>10.903670788136569</c:v>
                </c:pt>
                <c:pt idx="1687">
                  <c:v>10.993764169227978</c:v>
                </c:pt>
                <c:pt idx="1688">
                  <c:v>10.889745247593019</c:v>
                </c:pt>
                <c:pt idx="1689">
                  <c:v>10.740003219324407</c:v>
                </c:pt>
                <c:pt idx="1690">
                  <c:v>10.687407348437512</c:v>
                </c:pt>
                <c:pt idx="1691">
                  <c:v>10.61219380068775</c:v>
                </c:pt>
                <c:pt idx="1692">
                  <c:v>10.634638397805201</c:v>
                </c:pt>
                <c:pt idx="1693">
                  <c:v>10.657116165704556</c:v>
                </c:pt>
                <c:pt idx="1694">
                  <c:v>10.679627130300508</c:v>
                </c:pt>
                <c:pt idx="1695">
                  <c:v>10.702171317507682</c:v>
                </c:pt>
                <c:pt idx="1696">
                  <c:v>10.72474875324073</c:v>
                </c:pt>
                <c:pt idx="1697">
                  <c:v>10.747359463414393</c:v>
                </c:pt>
                <c:pt idx="1698">
                  <c:v>10.67176736283221</c:v>
                </c:pt>
                <c:pt idx="1699">
                  <c:v>10.475295140609999</c:v>
                </c:pt>
                <c:pt idx="1700">
                  <c:v>10.256560852303307</c:v>
                </c:pt>
                <c:pt idx="1701">
                  <c:v>10.114129650840994</c:v>
                </c:pt>
                <c:pt idx="1702">
                  <c:v>10.069991165704561</c:v>
                </c:pt>
                <c:pt idx="1703">
                  <c:v>9.9282840784655253</c:v>
                </c:pt>
                <c:pt idx="1704">
                  <c:v>9.8627532193244143</c:v>
                </c:pt>
                <c:pt idx="1705">
                  <c:v>9.9165508031485885</c:v>
                </c:pt>
                <c:pt idx="1706">
                  <c:v>9.873008225925922</c:v>
                </c:pt>
                <c:pt idx="1707">
                  <c:v>9.926611391450189</c:v>
                </c:pt>
                <c:pt idx="1708">
                  <c:v>10.001816521289058</c:v>
                </c:pt>
                <c:pt idx="1709">
                  <c:v>9.9800406479595321</c:v>
                </c:pt>
                <c:pt idx="1710">
                  <c:v>10.151867078880262</c:v>
                </c:pt>
                <c:pt idx="1711">
                  <c:v>10.367485092403978</c:v>
                </c:pt>
                <c:pt idx="1712">
                  <c:v>10.486504021289058</c:v>
                </c:pt>
                <c:pt idx="1713">
                  <c:v>10.72509889546869</c:v>
                </c:pt>
                <c:pt idx="1714">
                  <c:v>10.889745247593034</c:v>
                </c:pt>
                <c:pt idx="1715">
                  <c:v>11.055147070695343</c:v>
                </c:pt>
                <c:pt idx="1716">
                  <c:v>11.244241165704567</c:v>
                </c:pt>
                <c:pt idx="1717">
                  <c:v>11.434477518969965</c:v>
                </c:pt>
                <c:pt idx="1718">
                  <c:v>11.649246371238428</c:v>
                </c:pt>
                <c:pt idx="1719">
                  <c:v>11.865614860611435</c:v>
                </c:pt>
                <c:pt idx="1720">
                  <c:v>12.00811479648624</c:v>
                </c:pt>
                <c:pt idx="1721">
                  <c:v>11.928263889945566</c:v>
                </c:pt>
                <c:pt idx="1722">
                  <c:v>11.723794989143936</c:v>
                </c:pt>
                <c:pt idx="1723">
                  <c:v>11.470743291083689</c:v>
                </c:pt>
                <c:pt idx="1724">
                  <c:v>11.193476762506696</c:v>
                </c:pt>
                <c:pt idx="1725">
                  <c:v>10.568743291083653</c:v>
                </c:pt>
                <c:pt idx="1726">
                  <c:v>9.6558215275578352</c:v>
                </c:pt>
                <c:pt idx="1727">
                  <c:v>8.56551901649736</c:v>
                </c:pt>
                <c:pt idx="1728">
                  <c:v>7.2918320865740629</c:v>
                </c:pt>
                <c:pt idx="1729">
                  <c:v>5.9530003609248965</c:v>
                </c:pt>
                <c:pt idx="1730">
                  <c:v>4.9488934559673394</c:v>
                </c:pt>
                <c:pt idx="1731">
                  <c:v>4.340813414540472</c:v>
                </c:pt>
                <c:pt idx="1732">
                  <c:v>3.9264781724001265</c:v>
                </c:pt>
                <c:pt idx="1733">
                  <c:v>3.725730038163626</c:v>
                </c:pt>
                <c:pt idx="1734">
                  <c:v>3.5505550892245878</c:v>
                </c:pt>
                <c:pt idx="1735">
                  <c:v>3.3134983712427171</c:v>
                </c:pt>
                <c:pt idx="1736">
                  <c:v>2.9209626056495925</c:v>
                </c:pt>
                <c:pt idx="1737">
                  <c:v>2.6164755216796847</c:v>
                </c:pt>
                <c:pt idx="1738">
                  <c:v>2.4197369935528168</c:v>
                </c:pt>
                <c:pt idx="1739">
                  <c:v>2.3121500752381849</c:v>
                </c:pt>
                <c:pt idx="1740">
                  <c:v>2.463482232836073</c:v>
                </c:pt>
                <c:pt idx="1741">
                  <c:v>2.794007676296721</c:v>
                </c:pt>
                <c:pt idx="1742">
                  <c:v>3.0105057375000088</c:v>
                </c:pt>
                <c:pt idx="1743">
                  <c:v>3.0860352606500201</c:v>
                </c:pt>
                <c:pt idx="1744">
                  <c:v>3.1819968550925855</c:v>
                </c:pt>
                <c:pt idx="1745">
                  <c:v>3.1436762329325267</c:v>
                </c:pt>
                <c:pt idx="1746">
                  <c:v>3.0353697404663915</c:v>
                </c:pt>
                <c:pt idx="1747">
                  <c:v>3.0697181296875025</c:v>
                </c:pt>
                <c:pt idx="1748">
                  <c:v>3.124516496774266</c:v>
                </c:pt>
                <c:pt idx="1749">
                  <c:v>3.1783796899927093</c:v>
                </c:pt>
                <c:pt idx="1750">
                  <c:v>3.320822062002736</c:v>
                </c:pt>
                <c:pt idx="1751">
                  <c:v>3.3359683693359359</c:v>
                </c:pt>
                <c:pt idx="1752">
                  <c:v>3.283247481573643</c:v>
                </c:pt>
                <c:pt idx="1753">
                  <c:v>3.2311006038261416</c:v>
                </c:pt>
                <c:pt idx="1754">
                  <c:v>3.1795244967592584</c:v>
                </c:pt>
                <c:pt idx="1755">
                  <c:v>3.1285159210388263</c:v>
                </c:pt>
                <c:pt idx="1756">
                  <c:v>3.0780716373306745</c:v>
                </c:pt>
                <c:pt idx="1757">
                  <c:v>2.9624175729673059</c:v>
                </c:pt>
                <c:pt idx="1758">
                  <c:v>2.9037520576171909</c:v>
                </c:pt>
                <c:pt idx="1759">
                  <c:v>2.8554736844671673</c:v>
                </c:pt>
                <c:pt idx="1760">
                  <c:v>2.7337940359910817</c:v>
                </c:pt>
                <c:pt idx="1761">
                  <c:v>2.6778323345057413</c:v>
                </c:pt>
                <c:pt idx="1762">
                  <c:v>2.6226524268861438</c:v>
                </c:pt>
                <c:pt idx="1763">
                  <c:v>2.5682487155628406</c:v>
                </c:pt>
                <c:pt idx="1764">
                  <c:v>2.4519767140775057</c:v>
                </c:pt>
                <c:pt idx="1765">
                  <c:v>2.2045934550274913</c:v>
                </c:pt>
                <c:pt idx="1766">
                  <c:v>1.7611521050925913</c:v>
                </c:pt>
                <c:pt idx="1767">
                  <c:v>1.178447453724869</c:v>
                </c:pt>
                <c:pt idx="1768">
                  <c:v>0.47293019218749965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4DC-41CF-8E89-5F24A33B78E5}"/>
            </c:ext>
          </c:extLst>
        </c:ser>
        <c:ser>
          <c:idx val="1"/>
          <c:order val="1"/>
          <c:tx>
            <c:v>braking power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0.00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WLTC_class_3!$O$8:$O$1808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0.60553843954180731</c:v>
                </c:pt>
                <c:pt idx="38">
                  <c:v>1.0323964128110543</c:v>
                </c:pt>
                <c:pt idx="39">
                  <c:v>0.87994311954518079</c:v>
                </c:pt>
                <c:pt idx="40">
                  <c:v>0.68996238474579952</c:v>
                </c:pt>
                <c:pt idx="41">
                  <c:v>0.88762632523925133</c:v>
                </c:pt>
                <c:pt idx="42">
                  <c:v>1.1767221719285823</c:v>
                </c:pt>
                <c:pt idx="43">
                  <c:v>0.96465224983415865</c:v>
                </c:pt>
                <c:pt idx="44">
                  <c:v>0.42543418582175968</c:v>
                </c:pt>
                <c:pt idx="45">
                  <c:v>2.2412503504104616E-2</c:v>
                </c:pt>
                <c:pt idx="46">
                  <c:v>0</c:v>
                </c:pt>
                <c:pt idx="47">
                  <c:v>5.5466489402488432E-2</c:v>
                </c:pt>
                <c:pt idx="48">
                  <c:v>1.3484117558298956E-2</c:v>
                </c:pt>
                <c:pt idx="49">
                  <c:v>0</c:v>
                </c:pt>
                <c:pt idx="50">
                  <c:v>0</c:v>
                </c:pt>
                <c:pt idx="51">
                  <c:v>6.8608413136574245E-2</c:v>
                </c:pt>
                <c:pt idx="52">
                  <c:v>0.32956818672062532</c:v>
                </c:pt>
                <c:pt idx="53">
                  <c:v>0.20917814267752266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0.16355102031250066</c:v>
                </c:pt>
                <c:pt idx="89">
                  <c:v>1.1969569531702786</c:v>
                </c:pt>
                <c:pt idx="90">
                  <c:v>1.6820897415870946</c:v>
                </c:pt>
                <c:pt idx="91">
                  <c:v>1.4475803152434841</c:v>
                </c:pt>
                <c:pt idx="92">
                  <c:v>0.8082498683020406</c:v>
                </c:pt>
                <c:pt idx="93">
                  <c:v>0.37676204890474962</c:v>
                </c:pt>
                <c:pt idx="94">
                  <c:v>0.33054457407407389</c:v>
                </c:pt>
                <c:pt idx="95">
                  <c:v>0.32953325339211464</c:v>
                </c:pt>
                <c:pt idx="96">
                  <c:v>0.1802500449309842</c:v>
                </c:pt>
                <c:pt idx="97">
                  <c:v>5.995088749999998E-2</c:v>
                </c:pt>
                <c:pt idx="98">
                  <c:v>3.6713810093021264E-2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0.1569031920717596</c:v>
                </c:pt>
                <c:pt idx="152">
                  <c:v>1.0324573947873792</c:v>
                </c:pt>
                <c:pt idx="153">
                  <c:v>1.4153921274155516</c:v>
                </c:pt>
                <c:pt idx="154">
                  <c:v>1.0199733925376693</c:v>
                </c:pt>
                <c:pt idx="155">
                  <c:v>0.38478367454855755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0.19898207590234873</c:v>
                </c:pt>
                <c:pt idx="172">
                  <c:v>1.1504621501953121</c:v>
                </c:pt>
                <c:pt idx="173">
                  <c:v>1.4312527721300583</c:v>
                </c:pt>
                <c:pt idx="174">
                  <c:v>0.80158188808540154</c:v>
                </c:pt>
                <c:pt idx="175">
                  <c:v>4.357057800148962E-2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0.26688093595384255</c:v>
                </c:pt>
                <c:pt idx="184">
                  <c:v>0.5786253943359374</c:v>
                </c:pt>
                <c:pt idx="185">
                  <c:v>0.60797754987997277</c:v>
                </c:pt>
                <c:pt idx="186">
                  <c:v>0.48734803501157442</c:v>
                </c:pt>
                <c:pt idx="187">
                  <c:v>0.3299531115234372</c:v>
                </c:pt>
                <c:pt idx="188">
                  <c:v>0.21187742753906236</c:v>
                </c:pt>
                <c:pt idx="189">
                  <c:v>0.12568624227618116</c:v>
                </c:pt>
                <c:pt idx="190">
                  <c:v>5.1890924268850731E-2</c:v>
                </c:pt>
                <c:pt idx="191">
                  <c:v>8.5017822656785254E-3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7.6831775585939246E-2</c:v>
                </c:pt>
                <c:pt idx="234">
                  <c:v>0.36575164865156606</c:v>
                </c:pt>
                <c:pt idx="235">
                  <c:v>8.4432777488426591E-2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0.51721704588343476</c:v>
                </c:pt>
                <c:pt idx="240">
                  <c:v>0.97383739535884917</c:v>
                </c:pt>
                <c:pt idx="241">
                  <c:v>0.76513863889558598</c:v>
                </c:pt>
                <c:pt idx="242">
                  <c:v>0.66538165342212152</c:v>
                </c:pt>
                <c:pt idx="243">
                  <c:v>0.76688756398962588</c:v>
                </c:pt>
                <c:pt idx="244">
                  <c:v>0.68996238474579952</c:v>
                </c:pt>
                <c:pt idx="245">
                  <c:v>0.88762632523925133</c:v>
                </c:pt>
                <c:pt idx="246">
                  <c:v>1.1767221719285823</c:v>
                </c:pt>
                <c:pt idx="247">
                  <c:v>0.96465224983415865</c:v>
                </c:pt>
                <c:pt idx="248">
                  <c:v>0.42543418582175968</c:v>
                </c:pt>
                <c:pt idx="249">
                  <c:v>2.2412503504104616E-2</c:v>
                </c:pt>
                <c:pt idx="250">
                  <c:v>0</c:v>
                </c:pt>
                <c:pt idx="251">
                  <c:v>5.5466489402488432E-2</c:v>
                </c:pt>
                <c:pt idx="252">
                  <c:v>1.3484117558298956E-2</c:v>
                </c:pt>
                <c:pt idx="253">
                  <c:v>0</c:v>
                </c:pt>
                <c:pt idx="254">
                  <c:v>0</c:v>
                </c:pt>
                <c:pt idx="255">
                  <c:v>6.8608413136574245E-2</c:v>
                </c:pt>
                <c:pt idx="256">
                  <c:v>0.16166540894284745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0.67017597087486069</c:v>
                </c:pt>
                <c:pt idx="275">
                  <c:v>1.0428847074074086</c:v>
                </c:pt>
                <c:pt idx="276">
                  <c:v>1.2107214517318239</c:v>
                </c:pt>
                <c:pt idx="277">
                  <c:v>1.3186911984910838</c:v>
                </c:pt>
                <c:pt idx="278">
                  <c:v>1.6398994486183445</c:v>
                </c:pt>
                <c:pt idx="279">
                  <c:v>1.5037335138527199</c:v>
                </c:pt>
                <c:pt idx="280">
                  <c:v>0.59314659219178656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0.17440401477810985</c:v>
                </c:pt>
                <c:pt idx="306">
                  <c:v>3.1755316921724994E-2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8.4704298124571392E-2</c:v>
                </c:pt>
                <c:pt idx="314">
                  <c:v>0.2350114999999999</c:v>
                </c:pt>
                <c:pt idx="315">
                  <c:v>0.24130230960219473</c:v>
                </c:pt>
                <c:pt idx="316">
                  <c:v>0.16930606394675901</c:v>
                </c:pt>
                <c:pt idx="317">
                  <c:v>0.24679825723674328</c:v>
                </c:pt>
                <c:pt idx="318">
                  <c:v>0.40757063657407383</c:v>
                </c:pt>
                <c:pt idx="319">
                  <c:v>0.43720551508916278</c:v>
                </c:pt>
                <c:pt idx="320">
                  <c:v>0.12006289433593718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0.24569273836135783</c:v>
                </c:pt>
                <c:pt idx="329">
                  <c:v>0.64983869717587239</c:v>
                </c:pt>
                <c:pt idx="330">
                  <c:v>0.26925975791564877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0.24210844307779267</c:v>
                </c:pt>
                <c:pt idx="360">
                  <c:v>0.36933609369641612</c:v>
                </c:pt>
                <c:pt idx="361">
                  <c:v>0.24510420891632401</c:v>
                </c:pt>
                <c:pt idx="362">
                  <c:v>6.9623981821469505E-2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0.2667248510652433</c:v>
                </c:pt>
                <c:pt idx="373">
                  <c:v>0.72093437338686361</c:v>
                </c:pt>
                <c:pt idx="374">
                  <c:v>0.71798631635561327</c:v>
                </c:pt>
                <c:pt idx="375">
                  <c:v>0.46971279999999987</c:v>
                </c:pt>
                <c:pt idx="376">
                  <c:v>0.24610037582759994</c:v>
                </c:pt>
                <c:pt idx="377">
                  <c:v>0.1190983235532407</c:v>
                </c:pt>
                <c:pt idx="378">
                  <c:v>5.0484704217839044E-2</c:v>
                </c:pt>
                <c:pt idx="379">
                  <c:v>1.5349503429355293E-2</c:v>
                </c:pt>
                <c:pt idx="380">
                  <c:v>2.519270000000003E-2</c:v>
                </c:pt>
                <c:pt idx="381">
                  <c:v>4.0368154699020477E-2</c:v>
                </c:pt>
                <c:pt idx="382">
                  <c:v>3.644929409909764E-2</c:v>
                </c:pt>
                <c:pt idx="383">
                  <c:v>3.3340635119545207E-2</c:v>
                </c:pt>
                <c:pt idx="384">
                  <c:v>2.4322593805994937E-2</c:v>
                </c:pt>
                <c:pt idx="385">
                  <c:v>6.0974513671874977E-3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0.10210373666811352</c:v>
                </c:pt>
                <c:pt idx="403">
                  <c:v>0.28128996058357919</c:v>
                </c:pt>
                <c:pt idx="404">
                  <c:v>0.23488770000000023</c:v>
                </c:pt>
                <c:pt idx="405">
                  <c:v>0.19390802594950307</c:v>
                </c:pt>
                <c:pt idx="406">
                  <c:v>0.22707585948779346</c:v>
                </c:pt>
                <c:pt idx="407">
                  <c:v>0.2368609794131514</c:v>
                </c:pt>
                <c:pt idx="408">
                  <c:v>0.14667846699218756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8.2309345404663878E-2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0.44728614950274403</c:v>
                </c:pt>
                <c:pt idx="437">
                  <c:v>0.89421128054832155</c:v>
                </c:pt>
                <c:pt idx="438">
                  <c:v>1.1926591393282748</c:v>
                </c:pt>
                <c:pt idx="439">
                  <c:v>1.1817462938035834</c:v>
                </c:pt>
                <c:pt idx="440">
                  <c:v>0.88621180929542831</c:v>
                </c:pt>
                <c:pt idx="441">
                  <c:v>0.45019442718273112</c:v>
                </c:pt>
                <c:pt idx="442">
                  <c:v>0.14453497945173183</c:v>
                </c:pt>
                <c:pt idx="443">
                  <c:v>2.1712210910440236E-2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7.0457315304837717E-2</c:v>
                </c:pt>
                <c:pt idx="522">
                  <c:v>0.12890927407407407</c:v>
                </c:pt>
                <c:pt idx="523">
                  <c:v>0.28665870040937913</c:v>
                </c:pt>
                <c:pt idx="524">
                  <c:v>0.51523205484959067</c:v>
                </c:pt>
                <c:pt idx="525">
                  <c:v>0.58244065360537778</c:v>
                </c:pt>
                <c:pt idx="526">
                  <c:v>0.37473130228052132</c:v>
                </c:pt>
                <c:pt idx="527">
                  <c:v>0.1276706879286694</c:v>
                </c:pt>
                <c:pt idx="528">
                  <c:v>2.421678043552811E-2</c:v>
                </c:pt>
                <c:pt idx="529">
                  <c:v>4.4824586655521255E-3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4.9116438768861452E-2</c:v>
                </c:pt>
                <c:pt idx="545">
                  <c:v>0.30767889337089549</c:v>
                </c:pt>
                <c:pt idx="546">
                  <c:v>0.33148544627459514</c:v>
                </c:pt>
                <c:pt idx="547">
                  <c:v>0.18284588994314802</c:v>
                </c:pt>
                <c:pt idx="548">
                  <c:v>8.1472777589163159E-2</c:v>
                </c:pt>
                <c:pt idx="549">
                  <c:v>2.9526717686095928E-2</c:v>
                </c:pt>
                <c:pt idx="550">
                  <c:v>6.266284128515257E-3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3.1109794131514985E-3</c:v>
                </c:pt>
                <c:pt idx="564">
                  <c:v>0.62975239523962612</c:v>
                </c:pt>
                <c:pt idx="565">
                  <c:v>0.70438035879924332</c:v>
                </c:pt>
                <c:pt idx="566">
                  <c:v>0.31805887407407407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0.34214670468321234</c:v>
                </c:pt>
                <c:pt idx="653">
                  <c:v>0.4587198177595066</c:v>
                </c:pt>
                <c:pt idx="654">
                  <c:v>0.79150688797019642</c:v>
                </c:pt>
                <c:pt idx="655">
                  <c:v>1.5243259990397802</c:v>
                </c:pt>
                <c:pt idx="656">
                  <c:v>1.8256152000000001</c:v>
                </c:pt>
                <c:pt idx="657">
                  <c:v>1.3231032898491089</c:v>
                </c:pt>
                <c:pt idx="658">
                  <c:v>0.76231776769199211</c:v>
                </c:pt>
                <c:pt idx="659">
                  <c:v>0.89665333154604965</c:v>
                </c:pt>
                <c:pt idx="660">
                  <c:v>1.5022944387967245</c:v>
                </c:pt>
                <c:pt idx="661">
                  <c:v>1.6892157279663922</c:v>
                </c:pt>
                <c:pt idx="662">
                  <c:v>1.4144418845703124</c:v>
                </c:pt>
                <c:pt idx="663">
                  <c:v>0.71209961746184836</c:v>
                </c:pt>
                <c:pt idx="664">
                  <c:v>0.18916425378863386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0.75294558188657323</c:v>
                </c:pt>
                <c:pt idx="679">
                  <c:v>1.3817447473451967</c:v>
                </c:pt>
                <c:pt idx="680">
                  <c:v>1.6070379756365745</c:v>
                </c:pt>
                <c:pt idx="681">
                  <c:v>1.4847277214187349</c:v>
                </c:pt>
                <c:pt idx="682">
                  <c:v>0.74777356157407382</c:v>
                </c:pt>
                <c:pt idx="683">
                  <c:v>0.36034062443763965</c:v>
                </c:pt>
                <c:pt idx="684">
                  <c:v>8.4515611523437936E-2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0.71621898750000046</c:v>
                </c:pt>
                <c:pt idx="697">
                  <c:v>1.0235128803982869</c:v>
                </c:pt>
                <c:pt idx="698">
                  <c:v>0.67225120769675917</c:v>
                </c:pt>
                <c:pt idx="699">
                  <c:v>0.40332216726707182</c:v>
                </c:pt>
                <c:pt idx="700">
                  <c:v>3.6411973085991416E-2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0.207263575180309</c:v>
                </c:pt>
                <c:pt idx="706">
                  <c:v>0.43840286054017685</c:v>
                </c:pt>
                <c:pt idx="707">
                  <c:v>0.41045624157691385</c:v>
                </c:pt>
                <c:pt idx="708">
                  <c:v>0.15592847626886142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0.26449441253429362</c:v>
                </c:pt>
                <c:pt idx="715">
                  <c:v>0.80465144549870293</c:v>
                </c:pt>
                <c:pt idx="716">
                  <c:v>0.52857922125476897</c:v>
                </c:pt>
                <c:pt idx="717">
                  <c:v>3.7211240740740788E-2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0.45104668175824064</c:v>
                </c:pt>
                <c:pt idx="757">
                  <c:v>1.5047245819859718</c:v>
                </c:pt>
                <c:pt idx="758">
                  <c:v>2.1957502522931138</c:v>
                </c:pt>
                <c:pt idx="759">
                  <c:v>2.1437731795939956</c:v>
                </c:pt>
                <c:pt idx="760">
                  <c:v>1.885611060817473</c:v>
                </c:pt>
                <c:pt idx="761">
                  <c:v>1.6057987158058447</c:v>
                </c:pt>
                <c:pt idx="762">
                  <c:v>1.0957618953360766</c:v>
                </c:pt>
                <c:pt idx="763">
                  <c:v>0.53216983290707487</c:v>
                </c:pt>
                <c:pt idx="764">
                  <c:v>5.4457407407404901E-4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1.0707817149576109</c:v>
                </c:pt>
                <c:pt idx="795">
                  <c:v>2.4955439632016776</c:v>
                </c:pt>
                <c:pt idx="796">
                  <c:v>3.0454503993634283</c:v>
                </c:pt>
                <c:pt idx="797">
                  <c:v>2.6034670932406878</c:v>
                </c:pt>
                <c:pt idx="798">
                  <c:v>1.5254258104099687</c:v>
                </c:pt>
                <c:pt idx="799">
                  <c:v>0.34757769550781242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0.41410391623558523</c:v>
                </c:pt>
                <c:pt idx="811">
                  <c:v>1.2010365931134257</c:v>
                </c:pt>
                <c:pt idx="812">
                  <c:v>1.7383981930970813</c:v>
                </c:pt>
                <c:pt idx="813">
                  <c:v>1.7881109982561201</c:v>
                </c:pt>
                <c:pt idx="814">
                  <c:v>1.7558400558033804</c:v>
                </c:pt>
                <c:pt idx="815">
                  <c:v>1.7201188954263651</c:v>
                </c:pt>
                <c:pt idx="816">
                  <c:v>1.4859313544155632</c:v>
                </c:pt>
                <c:pt idx="817">
                  <c:v>1.1068323151548034</c:v>
                </c:pt>
                <c:pt idx="818">
                  <c:v>0.45432293749999986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1.3098356298683433</c:v>
                </c:pt>
                <c:pt idx="903">
                  <c:v>3.0454503993634283</c:v>
                </c:pt>
                <c:pt idx="904">
                  <c:v>2.6034670932406878</c:v>
                </c:pt>
                <c:pt idx="905">
                  <c:v>1.5254258104099687</c:v>
                </c:pt>
                <c:pt idx="906">
                  <c:v>0.34757769550781242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0.11396632270259935</c:v>
                </c:pt>
                <c:pt idx="952">
                  <c:v>1.4963705646971996</c:v>
                </c:pt>
                <c:pt idx="953">
                  <c:v>2.5373484038237315</c:v>
                </c:pt>
                <c:pt idx="954">
                  <c:v>2.6790096345274459</c:v>
                </c:pt>
                <c:pt idx="955">
                  <c:v>2.4195742921874999</c:v>
                </c:pt>
                <c:pt idx="956">
                  <c:v>2.1326226978510259</c:v>
                </c:pt>
                <c:pt idx="957">
                  <c:v>1.1571240614540461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0.83386268842592581</c:v>
                </c:pt>
                <c:pt idx="972">
                  <c:v>2.1023988087890628</c:v>
                </c:pt>
                <c:pt idx="973">
                  <c:v>2.5603078779942563</c:v>
                </c:pt>
                <c:pt idx="974">
                  <c:v>2.28741245431429</c:v>
                </c:pt>
                <c:pt idx="975">
                  <c:v>1.9888206365740735</c:v>
                </c:pt>
                <c:pt idx="976">
                  <c:v>1.687258579154074</c:v>
                </c:pt>
                <c:pt idx="977">
                  <c:v>1.0433291893537271</c:v>
                </c:pt>
                <c:pt idx="978">
                  <c:v>0.55520847187928679</c:v>
                </c:pt>
                <c:pt idx="979">
                  <c:v>0.38204164675925928</c:v>
                </c:pt>
                <c:pt idx="980">
                  <c:v>0.23888409069063987</c:v>
                </c:pt>
                <c:pt idx="981">
                  <c:v>0.13737362373113848</c:v>
                </c:pt>
                <c:pt idx="982">
                  <c:v>0.10219270000000003</c:v>
                </c:pt>
                <c:pt idx="983">
                  <c:v>0.10798646325901276</c:v>
                </c:pt>
                <c:pt idx="984">
                  <c:v>7.2882826886145419E-2</c:v>
                </c:pt>
                <c:pt idx="985">
                  <c:v>1.5013040150516549E-2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0.24553382973813653</c:v>
                </c:pt>
                <c:pt idx="1052">
                  <c:v>0.53712338367626999</c:v>
                </c:pt>
                <c:pt idx="1053">
                  <c:v>0.83999664760561343</c:v>
                </c:pt>
                <c:pt idx="1054">
                  <c:v>1.2388459212384269</c:v>
                </c:pt>
                <c:pt idx="1055">
                  <c:v>1.6836415662586255</c:v>
                </c:pt>
                <c:pt idx="1056">
                  <c:v>2.0500114999999997</c:v>
                </c:pt>
                <c:pt idx="1057">
                  <c:v>2.0295924157185032</c:v>
                </c:pt>
                <c:pt idx="1058">
                  <c:v>1.5372004759795097</c:v>
                </c:pt>
                <c:pt idx="1059">
                  <c:v>1.1290147016782406</c:v>
                </c:pt>
                <c:pt idx="1060">
                  <c:v>0.76920197239395782</c:v>
                </c:pt>
                <c:pt idx="1061">
                  <c:v>0.32610558901963299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0.44848730219479127</c:v>
                </c:pt>
                <c:pt idx="1125">
                  <c:v>1.8109354494140655</c:v>
                </c:pt>
                <c:pt idx="1126">
                  <c:v>2.8247048390624987</c:v>
                </c:pt>
                <c:pt idx="1127">
                  <c:v>2.9879035165720889</c:v>
                </c:pt>
                <c:pt idx="1128">
                  <c:v>2.7042855082133053</c:v>
                </c:pt>
                <c:pt idx="1129">
                  <c:v>2.0456543564362031</c:v>
                </c:pt>
                <c:pt idx="1130">
                  <c:v>1.3954760652156215</c:v>
                </c:pt>
                <c:pt idx="1131">
                  <c:v>1.0996113907533334</c:v>
                </c:pt>
                <c:pt idx="1132">
                  <c:v>0.99825397625814416</c:v>
                </c:pt>
                <c:pt idx="1133">
                  <c:v>1.0133911963884605</c:v>
                </c:pt>
                <c:pt idx="1134">
                  <c:v>0.96425636155049776</c:v>
                </c:pt>
                <c:pt idx="1135">
                  <c:v>0.75202188087920085</c:v>
                </c:pt>
                <c:pt idx="1136">
                  <c:v>0.40306838435276265</c:v>
                </c:pt>
                <c:pt idx="1137">
                  <c:v>6.3218068687843076E-2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0.98770384136579481</c:v>
                </c:pt>
                <c:pt idx="1148">
                  <c:v>0.97244174646990722</c:v>
                </c:pt>
                <c:pt idx="1149">
                  <c:v>0.40898326209490721</c:v>
                </c:pt>
                <c:pt idx="1150">
                  <c:v>2.8044574074074142E-2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2.995459230753196E-2</c:v>
                </c:pt>
                <c:pt idx="1359">
                  <c:v>0.26102908400072106</c:v>
                </c:pt>
                <c:pt idx="1360">
                  <c:v>0.38301135869555558</c:v>
                </c:pt>
                <c:pt idx="1361">
                  <c:v>1.9703962002740934E-2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2.3778425925925717E-2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0.96242084510272208</c:v>
                </c:pt>
                <c:pt idx="1377">
                  <c:v>2.3004855411694094</c:v>
                </c:pt>
                <c:pt idx="1378">
                  <c:v>2.7864008962365485</c:v>
                </c:pt>
                <c:pt idx="1379">
                  <c:v>2.5406948368634263</c:v>
                </c:pt>
                <c:pt idx="1380">
                  <c:v>2.2657254618749465</c:v>
                </c:pt>
                <c:pt idx="1381">
                  <c:v>1.2870175367626882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5.1887996404803016E-2</c:v>
                </c:pt>
                <c:pt idx="1401">
                  <c:v>0.19663442248076501</c:v>
                </c:pt>
                <c:pt idx="1402">
                  <c:v>0.44066159311342534</c:v>
                </c:pt>
                <c:pt idx="1403">
                  <c:v>1.0469521748799731</c:v>
                </c:pt>
                <c:pt idx="1404">
                  <c:v>2.0114497613661699</c:v>
                </c:pt>
                <c:pt idx="1405">
                  <c:v>2.3515886010253229</c:v>
                </c:pt>
                <c:pt idx="1406">
                  <c:v>1.6533102925925922</c:v>
                </c:pt>
                <c:pt idx="1407">
                  <c:v>0.51794423009259272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0.32540727529122898</c:v>
                </c:pt>
                <c:pt idx="1422">
                  <c:v>0.98243771388701362</c:v>
                </c:pt>
                <c:pt idx="1423">
                  <c:v>0.50770412098095641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0.91227241199175801</c:v>
                </c:pt>
                <c:pt idx="1432">
                  <c:v>1.8536257483217595</c:v>
                </c:pt>
                <c:pt idx="1433">
                  <c:v>2.0642297154918445</c:v>
                </c:pt>
                <c:pt idx="1434">
                  <c:v>1.7686601724108362</c:v>
                </c:pt>
                <c:pt idx="1435">
                  <c:v>0.8257401823066699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0.1354243699695645</c:v>
                </c:pt>
                <c:pt idx="1442">
                  <c:v>0.22011437789780494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0.26064591609573257</c:v>
                </c:pt>
                <c:pt idx="1448">
                  <c:v>0.74022466290509259</c:v>
                </c:pt>
                <c:pt idx="1449">
                  <c:v>0.67547826972656244</c:v>
                </c:pt>
                <c:pt idx="1450">
                  <c:v>0.25564932822573733</c:v>
                </c:pt>
                <c:pt idx="1451">
                  <c:v>2.9210003240740735E-2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0.27593111903506223</c:v>
                </c:pt>
                <c:pt idx="1528">
                  <c:v>0.35878008238382747</c:v>
                </c:pt>
                <c:pt idx="1529">
                  <c:v>0.1327022002743484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0.28594303893417183</c:v>
                </c:pt>
                <c:pt idx="1770">
                  <c:v>0.90122536984230295</c:v>
                </c:pt>
                <c:pt idx="1771">
                  <c:v>1.2075189512123266</c:v>
                </c:pt>
                <c:pt idx="1772">
                  <c:v>1.2745590576852346</c:v>
                </c:pt>
                <c:pt idx="1773">
                  <c:v>1.2283198612774897</c:v>
                </c:pt>
                <c:pt idx="1774">
                  <c:v>1.0362106298683464</c:v>
                </c:pt>
                <c:pt idx="1775">
                  <c:v>0.80566864959490814</c:v>
                </c:pt>
                <c:pt idx="1776">
                  <c:v>0.70978373269675787</c:v>
                </c:pt>
                <c:pt idx="1777">
                  <c:v>0.77624875468749954</c:v>
                </c:pt>
                <c:pt idx="1778">
                  <c:v>0.98358308290225471</c:v>
                </c:pt>
                <c:pt idx="1779">
                  <c:v>1.2687582375000011</c:v>
                </c:pt>
                <c:pt idx="1780">
                  <c:v>1.4678854552589695</c:v>
                </c:pt>
                <c:pt idx="1781">
                  <c:v>1.4591047461443869</c:v>
                </c:pt>
                <c:pt idx="1782">
                  <c:v>1.2618753282064459</c:v>
                </c:pt>
                <c:pt idx="1783">
                  <c:v>0.97998917333676216</c:v>
                </c:pt>
                <c:pt idx="1784">
                  <c:v>0.68996189293311738</c:v>
                </c:pt>
                <c:pt idx="1785">
                  <c:v>0.50467954706495399</c:v>
                </c:pt>
                <c:pt idx="1786">
                  <c:v>0.42114663219334103</c:v>
                </c:pt>
                <c:pt idx="1787">
                  <c:v>0.38223456740397821</c:v>
                </c:pt>
                <c:pt idx="1788">
                  <c:v>0.37831761230468713</c:v>
                </c:pt>
                <c:pt idx="1789">
                  <c:v>0.41494286384253903</c:v>
                </c:pt>
                <c:pt idx="1790">
                  <c:v>0.47270462713691708</c:v>
                </c:pt>
                <c:pt idx="1791">
                  <c:v>0.51523205484959045</c:v>
                </c:pt>
                <c:pt idx="1792">
                  <c:v>0.49815007325665522</c:v>
                </c:pt>
                <c:pt idx="1793">
                  <c:v>0.37512831830873838</c:v>
                </c:pt>
                <c:pt idx="1794">
                  <c:v>0.28886283160150883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4DC-41CF-8E89-5F24A33B78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0650064"/>
        <c:axId val="1000653808"/>
      </c:scatterChart>
      <c:valAx>
        <c:axId val="10006500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00653808"/>
        <c:crosses val="autoZero"/>
        <c:crossBetween val="midCat"/>
      </c:valAx>
      <c:valAx>
        <c:axId val="1000653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0065006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WLTP velocity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0.00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D13-4EF6-AA3D-2101569610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72793808"/>
        <c:axId val="1072794640"/>
      </c:scatterChart>
      <c:valAx>
        <c:axId val="10727938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72794640"/>
        <c:crosses val="autoZero"/>
        <c:crossBetween val="midCat"/>
      </c:valAx>
      <c:valAx>
        <c:axId val="10727946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 (m/s)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727938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 power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tractive power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0.00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WLTC_class_3!$T$8:$T$1808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4.7554567751200271E-3</c:v>
                </c:pt>
                <c:pt idx="13">
                  <c:v>9.0649154351262431E-2</c:v>
                </c:pt>
                <c:pt idx="14">
                  <c:v>0.4878506590387624</c:v>
                </c:pt>
                <c:pt idx="15">
                  <c:v>1.1811848893121999</c:v>
                </c:pt>
                <c:pt idx="16">
                  <c:v>2.032742857745788</c:v>
                </c:pt>
                <c:pt idx="17">
                  <c:v>3.346194398619684</c:v>
                </c:pt>
                <c:pt idx="18">
                  <c:v>5.1329445281124073</c:v>
                </c:pt>
                <c:pt idx="19">
                  <c:v>6.6413676890349036</c:v>
                </c:pt>
                <c:pt idx="20">
                  <c:v>7.4690900594360849</c:v>
                </c:pt>
                <c:pt idx="21">
                  <c:v>8.0398720208046655</c:v>
                </c:pt>
                <c:pt idx="22">
                  <c:v>8.5944771959619342</c:v>
                </c:pt>
                <c:pt idx="23">
                  <c:v>9.1844323959619345</c:v>
                </c:pt>
                <c:pt idx="24">
                  <c:v>10.049466131327964</c:v>
                </c:pt>
                <c:pt idx="25">
                  <c:v>11.166803013855398</c:v>
                </c:pt>
                <c:pt idx="26">
                  <c:v>12.455387727351788</c:v>
                </c:pt>
                <c:pt idx="27">
                  <c:v>14.218906214424459</c:v>
                </c:pt>
                <c:pt idx="28">
                  <c:v>16.223530466102698</c:v>
                </c:pt>
                <c:pt idx="29">
                  <c:v>18.307438463916213</c:v>
                </c:pt>
                <c:pt idx="30">
                  <c:v>20.130019389472679</c:v>
                </c:pt>
                <c:pt idx="31">
                  <c:v>21.569501794475517</c:v>
                </c:pt>
                <c:pt idx="32">
                  <c:v>22.850458890808518</c:v>
                </c:pt>
                <c:pt idx="33">
                  <c:v>24.058482147611233</c:v>
                </c:pt>
                <c:pt idx="34">
                  <c:v>25.119147461037159</c:v>
                </c:pt>
                <c:pt idx="35">
                  <c:v>25.911965878251721</c:v>
                </c:pt>
                <c:pt idx="36">
                  <c:v>26.154137254308392</c:v>
                </c:pt>
                <c:pt idx="37">
                  <c:v>26.154137254308392</c:v>
                </c:pt>
                <c:pt idx="38">
                  <c:v>26.154137254308392</c:v>
                </c:pt>
                <c:pt idx="39">
                  <c:v>26.154137254308392</c:v>
                </c:pt>
                <c:pt idx="40">
                  <c:v>26.154137254308392</c:v>
                </c:pt>
                <c:pt idx="41">
                  <c:v>26.154137254308392</c:v>
                </c:pt>
                <c:pt idx="42">
                  <c:v>26.154137254308392</c:v>
                </c:pt>
                <c:pt idx="43">
                  <c:v>26.154137254308392</c:v>
                </c:pt>
                <c:pt idx="44">
                  <c:v>26.154137254308392</c:v>
                </c:pt>
                <c:pt idx="45">
                  <c:v>26.154137254308392</c:v>
                </c:pt>
                <c:pt idx="46">
                  <c:v>26.192774799215798</c:v>
                </c:pt>
                <c:pt idx="47">
                  <c:v>26.192774799215798</c:v>
                </c:pt>
                <c:pt idx="48">
                  <c:v>26.192774799215798</c:v>
                </c:pt>
                <c:pt idx="49">
                  <c:v>26.327629987695307</c:v>
                </c:pt>
                <c:pt idx="50">
                  <c:v>26.48967962061926</c:v>
                </c:pt>
                <c:pt idx="51">
                  <c:v>26.48967962061926</c:v>
                </c:pt>
                <c:pt idx="52">
                  <c:v>26.48967962061926</c:v>
                </c:pt>
                <c:pt idx="53">
                  <c:v>26.48967962061926</c:v>
                </c:pt>
                <c:pt idx="54">
                  <c:v>26.526228680281736</c:v>
                </c:pt>
                <c:pt idx="55">
                  <c:v>26.654017439540997</c:v>
                </c:pt>
                <c:pt idx="56">
                  <c:v>26.790972865466923</c:v>
                </c:pt>
                <c:pt idx="57">
                  <c:v>26.955428291392849</c:v>
                </c:pt>
                <c:pt idx="58">
                  <c:v>27.152569884802862</c:v>
                </c:pt>
                <c:pt idx="59">
                  <c:v>27.52817633324036</c:v>
                </c:pt>
                <c:pt idx="60">
                  <c:v>28.003711292564724</c:v>
                </c:pt>
                <c:pt idx="61">
                  <c:v>28.324532825572536</c:v>
                </c:pt>
                <c:pt idx="62">
                  <c:v>28.62278367028463</c:v>
                </c:pt>
                <c:pt idx="63">
                  <c:v>28.96446069684713</c:v>
                </c:pt>
                <c:pt idx="64">
                  <c:v>29.379583269308068</c:v>
                </c:pt>
                <c:pt idx="65">
                  <c:v>29.731994013343133</c:v>
                </c:pt>
                <c:pt idx="66">
                  <c:v>30.035880663524512</c:v>
                </c:pt>
                <c:pt idx="67">
                  <c:v>30.57056321263288</c:v>
                </c:pt>
                <c:pt idx="68">
                  <c:v>31.570085063994711</c:v>
                </c:pt>
                <c:pt idx="69">
                  <c:v>32.973147521745055</c:v>
                </c:pt>
                <c:pt idx="70">
                  <c:v>34.675527747264013</c:v>
                </c:pt>
                <c:pt idx="71">
                  <c:v>36.49999599322809</c:v>
                </c:pt>
                <c:pt idx="72">
                  <c:v>38.146950229517095</c:v>
                </c:pt>
                <c:pt idx="73">
                  <c:v>39.456036808803788</c:v>
                </c:pt>
                <c:pt idx="74">
                  <c:v>40.574710641889297</c:v>
                </c:pt>
                <c:pt idx="75">
                  <c:v>41.704113091460627</c:v>
                </c:pt>
                <c:pt idx="76">
                  <c:v>42.933603237780503</c:v>
                </c:pt>
                <c:pt idx="77">
                  <c:v>44.154318617716896</c:v>
                </c:pt>
                <c:pt idx="78">
                  <c:v>45.140776698757115</c:v>
                </c:pt>
                <c:pt idx="79">
                  <c:v>45.742686712001664</c:v>
                </c:pt>
                <c:pt idx="80">
                  <c:v>46.121824463448426</c:v>
                </c:pt>
                <c:pt idx="81">
                  <c:v>46.283789843384824</c:v>
                </c:pt>
                <c:pt idx="82">
                  <c:v>46.483039144337809</c:v>
                </c:pt>
                <c:pt idx="83">
                  <c:v>46.93149880257041</c:v>
                </c:pt>
                <c:pt idx="84">
                  <c:v>47.232644002833773</c:v>
                </c:pt>
                <c:pt idx="85">
                  <c:v>47.435948236766976</c:v>
                </c:pt>
                <c:pt idx="86">
                  <c:v>47.656306615786022</c:v>
                </c:pt>
                <c:pt idx="87">
                  <c:v>47.917844231040227</c:v>
                </c:pt>
                <c:pt idx="88">
                  <c:v>47.917844231040227</c:v>
                </c:pt>
                <c:pt idx="89">
                  <c:v>47.917844231040227</c:v>
                </c:pt>
                <c:pt idx="90">
                  <c:v>47.917844231040227</c:v>
                </c:pt>
                <c:pt idx="91">
                  <c:v>47.917844231040227</c:v>
                </c:pt>
                <c:pt idx="92">
                  <c:v>47.917844231040227</c:v>
                </c:pt>
                <c:pt idx="93">
                  <c:v>47.917844231040227</c:v>
                </c:pt>
                <c:pt idx="94">
                  <c:v>47.917844231040227</c:v>
                </c:pt>
                <c:pt idx="95">
                  <c:v>47.917844231040227</c:v>
                </c:pt>
                <c:pt idx="96">
                  <c:v>47.917844231040227</c:v>
                </c:pt>
                <c:pt idx="97">
                  <c:v>47.917844231040227</c:v>
                </c:pt>
                <c:pt idx="98">
                  <c:v>47.917844231040227</c:v>
                </c:pt>
                <c:pt idx="99">
                  <c:v>47.917844231040227</c:v>
                </c:pt>
                <c:pt idx="100">
                  <c:v>47.917844231040227</c:v>
                </c:pt>
                <c:pt idx="101">
                  <c:v>47.917844231040227</c:v>
                </c:pt>
                <c:pt idx="102">
                  <c:v>47.917844231040227</c:v>
                </c:pt>
                <c:pt idx="103">
                  <c:v>47.917844231040227</c:v>
                </c:pt>
                <c:pt idx="104">
                  <c:v>47.917844231040227</c:v>
                </c:pt>
                <c:pt idx="105">
                  <c:v>47.917844231040227</c:v>
                </c:pt>
                <c:pt idx="106">
                  <c:v>47.917844231040227</c:v>
                </c:pt>
                <c:pt idx="107">
                  <c:v>47.917844231040227</c:v>
                </c:pt>
                <c:pt idx="108">
                  <c:v>47.917844231040227</c:v>
                </c:pt>
                <c:pt idx="109">
                  <c:v>47.917844231040227</c:v>
                </c:pt>
                <c:pt idx="110">
                  <c:v>47.917844231040227</c:v>
                </c:pt>
                <c:pt idx="111">
                  <c:v>47.917844231040227</c:v>
                </c:pt>
                <c:pt idx="112">
                  <c:v>47.917844231040227</c:v>
                </c:pt>
                <c:pt idx="113">
                  <c:v>47.917844231040227</c:v>
                </c:pt>
                <c:pt idx="114">
                  <c:v>47.917844231040227</c:v>
                </c:pt>
                <c:pt idx="115">
                  <c:v>47.917844231040227</c:v>
                </c:pt>
                <c:pt idx="116">
                  <c:v>47.917844231040227</c:v>
                </c:pt>
                <c:pt idx="117">
                  <c:v>47.917844231040227</c:v>
                </c:pt>
                <c:pt idx="118">
                  <c:v>47.917844231040227</c:v>
                </c:pt>
                <c:pt idx="119">
                  <c:v>47.917844231040227</c:v>
                </c:pt>
                <c:pt idx="120">
                  <c:v>47.917844231040227</c:v>
                </c:pt>
                <c:pt idx="121">
                  <c:v>47.917844231040227</c:v>
                </c:pt>
                <c:pt idx="122">
                  <c:v>47.917844231040227</c:v>
                </c:pt>
                <c:pt idx="123">
                  <c:v>47.917844231040227</c:v>
                </c:pt>
                <c:pt idx="124">
                  <c:v>47.917844231040227</c:v>
                </c:pt>
                <c:pt idx="125">
                  <c:v>47.917844231040227</c:v>
                </c:pt>
                <c:pt idx="126">
                  <c:v>47.917844231040227</c:v>
                </c:pt>
                <c:pt idx="127">
                  <c:v>47.917844231040227</c:v>
                </c:pt>
                <c:pt idx="128">
                  <c:v>47.917844231040227</c:v>
                </c:pt>
                <c:pt idx="129">
                  <c:v>47.917844231040227</c:v>
                </c:pt>
                <c:pt idx="130">
                  <c:v>47.917844231040227</c:v>
                </c:pt>
                <c:pt idx="131">
                  <c:v>47.917844231040227</c:v>
                </c:pt>
                <c:pt idx="132">
                  <c:v>47.917844231040227</c:v>
                </c:pt>
                <c:pt idx="133">
                  <c:v>47.917844231040227</c:v>
                </c:pt>
                <c:pt idx="134">
                  <c:v>47.917844231040227</c:v>
                </c:pt>
                <c:pt idx="135">
                  <c:v>47.917844231040227</c:v>
                </c:pt>
                <c:pt idx="136">
                  <c:v>47.917844231040227</c:v>
                </c:pt>
                <c:pt idx="137">
                  <c:v>47.917844231040227</c:v>
                </c:pt>
                <c:pt idx="138">
                  <c:v>47.922905243370906</c:v>
                </c:pt>
                <c:pt idx="139">
                  <c:v>48.029069712606109</c:v>
                </c:pt>
                <c:pt idx="140">
                  <c:v>48.552527946795976</c:v>
                </c:pt>
                <c:pt idx="141">
                  <c:v>49.606262693085036</c:v>
                </c:pt>
                <c:pt idx="142">
                  <c:v>50.704286455242098</c:v>
                </c:pt>
                <c:pt idx="143">
                  <c:v>51.442708343718664</c:v>
                </c:pt>
                <c:pt idx="144">
                  <c:v>51.980312824093907</c:v>
                </c:pt>
                <c:pt idx="145">
                  <c:v>52.704410712708452</c:v>
                </c:pt>
                <c:pt idx="146">
                  <c:v>53.802803817801042</c:v>
                </c:pt>
                <c:pt idx="147">
                  <c:v>55.098408897377091</c:v>
                </c:pt>
                <c:pt idx="148">
                  <c:v>56.293187163685012</c:v>
                </c:pt>
                <c:pt idx="149">
                  <c:v>57.184234347515599</c:v>
                </c:pt>
                <c:pt idx="150">
                  <c:v>57.66563314903523</c:v>
                </c:pt>
                <c:pt idx="151">
                  <c:v>57.66563314903523</c:v>
                </c:pt>
                <c:pt idx="152">
                  <c:v>57.66563314903523</c:v>
                </c:pt>
                <c:pt idx="153">
                  <c:v>57.66563314903523</c:v>
                </c:pt>
                <c:pt idx="154">
                  <c:v>57.66563314903523</c:v>
                </c:pt>
                <c:pt idx="155">
                  <c:v>57.66563314903523</c:v>
                </c:pt>
                <c:pt idx="156">
                  <c:v>57.738421908294491</c:v>
                </c:pt>
                <c:pt idx="157">
                  <c:v>58.085153356731993</c:v>
                </c:pt>
                <c:pt idx="158">
                  <c:v>58.744872216157631</c:v>
                </c:pt>
                <c:pt idx="159">
                  <c:v>59.740788327457359</c:v>
                </c:pt>
                <c:pt idx="160">
                  <c:v>60.944719547849431</c:v>
                </c:pt>
                <c:pt idx="161">
                  <c:v>62.217819318161929</c:v>
                </c:pt>
                <c:pt idx="162">
                  <c:v>63.382731637642543</c:v>
                </c:pt>
                <c:pt idx="163">
                  <c:v>64.614704074216618</c:v>
                </c:pt>
                <c:pt idx="164">
                  <c:v>65.832635720718415</c:v>
                </c:pt>
                <c:pt idx="165">
                  <c:v>66.915836269736488</c:v>
                </c:pt>
                <c:pt idx="166">
                  <c:v>67.920024521089204</c:v>
                </c:pt>
                <c:pt idx="167">
                  <c:v>69.222535347752441</c:v>
                </c:pt>
                <c:pt idx="168">
                  <c:v>70.866308762292903</c:v>
                </c:pt>
                <c:pt idx="169">
                  <c:v>72.285743550718834</c:v>
                </c:pt>
                <c:pt idx="170">
                  <c:v>72.990855432320345</c:v>
                </c:pt>
                <c:pt idx="171">
                  <c:v>72.990855432320345</c:v>
                </c:pt>
                <c:pt idx="172">
                  <c:v>72.990855432320345</c:v>
                </c:pt>
                <c:pt idx="173">
                  <c:v>72.990855432320345</c:v>
                </c:pt>
                <c:pt idx="174">
                  <c:v>72.990855432320345</c:v>
                </c:pt>
                <c:pt idx="175">
                  <c:v>72.990855432320345</c:v>
                </c:pt>
                <c:pt idx="176">
                  <c:v>73.445050404708411</c:v>
                </c:pt>
                <c:pt idx="177">
                  <c:v>74.333764969815519</c:v>
                </c:pt>
                <c:pt idx="178">
                  <c:v>75.427342355332925</c:v>
                </c:pt>
                <c:pt idx="179">
                  <c:v>76.251472872496848</c:v>
                </c:pt>
                <c:pt idx="180">
                  <c:v>76.750733113511941</c:v>
                </c:pt>
                <c:pt idx="181">
                  <c:v>77.089810593347067</c:v>
                </c:pt>
                <c:pt idx="182">
                  <c:v>77.244774443844321</c:v>
                </c:pt>
                <c:pt idx="183">
                  <c:v>77.244774443844321</c:v>
                </c:pt>
                <c:pt idx="184">
                  <c:v>77.244774443844321</c:v>
                </c:pt>
                <c:pt idx="185">
                  <c:v>77.244774443844321</c:v>
                </c:pt>
                <c:pt idx="186">
                  <c:v>77.244774443844321</c:v>
                </c:pt>
                <c:pt idx="187">
                  <c:v>77.244774443844321</c:v>
                </c:pt>
                <c:pt idx="188">
                  <c:v>77.244774443844321</c:v>
                </c:pt>
                <c:pt idx="189">
                  <c:v>77.244774443844321</c:v>
                </c:pt>
                <c:pt idx="190">
                  <c:v>77.244774443844321</c:v>
                </c:pt>
                <c:pt idx="191">
                  <c:v>77.244774443844321</c:v>
                </c:pt>
                <c:pt idx="192">
                  <c:v>77.27500013454889</c:v>
                </c:pt>
                <c:pt idx="193">
                  <c:v>77.351483122836839</c:v>
                </c:pt>
                <c:pt idx="194">
                  <c:v>77.444378951911347</c:v>
                </c:pt>
                <c:pt idx="195">
                  <c:v>77.563001044503935</c:v>
                </c:pt>
                <c:pt idx="196">
                  <c:v>77.699956470429854</c:v>
                </c:pt>
                <c:pt idx="197">
                  <c:v>77.836911896355772</c:v>
                </c:pt>
                <c:pt idx="198">
                  <c:v>78.019700655615026</c:v>
                </c:pt>
                <c:pt idx="199">
                  <c:v>78.258510032791861</c:v>
                </c:pt>
                <c:pt idx="200">
                  <c:v>78.557240455684948</c:v>
                </c:pt>
                <c:pt idx="201">
                  <c:v>78.934054988521027</c:v>
                </c:pt>
                <c:pt idx="202">
                  <c:v>79.396955325615934</c:v>
                </c:pt>
                <c:pt idx="203">
                  <c:v>80.098575484289256</c:v>
                </c:pt>
                <c:pt idx="204">
                  <c:v>81.015382052822773</c:v>
                </c:pt>
                <c:pt idx="205">
                  <c:v>82.062637640288486</c:v>
                </c:pt>
                <c:pt idx="206">
                  <c:v>83.413982233667681</c:v>
                </c:pt>
                <c:pt idx="207">
                  <c:v>84.98015156836766</c:v>
                </c:pt>
                <c:pt idx="208">
                  <c:v>86.564745142716077</c:v>
                </c:pt>
                <c:pt idx="209">
                  <c:v>88.420474701015124</c:v>
                </c:pt>
                <c:pt idx="210">
                  <c:v>90.467581448888922</c:v>
                </c:pt>
                <c:pt idx="211">
                  <c:v>92.245842965996843</c:v>
                </c:pt>
                <c:pt idx="212">
                  <c:v>93.827350787258851</c:v>
                </c:pt>
                <c:pt idx="213">
                  <c:v>95.293805452297917</c:v>
                </c:pt>
                <c:pt idx="214">
                  <c:v>96.879871761214247</c:v>
                </c:pt>
                <c:pt idx="215">
                  <c:v>98.810167682242351</c:v>
                </c:pt>
                <c:pt idx="216">
                  <c:v>101.06434178380485</c:v>
                </c:pt>
                <c:pt idx="217">
                  <c:v>103.46305610901463</c:v>
                </c:pt>
                <c:pt idx="218">
                  <c:v>105.81002378769476</c:v>
                </c:pt>
                <c:pt idx="219">
                  <c:v>107.99788536368284</c:v>
                </c:pt>
                <c:pt idx="220">
                  <c:v>109.98813881787308</c:v>
                </c:pt>
                <c:pt idx="221">
                  <c:v>111.71232380873144</c:v>
                </c:pt>
                <c:pt idx="222">
                  <c:v>113.25648896712988</c:v>
                </c:pt>
                <c:pt idx="223">
                  <c:v>114.78127113079988</c:v>
                </c:pt>
                <c:pt idx="224">
                  <c:v>116.32208340839976</c:v>
                </c:pt>
                <c:pt idx="225">
                  <c:v>118.00867281482766</c:v>
                </c:pt>
                <c:pt idx="226">
                  <c:v>119.7712734164909</c:v>
                </c:pt>
                <c:pt idx="227">
                  <c:v>121.52086160705615</c:v>
                </c:pt>
                <c:pt idx="228">
                  <c:v>123.25703176799365</c:v>
                </c:pt>
                <c:pt idx="229">
                  <c:v>124.93066097005341</c:v>
                </c:pt>
                <c:pt idx="230">
                  <c:v>126.44883589585207</c:v>
                </c:pt>
                <c:pt idx="231">
                  <c:v>127.70805248831741</c:v>
                </c:pt>
                <c:pt idx="232">
                  <c:v>128.39427891259939</c:v>
                </c:pt>
                <c:pt idx="233">
                  <c:v>128.39427891259939</c:v>
                </c:pt>
                <c:pt idx="234">
                  <c:v>128.39427891259939</c:v>
                </c:pt>
                <c:pt idx="235">
                  <c:v>128.39427891259939</c:v>
                </c:pt>
                <c:pt idx="236">
                  <c:v>128.78035695258782</c:v>
                </c:pt>
                <c:pt idx="237">
                  <c:v>129.29949426416189</c:v>
                </c:pt>
                <c:pt idx="238">
                  <c:v>129.46111808256038</c:v>
                </c:pt>
                <c:pt idx="239">
                  <c:v>129.46111808256038</c:v>
                </c:pt>
                <c:pt idx="240">
                  <c:v>129.46111808256038</c:v>
                </c:pt>
                <c:pt idx="241">
                  <c:v>129.46111808256038</c:v>
                </c:pt>
                <c:pt idx="242">
                  <c:v>129.46111808256038</c:v>
                </c:pt>
                <c:pt idx="243">
                  <c:v>129.46111808256038</c:v>
                </c:pt>
                <c:pt idx="244">
                  <c:v>129.46111808256038</c:v>
                </c:pt>
                <c:pt idx="245">
                  <c:v>129.46111808256038</c:v>
                </c:pt>
                <c:pt idx="246">
                  <c:v>129.46111808256038</c:v>
                </c:pt>
                <c:pt idx="247">
                  <c:v>129.46111808256038</c:v>
                </c:pt>
                <c:pt idx="248">
                  <c:v>129.46111808256038</c:v>
                </c:pt>
                <c:pt idx="249">
                  <c:v>129.46111808256038</c:v>
                </c:pt>
                <c:pt idx="250">
                  <c:v>129.49975562746778</c:v>
                </c:pt>
                <c:pt idx="251">
                  <c:v>129.49975562746778</c:v>
                </c:pt>
                <c:pt idx="252">
                  <c:v>129.49975562746778</c:v>
                </c:pt>
                <c:pt idx="253">
                  <c:v>129.6346108159473</c:v>
                </c:pt>
                <c:pt idx="254">
                  <c:v>129.79666044887125</c:v>
                </c:pt>
                <c:pt idx="255">
                  <c:v>129.79666044887125</c:v>
                </c:pt>
                <c:pt idx="256">
                  <c:v>129.79666044887125</c:v>
                </c:pt>
                <c:pt idx="257">
                  <c:v>129.93306813571351</c:v>
                </c:pt>
                <c:pt idx="258">
                  <c:v>130.51499629602944</c:v>
                </c:pt>
                <c:pt idx="259">
                  <c:v>131.44395454660037</c:v>
                </c:pt>
                <c:pt idx="260">
                  <c:v>132.53801991984926</c:v>
                </c:pt>
                <c:pt idx="261">
                  <c:v>133.74613793315515</c:v>
                </c:pt>
                <c:pt idx="262">
                  <c:v>135.17653874975136</c:v>
                </c:pt>
                <c:pt idx="263">
                  <c:v>137.07914939936742</c:v>
                </c:pt>
                <c:pt idx="264">
                  <c:v>139.4152767015164</c:v>
                </c:pt>
                <c:pt idx="265">
                  <c:v>141.80049351908784</c:v>
                </c:pt>
                <c:pt idx="266">
                  <c:v>143.8777562705346</c:v>
                </c:pt>
                <c:pt idx="267">
                  <c:v>145.82687156312718</c:v>
                </c:pt>
                <c:pt idx="268">
                  <c:v>147.81056487463616</c:v>
                </c:pt>
                <c:pt idx="269">
                  <c:v>149.68523018806209</c:v>
                </c:pt>
                <c:pt idx="270">
                  <c:v>151.15920637927303</c:v>
                </c:pt>
                <c:pt idx="271">
                  <c:v>151.9705808202024</c:v>
                </c:pt>
                <c:pt idx="272">
                  <c:v>152.62835019427646</c:v>
                </c:pt>
                <c:pt idx="273">
                  <c:v>152.86120660503312</c:v>
                </c:pt>
                <c:pt idx="274">
                  <c:v>152.86120660503312</c:v>
                </c:pt>
                <c:pt idx="275">
                  <c:v>152.86120660503312</c:v>
                </c:pt>
                <c:pt idx="276">
                  <c:v>152.86120660503312</c:v>
                </c:pt>
                <c:pt idx="277">
                  <c:v>152.86120660503312</c:v>
                </c:pt>
                <c:pt idx="278">
                  <c:v>152.86120660503312</c:v>
                </c:pt>
                <c:pt idx="279">
                  <c:v>152.86120660503312</c:v>
                </c:pt>
                <c:pt idx="280">
                  <c:v>152.86120660503312</c:v>
                </c:pt>
                <c:pt idx="281">
                  <c:v>153.34624302352805</c:v>
                </c:pt>
                <c:pt idx="282">
                  <c:v>154.76478065029121</c:v>
                </c:pt>
                <c:pt idx="283">
                  <c:v>156.61643112056942</c:v>
                </c:pt>
                <c:pt idx="284">
                  <c:v>158.79149158795411</c:v>
                </c:pt>
                <c:pt idx="285">
                  <c:v>161.20622535280455</c:v>
                </c:pt>
                <c:pt idx="286">
                  <c:v>163.72134049912444</c:v>
                </c:pt>
                <c:pt idx="287">
                  <c:v>166.50368337723202</c:v>
                </c:pt>
                <c:pt idx="288">
                  <c:v>169.56473996639525</c:v>
                </c:pt>
                <c:pt idx="289">
                  <c:v>172.41108031927618</c:v>
                </c:pt>
                <c:pt idx="290">
                  <c:v>174.39596763085027</c:v>
                </c:pt>
                <c:pt idx="291">
                  <c:v>175.46679567083868</c:v>
                </c:pt>
                <c:pt idx="292">
                  <c:v>175.87318298241274</c:v>
                </c:pt>
                <c:pt idx="293">
                  <c:v>176.17476288032753</c:v>
                </c:pt>
                <c:pt idx="294">
                  <c:v>176.67252684431958</c:v>
                </c:pt>
                <c:pt idx="295">
                  <c:v>177.40576860681958</c:v>
                </c:pt>
                <c:pt idx="296">
                  <c:v>178.34959936132569</c:v>
                </c:pt>
                <c:pt idx="297">
                  <c:v>179.44034112382568</c:v>
                </c:pt>
                <c:pt idx="298">
                  <c:v>180.57978461570212</c:v>
                </c:pt>
                <c:pt idx="299">
                  <c:v>181.61952774636083</c:v>
                </c:pt>
                <c:pt idx="300">
                  <c:v>182.51474309924177</c:v>
                </c:pt>
                <c:pt idx="301">
                  <c:v>183.22243659111822</c:v>
                </c:pt>
                <c:pt idx="302">
                  <c:v>183.69960455089404</c:v>
                </c:pt>
                <c:pt idx="303">
                  <c:v>183.97902772055497</c:v>
                </c:pt>
                <c:pt idx="304">
                  <c:v>183.99526363386087</c:v>
                </c:pt>
                <c:pt idx="305">
                  <c:v>183.99526363386087</c:v>
                </c:pt>
                <c:pt idx="306">
                  <c:v>183.99526363386087</c:v>
                </c:pt>
                <c:pt idx="307">
                  <c:v>184.26137892645346</c:v>
                </c:pt>
                <c:pt idx="308">
                  <c:v>184.76345263797262</c:v>
                </c:pt>
                <c:pt idx="309">
                  <c:v>185.29088161486976</c:v>
                </c:pt>
                <c:pt idx="310">
                  <c:v>185.71659700550254</c:v>
                </c:pt>
                <c:pt idx="311">
                  <c:v>186.04043816009786</c:v>
                </c:pt>
                <c:pt idx="312">
                  <c:v>186.17299381781203</c:v>
                </c:pt>
                <c:pt idx="313">
                  <c:v>186.17299381781203</c:v>
                </c:pt>
                <c:pt idx="314">
                  <c:v>186.17299381781203</c:v>
                </c:pt>
                <c:pt idx="315">
                  <c:v>186.17299381781203</c:v>
                </c:pt>
                <c:pt idx="316">
                  <c:v>186.17299381781203</c:v>
                </c:pt>
                <c:pt idx="317">
                  <c:v>186.17299381781203</c:v>
                </c:pt>
                <c:pt idx="318">
                  <c:v>186.17299381781203</c:v>
                </c:pt>
                <c:pt idx="319">
                  <c:v>186.17299381781203</c:v>
                </c:pt>
                <c:pt idx="320">
                  <c:v>186.17299381781203</c:v>
                </c:pt>
                <c:pt idx="321">
                  <c:v>186.28703942988335</c:v>
                </c:pt>
                <c:pt idx="322">
                  <c:v>186.48926902654856</c:v>
                </c:pt>
                <c:pt idx="323">
                  <c:v>186.7105194565471</c:v>
                </c:pt>
                <c:pt idx="324">
                  <c:v>186.84909029619553</c:v>
                </c:pt>
                <c:pt idx="325">
                  <c:v>187.09293158867425</c:v>
                </c:pt>
                <c:pt idx="326">
                  <c:v>187.35502982559743</c:v>
                </c:pt>
                <c:pt idx="327">
                  <c:v>187.55830227571747</c:v>
                </c:pt>
                <c:pt idx="328">
                  <c:v>187.55830227571747</c:v>
                </c:pt>
                <c:pt idx="329">
                  <c:v>187.55830227571747</c:v>
                </c:pt>
                <c:pt idx="330">
                  <c:v>187.55830227571747</c:v>
                </c:pt>
                <c:pt idx="331">
                  <c:v>187.65823992770248</c:v>
                </c:pt>
                <c:pt idx="332">
                  <c:v>187.73099628864185</c:v>
                </c:pt>
                <c:pt idx="333">
                  <c:v>187.78633046668728</c:v>
                </c:pt>
                <c:pt idx="334">
                  <c:v>187.86381721344654</c:v>
                </c:pt>
                <c:pt idx="335">
                  <c:v>187.91421755054145</c:v>
                </c:pt>
                <c:pt idx="336">
                  <c:v>188.00631968182816</c:v>
                </c:pt>
                <c:pt idx="337">
                  <c:v>188.1732609600322</c:v>
                </c:pt>
                <c:pt idx="338">
                  <c:v>188.46473809131891</c:v>
                </c:pt>
                <c:pt idx="339">
                  <c:v>189.03490236274595</c:v>
                </c:pt>
                <c:pt idx="340">
                  <c:v>190.02638255122545</c:v>
                </c:pt>
                <c:pt idx="341">
                  <c:v>191.31008359345449</c:v>
                </c:pt>
                <c:pt idx="342">
                  <c:v>192.34858272420107</c:v>
                </c:pt>
                <c:pt idx="343">
                  <c:v>192.91501051939355</c:v>
                </c:pt>
                <c:pt idx="344">
                  <c:v>193.35459966361427</c:v>
                </c:pt>
                <c:pt idx="345">
                  <c:v>193.91565781642822</c:v>
                </c:pt>
                <c:pt idx="346">
                  <c:v>194.50184410902082</c:v>
                </c:pt>
                <c:pt idx="347">
                  <c:v>195.01241124596569</c:v>
                </c:pt>
                <c:pt idx="348">
                  <c:v>195.61852380232475</c:v>
                </c:pt>
                <c:pt idx="349">
                  <c:v>196.22082984641045</c:v>
                </c:pt>
                <c:pt idx="350">
                  <c:v>196.7272159744457</c:v>
                </c:pt>
                <c:pt idx="351">
                  <c:v>197.12838158318414</c:v>
                </c:pt>
                <c:pt idx="352">
                  <c:v>197.48451076677495</c:v>
                </c:pt>
                <c:pt idx="353">
                  <c:v>197.83869414057466</c:v>
                </c:pt>
                <c:pt idx="354">
                  <c:v>198.21225146069185</c:v>
                </c:pt>
                <c:pt idx="355">
                  <c:v>198.64974628080904</c:v>
                </c:pt>
                <c:pt idx="356">
                  <c:v>199.11320185328873</c:v>
                </c:pt>
                <c:pt idx="357">
                  <c:v>199.49282579536049</c:v>
                </c:pt>
                <c:pt idx="358">
                  <c:v>199.61173139138245</c:v>
                </c:pt>
                <c:pt idx="359">
                  <c:v>199.61173139138245</c:v>
                </c:pt>
                <c:pt idx="360">
                  <c:v>199.61173139138245</c:v>
                </c:pt>
                <c:pt idx="361">
                  <c:v>199.61173139138245</c:v>
                </c:pt>
                <c:pt idx="362">
                  <c:v>199.61173139138245</c:v>
                </c:pt>
                <c:pt idx="363">
                  <c:v>199.68657826694482</c:v>
                </c:pt>
                <c:pt idx="364">
                  <c:v>199.8850113823745</c:v>
                </c:pt>
                <c:pt idx="365">
                  <c:v>200.1625069978042</c:v>
                </c:pt>
                <c:pt idx="366">
                  <c:v>200.50527155308541</c:v>
                </c:pt>
                <c:pt idx="367">
                  <c:v>200.98572158499556</c:v>
                </c:pt>
                <c:pt idx="368">
                  <c:v>201.65910730422488</c:v>
                </c:pt>
                <c:pt idx="369">
                  <c:v>202.36367925835592</c:v>
                </c:pt>
                <c:pt idx="370">
                  <c:v>202.87350009800434</c:v>
                </c:pt>
                <c:pt idx="371">
                  <c:v>203.10782061339492</c:v>
                </c:pt>
                <c:pt idx="372">
                  <c:v>203.10782061339492</c:v>
                </c:pt>
                <c:pt idx="373">
                  <c:v>203.10782061339492</c:v>
                </c:pt>
                <c:pt idx="374">
                  <c:v>203.10782061339492</c:v>
                </c:pt>
                <c:pt idx="375">
                  <c:v>203.10782061339492</c:v>
                </c:pt>
                <c:pt idx="376">
                  <c:v>203.10782061339492</c:v>
                </c:pt>
                <c:pt idx="377">
                  <c:v>203.10782061339492</c:v>
                </c:pt>
                <c:pt idx="378">
                  <c:v>203.10782061339492</c:v>
                </c:pt>
                <c:pt idx="379">
                  <c:v>203.10782061339492</c:v>
                </c:pt>
                <c:pt idx="380">
                  <c:v>203.10782061339492</c:v>
                </c:pt>
                <c:pt idx="381">
                  <c:v>203.10782061339492</c:v>
                </c:pt>
                <c:pt idx="382">
                  <c:v>203.10782061339492</c:v>
                </c:pt>
                <c:pt idx="383">
                  <c:v>203.10782061339492</c:v>
                </c:pt>
                <c:pt idx="384">
                  <c:v>203.10782061339492</c:v>
                </c:pt>
                <c:pt idx="385">
                  <c:v>203.10782061339492</c:v>
                </c:pt>
                <c:pt idx="386">
                  <c:v>203.10782061339492</c:v>
                </c:pt>
                <c:pt idx="387">
                  <c:v>203.10782061339492</c:v>
                </c:pt>
                <c:pt idx="388">
                  <c:v>203.10782061339492</c:v>
                </c:pt>
                <c:pt idx="389">
                  <c:v>203.10782061339492</c:v>
                </c:pt>
                <c:pt idx="390">
                  <c:v>203.10782061339492</c:v>
                </c:pt>
                <c:pt idx="391">
                  <c:v>203.10782061339492</c:v>
                </c:pt>
                <c:pt idx="392">
                  <c:v>203.12123748661728</c:v>
                </c:pt>
                <c:pt idx="393">
                  <c:v>203.21291775258226</c:v>
                </c:pt>
                <c:pt idx="394">
                  <c:v>203.49252554517486</c:v>
                </c:pt>
                <c:pt idx="395">
                  <c:v>204.06008129073035</c:v>
                </c:pt>
                <c:pt idx="396">
                  <c:v>204.98070205080703</c:v>
                </c:pt>
                <c:pt idx="397">
                  <c:v>206.27011732636214</c:v>
                </c:pt>
                <c:pt idx="398">
                  <c:v>207.74844093396914</c:v>
                </c:pt>
                <c:pt idx="399">
                  <c:v>208.93964292238005</c:v>
                </c:pt>
                <c:pt idx="400">
                  <c:v>209.56213297889582</c:v>
                </c:pt>
                <c:pt idx="401">
                  <c:v>209.77395636874493</c:v>
                </c:pt>
                <c:pt idx="402">
                  <c:v>209.77395636874493</c:v>
                </c:pt>
                <c:pt idx="403">
                  <c:v>209.77395636874493</c:v>
                </c:pt>
                <c:pt idx="404">
                  <c:v>209.77395636874493</c:v>
                </c:pt>
                <c:pt idx="405">
                  <c:v>209.77395636874493</c:v>
                </c:pt>
                <c:pt idx="406">
                  <c:v>209.77395636874493</c:v>
                </c:pt>
                <c:pt idx="407">
                  <c:v>209.77395636874493</c:v>
                </c:pt>
                <c:pt idx="408">
                  <c:v>209.77395636874493</c:v>
                </c:pt>
                <c:pt idx="409">
                  <c:v>209.78769431984017</c:v>
                </c:pt>
                <c:pt idx="410">
                  <c:v>209.9280525985854</c:v>
                </c:pt>
                <c:pt idx="411">
                  <c:v>210.1230615758659</c:v>
                </c:pt>
                <c:pt idx="412">
                  <c:v>210.34289674918338</c:v>
                </c:pt>
                <c:pt idx="413">
                  <c:v>210.59006832491454</c:v>
                </c:pt>
                <c:pt idx="414">
                  <c:v>210.9244888501045</c:v>
                </c:pt>
                <c:pt idx="415">
                  <c:v>211.41707302814993</c:v>
                </c:pt>
                <c:pt idx="416">
                  <c:v>211.99975628168002</c:v>
                </c:pt>
                <c:pt idx="417">
                  <c:v>212.47263181108113</c:v>
                </c:pt>
                <c:pt idx="418">
                  <c:v>212.72342520568176</c:v>
                </c:pt>
                <c:pt idx="419">
                  <c:v>212.73957842308573</c:v>
                </c:pt>
                <c:pt idx="420">
                  <c:v>212.73957842308573</c:v>
                </c:pt>
                <c:pt idx="421">
                  <c:v>212.7609381430853</c:v>
                </c:pt>
                <c:pt idx="422">
                  <c:v>212.92936516964781</c:v>
                </c:pt>
                <c:pt idx="423">
                  <c:v>213.25066670958265</c:v>
                </c:pt>
                <c:pt idx="424">
                  <c:v>213.81299948754904</c:v>
                </c:pt>
                <c:pt idx="425">
                  <c:v>214.8370776043719</c:v>
                </c:pt>
                <c:pt idx="426">
                  <c:v>216.56371325473413</c:v>
                </c:pt>
                <c:pt idx="427">
                  <c:v>218.83198435216426</c:v>
                </c:pt>
                <c:pt idx="428">
                  <c:v>220.75760069494547</c:v>
                </c:pt>
                <c:pt idx="429">
                  <c:v>221.76371282690491</c:v>
                </c:pt>
                <c:pt idx="430">
                  <c:v>222.13404830402871</c:v>
                </c:pt>
                <c:pt idx="431">
                  <c:v>222.23951511239633</c:v>
                </c:pt>
                <c:pt idx="432">
                  <c:v>222.35843315922605</c:v>
                </c:pt>
                <c:pt idx="433">
                  <c:v>222.63735622151199</c:v>
                </c:pt>
                <c:pt idx="434">
                  <c:v>222.93657760386341</c:v>
                </c:pt>
                <c:pt idx="435">
                  <c:v>222.94641106792591</c:v>
                </c:pt>
                <c:pt idx="436">
                  <c:v>222.94641106792591</c:v>
                </c:pt>
                <c:pt idx="437">
                  <c:v>222.94641106792591</c:v>
                </c:pt>
                <c:pt idx="438">
                  <c:v>222.94641106792591</c:v>
                </c:pt>
                <c:pt idx="439">
                  <c:v>222.94641106792591</c:v>
                </c:pt>
                <c:pt idx="440">
                  <c:v>222.94641106792591</c:v>
                </c:pt>
                <c:pt idx="441">
                  <c:v>222.94641106792591</c:v>
                </c:pt>
                <c:pt idx="442">
                  <c:v>222.94641106792591</c:v>
                </c:pt>
                <c:pt idx="443">
                  <c:v>222.94641106792591</c:v>
                </c:pt>
                <c:pt idx="444">
                  <c:v>222.94658319136769</c:v>
                </c:pt>
                <c:pt idx="445">
                  <c:v>222.94658319136769</c:v>
                </c:pt>
                <c:pt idx="446">
                  <c:v>222.94658319136769</c:v>
                </c:pt>
                <c:pt idx="447">
                  <c:v>222.94658319136769</c:v>
                </c:pt>
                <c:pt idx="448">
                  <c:v>222.94658319136769</c:v>
                </c:pt>
                <c:pt idx="449">
                  <c:v>222.94658319136769</c:v>
                </c:pt>
                <c:pt idx="450">
                  <c:v>222.94658319136769</c:v>
                </c:pt>
                <c:pt idx="451">
                  <c:v>222.94658319136769</c:v>
                </c:pt>
                <c:pt idx="452">
                  <c:v>222.94658319136769</c:v>
                </c:pt>
                <c:pt idx="453">
                  <c:v>222.94658319136769</c:v>
                </c:pt>
                <c:pt idx="454">
                  <c:v>222.94658319136769</c:v>
                </c:pt>
                <c:pt idx="455">
                  <c:v>222.94658319136769</c:v>
                </c:pt>
                <c:pt idx="456">
                  <c:v>222.94658319136769</c:v>
                </c:pt>
                <c:pt idx="457">
                  <c:v>222.94658319136769</c:v>
                </c:pt>
                <c:pt idx="458">
                  <c:v>222.94658319136769</c:v>
                </c:pt>
                <c:pt idx="459">
                  <c:v>222.94658319136769</c:v>
                </c:pt>
                <c:pt idx="460">
                  <c:v>222.94658319136769</c:v>
                </c:pt>
                <c:pt idx="461">
                  <c:v>222.94658319136769</c:v>
                </c:pt>
                <c:pt idx="462">
                  <c:v>222.94658319136769</c:v>
                </c:pt>
                <c:pt idx="463">
                  <c:v>222.94658319136769</c:v>
                </c:pt>
                <c:pt idx="464">
                  <c:v>222.94658319136769</c:v>
                </c:pt>
                <c:pt idx="465">
                  <c:v>222.94658319136769</c:v>
                </c:pt>
                <c:pt idx="466">
                  <c:v>222.94658319136769</c:v>
                </c:pt>
                <c:pt idx="467">
                  <c:v>222.94658319136769</c:v>
                </c:pt>
                <c:pt idx="468">
                  <c:v>222.94658319136769</c:v>
                </c:pt>
                <c:pt idx="469">
                  <c:v>222.94658319136769</c:v>
                </c:pt>
                <c:pt idx="470">
                  <c:v>222.94658319136769</c:v>
                </c:pt>
                <c:pt idx="471">
                  <c:v>222.94658319136769</c:v>
                </c:pt>
                <c:pt idx="472">
                  <c:v>222.94658319136769</c:v>
                </c:pt>
                <c:pt idx="473">
                  <c:v>222.94658319136769</c:v>
                </c:pt>
                <c:pt idx="474">
                  <c:v>222.94658319136769</c:v>
                </c:pt>
                <c:pt idx="475">
                  <c:v>222.94658319136769</c:v>
                </c:pt>
                <c:pt idx="476">
                  <c:v>222.94658319136769</c:v>
                </c:pt>
                <c:pt idx="477">
                  <c:v>222.94658319136769</c:v>
                </c:pt>
                <c:pt idx="478">
                  <c:v>222.94658319136769</c:v>
                </c:pt>
                <c:pt idx="479">
                  <c:v>222.94658319136769</c:v>
                </c:pt>
                <c:pt idx="480">
                  <c:v>222.94658319136769</c:v>
                </c:pt>
                <c:pt idx="481">
                  <c:v>222.94658319136769</c:v>
                </c:pt>
                <c:pt idx="482">
                  <c:v>222.94658319136769</c:v>
                </c:pt>
                <c:pt idx="483">
                  <c:v>222.94658319136769</c:v>
                </c:pt>
                <c:pt idx="484">
                  <c:v>222.94658319136769</c:v>
                </c:pt>
                <c:pt idx="485">
                  <c:v>222.94658319136769</c:v>
                </c:pt>
                <c:pt idx="486">
                  <c:v>222.94658319136769</c:v>
                </c:pt>
                <c:pt idx="487">
                  <c:v>222.94658319136769</c:v>
                </c:pt>
                <c:pt idx="488">
                  <c:v>222.94658319136769</c:v>
                </c:pt>
                <c:pt idx="489">
                  <c:v>222.94658319136769</c:v>
                </c:pt>
                <c:pt idx="490">
                  <c:v>222.94658319136769</c:v>
                </c:pt>
                <c:pt idx="491">
                  <c:v>222.94658319136769</c:v>
                </c:pt>
                <c:pt idx="492">
                  <c:v>222.94658319136769</c:v>
                </c:pt>
                <c:pt idx="493">
                  <c:v>222.94658319136769</c:v>
                </c:pt>
                <c:pt idx="494">
                  <c:v>222.94658319136769</c:v>
                </c:pt>
                <c:pt idx="495">
                  <c:v>222.94658319136769</c:v>
                </c:pt>
                <c:pt idx="496">
                  <c:v>222.94658319136769</c:v>
                </c:pt>
                <c:pt idx="497">
                  <c:v>222.94658319136769</c:v>
                </c:pt>
                <c:pt idx="498">
                  <c:v>222.94658319136769</c:v>
                </c:pt>
                <c:pt idx="499">
                  <c:v>222.94658319136769</c:v>
                </c:pt>
                <c:pt idx="500">
                  <c:v>222.94658319136769</c:v>
                </c:pt>
                <c:pt idx="501">
                  <c:v>222.94658319136769</c:v>
                </c:pt>
                <c:pt idx="502">
                  <c:v>222.94658319136769</c:v>
                </c:pt>
                <c:pt idx="503">
                  <c:v>222.94658319136769</c:v>
                </c:pt>
                <c:pt idx="504">
                  <c:v>222.94658319136769</c:v>
                </c:pt>
                <c:pt idx="505">
                  <c:v>222.94658319136769</c:v>
                </c:pt>
                <c:pt idx="506">
                  <c:v>222.94658319136769</c:v>
                </c:pt>
                <c:pt idx="507">
                  <c:v>222.94658319136769</c:v>
                </c:pt>
                <c:pt idx="508">
                  <c:v>222.94658319136769</c:v>
                </c:pt>
                <c:pt idx="509">
                  <c:v>222.94658319136769</c:v>
                </c:pt>
                <c:pt idx="510">
                  <c:v>222.94658319136769</c:v>
                </c:pt>
                <c:pt idx="511">
                  <c:v>222.94658319136769</c:v>
                </c:pt>
                <c:pt idx="512">
                  <c:v>222.96152784236784</c:v>
                </c:pt>
                <c:pt idx="513">
                  <c:v>223.10506588405192</c:v>
                </c:pt>
                <c:pt idx="514">
                  <c:v>223.64640321154036</c:v>
                </c:pt>
                <c:pt idx="515">
                  <c:v>224.70025011780535</c:v>
                </c:pt>
                <c:pt idx="516">
                  <c:v>226.01851855854611</c:v>
                </c:pt>
                <c:pt idx="517">
                  <c:v>227.07558958359246</c:v>
                </c:pt>
                <c:pt idx="518">
                  <c:v>227.59148643510431</c:v>
                </c:pt>
                <c:pt idx="519">
                  <c:v>227.77279995328286</c:v>
                </c:pt>
                <c:pt idx="520">
                  <c:v>227.78405307989598</c:v>
                </c:pt>
                <c:pt idx="521">
                  <c:v>227.78405307989598</c:v>
                </c:pt>
                <c:pt idx="522">
                  <c:v>227.78405307989598</c:v>
                </c:pt>
                <c:pt idx="523">
                  <c:v>227.78405307989598</c:v>
                </c:pt>
                <c:pt idx="524">
                  <c:v>227.78405307989598</c:v>
                </c:pt>
                <c:pt idx="525">
                  <c:v>227.78405307989598</c:v>
                </c:pt>
                <c:pt idx="526">
                  <c:v>227.78405307989598</c:v>
                </c:pt>
                <c:pt idx="527">
                  <c:v>227.78405307989598</c:v>
                </c:pt>
                <c:pt idx="528">
                  <c:v>227.78405307989598</c:v>
                </c:pt>
                <c:pt idx="529">
                  <c:v>227.78405307989598</c:v>
                </c:pt>
                <c:pt idx="530">
                  <c:v>227.78405307989598</c:v>
                </c:pt>
                <c:pt idx="531">
                  <c:v>227.78405307989598</c:v>
                </c:pt>
                <c:pt idx="532">
                  <c:v>227.78405307989598</c:v>
                </c:pt>
                <c:pt idx="533">
                  <c:v>227.78804464778221</c:v>
                </c:pt>
                <c:pt idx="534">
                  <c:v>227.82850131120813</c:v>
                </c:pt>
                <c:pt idx="535">
                  <c:v>227.96095181765531</c:v>
                </c:pt>
                <c:pt idx="536">
                  <c:v>228.21628343049824</c:v>
                </c:pt>
                <c:pt idx="537">
                  <c:v>228.79573438410119</c:v>
                </c:pt>
                <c:pt idx="538">
                  <c:v>229.99814536254985</c:v>
                </c:pt>
                <c:pt idx="539">
                  <c:v>231.68018746884272</c:v>
                </c:pt>
                <c:pt idx="540">
                  <c:v>232.98851113490898</c:v>
                </c:pt>
                <c:pt idx="541">
                  <c:v>233.57842192807732</c:v>
                </c:pt>
                <c:pt idx="542">
                  <c:v>233.86888827680121</c:v>
                </c:pt>
                <c:pt idx="543">
                  <c:v>234.02602161644964</c:v>
                </c:pt>
                <c:pt idx="544">
                  <c:v>234.02602161644964</c:v>
                </c:pt>
                <c:pt idx="545">
                  <c:v>234.02602161644964</c:v>
                </c:pt>
                <c:pt idx="546">
                  <c:v>234.02602161644964</c:v>
                </c:pt>
                <c:pt idx="547">
                  <c:v>234.02602161644964</c:v>
                </c:pt>
                <c:pt idx="548">
                  <c:v>234.02602161644964</c:v>
                </c:pt>
                <c:pt idx="549">
                  <c:v>234.02602161644964</c:v>
                </c:pt>
                <c:pt idx="550">
                  <c:v>234.02602161644964</c:v>
                </c:pt>
                <c:pt idx="551">
                  <c:v>234.07484824244068</c:v>
                </c:pt>
                <c:pt idx="552">
                  <c:v>234.13255340953361</c:v>
                </c:pt>
                <c:pt idx="553">
                  <c:v>234.1868432939346</c:v>
                </c:pt>
                <c:pt idx="554">
                  <c:v>234.27956656383049</c:v>
                </c:pt>
                <c:pt idx="555">
                  <c:v>234.41062453226408</c:v>
                </c:pt>
                <c:pt idx="556">
                  <c:v>234.58171027847544</c:v>
                </c:pt>
                <c:pt idx="557">
                  <c:v>234.80650993726022</c:v>
                </c:pt>
                <c:pt idx="558">
                  <c:v>235.0932766751653</c:v>
                </c:pt>
                <c:pt idx="559">
                  <c:v>235.56197602867422</c:v>
                </c:pt>
                <c:pt idx="560">
                  <c:v>236.07453368734755</c:v>
                </c:pt>
                <c:pt idx="561">
                  <c:v>236.34413104126773</c:v>
                </c:pt>
                <c:pt idx="562">
                  <c:v>236.54879783963236</c:v>
                </c:pt>
                <c:pt idx="563">
                  <c:v>236.54879783963236</c:v>
                </c:pt>
                <c:pt idx="564">
                  <c:v>236.54879783963236</c:v>
                </c:pt>
                <c:pt idx="565">
                  <c:v>236.54879783963236</c:v>
                </c:pt>
                <c:pt idx="566">
                  <c:v>236.54879783963236</c:v>
                </c:pt>
                <c:pt idx="567">
                  <c:v>236.54879783963236</c:v>
                </c:pt>
                <c:pt idx="568">
                  <c:v>236.54879783963236</c:v>
                </c:pt>
                <c:pt idx="569">
                  <c:v>236.54879783963236</c:v>
                </c:pt>
                <c:pt idx="570">
                  <c:v>236.54879783963236</c:v>
                </c:pt>
                <c:pt idx="571">
                  <c:v>236.54879783963236</c:v>
                </c:pt>
                <c:pt idx="572">
                  <c:v>236.54879783963236</c:v>
                </c:pt>
                <c:pt idx="573">
                  <c:v>236.54879783963236</c:v>
                </c:pt>
                <c:pt idx="574">
                  <c:v>236.54879783963236</c:v>
                </c:pt>
                <c:pt idx="575">
                  <c:v>236.54879783963236</c:v>
                </c:pt>
                <c:pt idx="576">
                  <c:v>236.54879783963236</c:v>
                </c:pt>
                <c:pt idx="577">
                  <c:v>236.54879783963236</c:v>
                </c:pt>
                <c:pt idx="578">
                  <c:v>236.54879783963236</c:v>
                </c:pt>
                <c:pt idx="579">
                  <c:v>236.54879783963236</c:v>
                </c:pt>
                <c:pt idx="580">
                  <c:v>236.54879783963236</c:v>
                </c:pt>
                <c:pt idx="581">
                  <c:v>236.54879783963236</c:v>
                </c:pt>
                <c:pt idx="582">
                  <c:v>236.54879783963236</c:v>
                </c:pt>
                <c:pt idx="583">
                  <c:v>236.54879783963236</c:v>
                </c:pt>
                <c:pt idx="584">
                  <c:v>236.54879783963236</c:v>
                </c:pt>
                <c:pt idx="585">
                  <c:v>236.54879783963236</c:v>
                </c:pt>
                <c:pt idx="586">
                  <c:v>236.54879783963236</c:v>
                </c:pt>
                <c:pt idx="587">
                  <c:v>236.54879783963236</c:v>
                </c:pt>
                <c:pt idx="588">
                  <c:v>236.54879783963236</c:v>
                </c:pt>
                <c:pt idx="589">
                  <c:v>236.54879783963236</c:v>
                </c:pt>
                <c:pt idx="590">
                  <c:v>236.54879783963236</c:v>
                </c:pt>
                <c:pt idx="591">
                  <c:v>236.54879783963236</c:v>
                </c:pt>
                <c:pt idx="592">
                  <c:v>236.54879783963236</c:v>
                </c:pt>
                <c:pt idx="593">
                  <c:v>236.54879783963236</c:v>
                </c:pt>
                <c:pt idx="594">
                  <c:v>236.54879783963236</c:v>
                </c:pt>
                <c:pt idx="595">
                  <c:v>236.54879783963236</c:v>
                </c:pt>
                <c:pt idx="596">
                  <c:v>236.54879783963236</c:v>
                </c:pt>
                <c:pt idx="597">
                  <c:v>236.54879783963236</c:v>
                </c:pt>
                <c:pt idx="598">
                  <c:v>236.54879783963236</c:v>
                </c:pt>
                <c:pt idx="599">
                  <c:v>236.54879783963236</c:v>
                </c:pt>
                <c:pt idx="600">
                  <c:v>236.54879783963236</c:v>
                </c:pt>
                <c:pt idx="601">
                  <c:v>236.57563482541124</c:v>
                </c:pt>
                <c:pt idx="602">
                  <c:v>236.65929425804291</c:v>
                </c:pt>
                <c:pt idx="603">
                  <c:v>236.96823538396882</c:v>
                </c:pt>
                <c:pt idx="604">
                  <c:v>237.72311879724336</c:v>
                </c:pt>
                <c:pt idx="605">
                  <c:v>239.0493706372275</c:v>
                </c:pt>
                <c:pt idx="606">
                  <c:v>241.005684079415</c:v>
                </c:pt>
                <c:pt idx="607">
                  <c:v>243.43674223222894</c:v>
                </c:pt>
                <c:pt idx="608">
                  <c:v>246.0551831170736</c:v>
                </c:pt>
                <c:pt idx="609">
                  <c:v>248.81915207864768</c:v>
                </c:pt>
                <c:pt idx="610">
                  <c:v>251.89087685383629</c:v>
                </c:pt>
                <c:pt idx="611">
                  <c:v>255.1854034986786</c:v>
                </c:pt>
                <c:pt idx="612">
                  <c:v>258.03157373845914</c:v>
                </c:pt>
                <c:pt idx="613">
                  <c:v>259.88805466780667</c:v>
                </c:pt>
                <c:pt idx="614">
                  <c:v>260.98684223545041</c:v>
                </c:pt>
                <c:pt idx="615">
                  <c:v>261.89180204115735</c:v>
                </c:pt>
                <c:pt idx="616">
                  <c:v>262.7928703040003</c:v>
                </c:pt>
                <c:pt idx="617">
                  <c:v>263.57573474997298</c:v>
                </c:pt>
                <c:pt idx="618">
                  <c:v>264.12509124535836</c:v>
                </c:pt>
                <c:pt idx="619">
                  <c:v>264.39853865618443</c:v>
                </c:pt>
                <c:pt idx="620">
                  <c:v>264.57520234739536</c:v>
                </c:pt>
                <c:pt idx="621">
                  <c:v>264.93620014809653</c:v>
                </c:pt>
                <c:pt idx="622">
                  <c:v>265.58986546152244</c:v>
                </c:pt>
                <c:pt idx="623">
                  <c:v>266.47724334394138</c:v>
                </c:pt>
                <c:pt idx="624">
                  <c:v>267.6099923167115</c:v>
                </c:pt>
                <c:pt idx="625">
                  <c:v>268.90629188073837</c:v>
                </c:pt>
                <c:pt idx="626">
                  <c:v>270.12586139776965</c:v>
                </c:pt>
                <c:pt idx="627">
                  <c:v>271.14806917203236</c:v>
                </c:pt>
                <c:pt idx="628">
                  <c:v>272.06486027962836</c:v>
                </c:pt>
                <c:pt idx="629">
                  <c:v>273.01679027611328</c:v>
                </c:pt>
                <c:pt idx="630">
                  <c:v>274.18391516528857</c:v>
                </c:pt>
                <c:pt idx="631">
                  <c:v>275.69852369757245</c:v>
                </c:pt>
                <c:pt idx="632">
                  <c:v>277.48363840479902</c:v>
                </c:pt>
                <c:pt idx="633">
                  <c:v>279.48756116060775</c:v>
                </c:pt>
                <c:pt idx="634">
                  <c:v>281.61745141595298</c:v>
                </c:pt>
                <c:pt idx="635">
                  <c:v>283.67424495437893</c:v>
                </c:pt>
                <c:pt idx="636">
                  <c:v>285.43294654127664</c:v>
                </c:pt>
                <c:pt idx="637">
                  <c:v>286.80983045653943</c:v>
                </c:pt>
                <c:pt idx="638">
                  <c:v>287.98428381624666</c:v>
                </c:pt>
                <c:pt idx="639">
                  <c:v>289.0732821675951</c:v>
                </c:pt>
                <c:pt idx="640">
                  <c:v>290.15335604734236</c:v>
                </c:pt>
                <c:pt idx="641">
                  <c:v>291.51025207868452</c:v>
                </c:pt>
                <c:pt idx="642">
                  <c:v>293.41947973708295</c:v>
                </c:pt>
                <c:pt idx="643">
                  <c:v>295.56799639198022</c:v>
                </c:pt>
                <c:pt idx="644">
                  <c:v>297.39611961790615</c:v>
                </c:pt>
                <c:pt idx="645">
                  <c:v>299.03015992277449</c:v>
                </c:pt>
                <c:pt idx="646">
                  <c:v>300.72943697751316</c:v>
                </c:pt>
                <c:pt idx="647">
                  <c:v>302.45178672962732</c:v>
                </c:pt>
                <c:pt idx="648">
                  <c:v>304.11081761849448</c:v>
                </c:pt>
                <c:pt idx="649">
                  <c:v>305.5639576893538</c:v>
                </c:pt>
                <c:pt idx="650">
                  <c:v>306.57786567056093</c:v>
                </c:pt>
                <c:pt idx="651">
                  <c:v>306.82844466095872</c:v>
                </c:pt>
                <c:pt idx="652">
                  <c:v>306.82844466095872</c:v>
                </c:pt>
                <c:pt idx="653">
                  <c:v>306.82844466095872</c:v>
                </c:pt>
                <c:pt idx="654">
                  <c:v>306.82844466095872</c:v>
                </c:pt>
                <c:pt idx="655">
                  <c:v>306.82844466095872</c:v>
                </c:pt>
                <c:pt idx="656">
                  <c:v>306.82844466095872</c:v>
                </c:pt>
                <c:pt idx="657">
                  <c:v>306.82844466095872</c:v>
                </c:pt>
                <c:pt idx="658">
                  <c:v>306.82844466095872</c:v>
                </c:pt>
                <c:pt idx="659">
                  <c:v>306.82844466095872</c:v>
                </c:pt>
                <c:pt idx="660">
                  <c:v>306.82844466095872</c:v>
                </c:pt>
                <c:pt idx="661">
                  <c:v>306.82844466095872</c:v>
                </c:pt>
                <c:pt idx="662">
                  <c:v>306.82844466095872</c:v>
                </c:pt>
                <c:pt idx="663">
                  <c:v>306.82844466095872</c:v>
                </c:pt>
                <c:pt idx="664">
                  <c:v>306.82844466095872</c:v>
                </c:pt>
                <c:pt idx="665">
                  <c:v>306.91040008688464</c:v>
                </c:pt>
                <c:pt idx="666">
                  <c:v>307.24469557517256</c:v>
                </c:pt>
                <c:pt idx="667">
                  <c:v>308.10276010800862</c:v>
                </c:pt>
                <c:pt idx="668">
                  <c:v>309.67269167654217</c:v>
                </c:pt>
                <c:pt idx="669">
                  <c:v>311.57197635651471</c:v>
                </c:pt>
                <c:pt idx="670">
                  <c:v>313.85115973031446</c:v>
                </c:pt>
                <c:pt idx="671">
                  <c:v>315.80466706639129</c:v>
                </c:pt>
                <c:pt idx="672">
                  <c:v>317.38020834219719</c:v>
                </c:pt>
                <c:pt idx="673">
                  <c:v>319.07019684219722</c:v>
                </c:pt>
                <c:pt idx="674">
                  <c:v>320.87836427935429</c:v>
                </c:pt>
                <c:pt idx="675">
                  <c:v>322.28920523957379</c:v>
                </c:pt>
                <c:pt idx="676">
                  <c:v>323.16069561775959</c:v>
                </c:pt>
                <c:pt idx="677">
                  <c:v>323.48246278279868</c:v>
                </c:pt>
                <c:pt idx="678">
                  <c:v>323.48246278279868</c:v>
                </c:pt>
                <c:pt idx="679">
                  <c:v>323.48246278279868</c:v>
                </c:pt>
                <c:pt idx="680">
                  <c:v>323.48246278279868</c:v>
                </c:pt>
                <c:pt idx="681">
                  <c:v>323.48246278279868</c:v>
                </c:pt>
                <c:pt idx="682">
                  <c:v>323.48246278279868</c:v>
                </c:pt>
                <c:pt idx="683">
                  <c:v>323.48246278279868</c:v>
                </c:pt>
                <c:pt idx="684">
                  <c:v>323.48246278279868</c:v>
                </c:pt>
                <c:pt idx="685">
                  <c:v>324.06207217127525</c:v>
                </c:pt>
                <c:pt idx="686">
                  <c:v>325.14720029788839</c:v>
                </c:pt>
                <c:pt idx="687">
                  <c:v>326.30388881258932</c:v>
                </c:pt>
                <c:pt idx="688">
                  <c:v>327.54872837769642</c:v>
                </c:pt>
                <c:pt idx="689">
                  <c:v>328.90868323090285</c:v>
                </c:pt>
                <c:pt idx="690">
                  <c:v>329.9344459766566</c:v>
                </c:pt>
                <c:pt idx="691">
                  <c:v>330.58415069470493</c:v>
                </c:pt>
                <c:pt idx="692">
                  <c:v>331.26348318816747</c:v>
                </c:pt>
                <c:pt idx="693">
                  <c:v>332.13419521253087</c:v>
                </c:pt>
                <c:pt idx="694">
                  <c:v>332.98779038669898</c:v>
                </c:pt>
                <c:pt idx="695">
                  <c:v>333.42802343558441</c:v>
                </c:pt>
                <c:pt idx="696">
                  <c:v>333.42802343558441</c:v>
                </c:pt>
                <c:pt idx="697">
                  <c:v>333.42802343558441</c:v>
                </c:pt>
                <c:pt idx="698">
                  <c:v>333.42802343558441</c:v>
                </c:pt>
                <c:pt idx="699">
                  <c:v>333.42802343558441</c:v>
                </c:pt>
                <c:pt idx="700">
                  <c:v>333.42802343558441</c:v>
                </c:pt>
                <c:pt idx="701">
                  <c:v>333.56839013416123</c:v>
                </c:pt>
                <c:pt idx="702">
                  <c:v>333.80291709914968</c:v>
                </c:pt>
                <c:pt idx="703">
                  <c:v>334.05348573080477</c:v>
                </c:pt>
                <c:pt idx="704">
                  <c:v>334.14283017174512</c:v>
                </c:pt>
                <c:pt idx="705">
                  <c:v>334.14283017174512</c:v>
                </c:pt>
                <c:pt idx="706">
                  <c:v>334.14283017174512</c:v>
                </c:pt>
                <c:pt idx="707">
                  <c:v>334.14283017174512</c:v>
                </c:pt>
                <c:pt idx="708">
                  <c:v>334.14283017174512</c:v>
                </c:pt>
                <c:pt idx="709">
                  <c:v>334.31645226433773</c:v>
                </c:pt>
                <c:pt idx="710">
                  <c:v>334.98307728424516</c:v>
                </c:pt>
                <c:pt idx="711">
                  <c:v>336.22113735670609</c:v>
                </c:pt>
                <c:pt idx="712">
                  <c:v>337.24694951004625</c:v>
                </c:pt>
                <c:pt idx="713">
                  <c:v>337.54359309251583</c:v>
                </c:pt>
                <c:pt idx="714">
                  <c:v>337.54359309251583</c:v>
                </c:pt>
                <c:pt idx="715">
                  <c:v>337.54359309251583</c:v>
                </c:pt>
                <c:pt idx="716">
                  <c:v>337.54359309251583</c:v>
                </c:pt>
                <c:pt idx="717">
                  <c:v>337.54359309251583</c:v>
                </c:pt>
                <c:pt idx="718">
                  <c:v>337.77221518510845</c:v>
                </c:pt>
                <c:pt idx="719">
                  <c:v>338.31920949689044</c:v>
                </c:pt>
                <c:pt idx="720">
                  <c:v>339.18177880278893</c:v>
                </c:pt>
                <c:pt idx="721">
                  <c:v>340.05882874617913</c:v>
                </c:pt>
                <c:pt idx="722">
                  <c:v>340.94832467498355</c:v>
                </c:pt>
                <c:pt idx="723">
                  <c:v>341.82469456267887</c:v>
                </c:pt>
                <c:pt idx="724">
                  <c:v>342.89505263675295</c:v>
                </c:pt>
                <c:pt idx="725">
                  <c:v>344.46223088480895</c:v>
                </c:pt>
                <c:pt idx="726">
                  <c:v>346.7732383152603</c:v>
                </c:pt>
                <c:pt idx="727">
                  <c:v>349.43087394350101</c:v>
                </c:pt>
                <c:pt idx="728">
                  <c:v>351.6312996513135</c:v>
                </c:pt>
                <c:pt idx="729">
                  <c:v>353.51260481445007</c:v>
                </c:pt>
                <c:pt idx="730">
                  <c:v>354.81267112336639</c:v>
                </c:pt>
                <c:pt idx="731">
                  <c:v>355.7105559512907</c:v>
                </c:pt>
                <c:pt idx="732">
                  <c:v>356.58002233786476</c:v>
                </c:pt>
                <c:pt idx="733">
                  <c:v>357.48893452014141</c:v>
                </c:pt>
                <c:pt idx="734">
                  <c:v>358.43764179764486</c:v>
                </c:pt>
                <c:pt idx="735">
                  <c:v>359.46300613588085</c:v>
                </c:pt>
                <c:pt idx="736">
                  <c:v>360.6031353902423</c:v>
                </c:pt>
                <c:pt idx="737">
                  <c:v>361.73558441936746</c:v>
                </c:pt>
                <c:pt idx="738">
                  <c:v>362.71275211964178</c:v>
                </c:pt>
                <c:pt idx="739">
                  <c:v>363.9970062213996</c:v>
                </c:pt>
                <c:pt idx="740">
                  <c:v>365.68323763215625</c:v>
                </c:pt>
                <c:pt idx="741">
                  <c:v>367.28885231638122</c:v>
                </c:pt>
                <c:pt idx="742">
                  <c:v>368.57685965067475</c:v>
                </c:pt>
                <c:pt idx="743">
                  <c:v>369.61660278133343</c:v>
                </c:pt>
                <c:pt idx="744">
                  <c:v>370.62427452155333</c:v>
                </c:pt>
                <c:pt idx="745">
                  <c:v>371.63194626177324</c:v>
                </c:pt>
                <c:pt idx="746">
                  <c:v>372.78882972844286</c:v>
                </c:pt>
                <c:pt idx="747">
                  <c:v>374.18289178808982</c:v>
                </c:pt>
                <c:pt idx="748">
                  <c:v>375.76000570527731</c:v>
                </c:pt>
                <c:pt idx="749">
                  <c:v>377.26659976093362</c:v>
                </c:pt>
                <c:pt idx="750">
                  <c:v>378.48959446758869</c:v>
                </c:pt>
                <c:pt idx="751">
                  <c:v>379.52238084091044</c:v>
                </c:pt>
                <c:pt idx="752">
                  <c:v>380.39909636911932</c:v>
                </c:pt>
                <c:pt idx="753">
                  <c:v>380.99670566476755</c:v>
                </c:pt>
                <c:pt idx="754">
                  <c:v>381.38298491491895</c:v>
                </c:pt>
                <c:pt idx="755">
                  <c:v>381.56250908417479</c:v>
                </c:pt>
                <c:pt idx="756">
                  <c:v>381.56250908417479</c:v>
                </c:pt>
                <c:pt idx="757">
                  <c:v>381.56250908417479</c:v>
                </c:pt>
                <c:pt idx="758">
                  <c:v>381.56250908417479</c:v>
                </c:pt>
                <c:pt idx="759">
                  <c:v>381.56250908417479</c:v>
                </c:pt>
                <c:pt idx="760">
                  <c:v>381.56250908417479</c:v>
                </c:pt>
                <c:pt idx="761">
                  <c:v>381.56250908417479</c:v>
                </c:pt>
                <c:pt idx="762">
                  <c:v>381.56250908417479</c:v>
                </c:pt>
                <c:pt idx="763">
                  <c:v>381.56250908417479</c:v>
                </c:pt>
                <c:pt idx="764">
                  <c:v>381.56250908417479</c:v>
                </c:pt>
                <c:pt idx="765">
                  <c:v>382.10080283012815</c:v>
                </c:pt>
                <c:pt idx="766">
                  <c:v>383.0611499138044</c:v>
                </c:pt>
                <c:pt idx="767">
                  <c:v>384.23113080840506</c:v>
                </c:pt>
                <c:pt idx="768">
                  <c:v>385.63361576423495</c:v>
                </c:pt>
                <c:pt idx="769">
                  <c:v>387.48810582075072</c:v>
                </c:pt>
                <c:pt idx="770">
                  <c:v>390.16102739155326</c:v>
                </c:pt>
                <c:pt idx="771">
                  <c:v>393.37453160390567</c:v>
                </c:pt>
                <c:pt idx="772">
                  <c:v>396.88353102442795</c:v>
                </c:pt>
                <c:pt idx="773">
                  <c:v>400.32780777497584</c:v>
                </c:pt>
                <c:pt idx="774">
                  <c:v>403.62548985275657</c:v>
                </c:pt>
                <c:pt idx="775">
                  <c:v>407.31053104258774</c:v>
                </c:pt>
                <c:pt idx="776">
                  <c:v>410.80983919074367</c:v>
                </c:pt>
                <c:pt idx="777">
                  <c:v>413.90841116508005</c:v>
                </c:pt>
                <c:pt idx="778">
                  <c:v>416.93581331283946</c:v>
                </c:pt>
                <c:pt idx="779">
                  <c:v>419.8751618008946</c:v>
                </c:pt>
                <c:pt idx="780">
                  <c:v>422.59317070181277</c:v>
                </c:pt>
                <c:pt idx="781">
                  <c:v>425.10408351841431</c:v>
                </c:pt>
                <c:pt idx="782">
                  <c:v>427.42715312384985</c:v>
                </c:pt>
                <c:pt idx="783">
                  <c:v>429.59253969736693</c:v>
                </c:pt>
                <c:pt idx="784">
                  <c:v>431.73006309227435</c:v>
                </c:pt>
                <c:pt idx="785">
                  <c:v>434.09069422533332</c:v>
                </c:pt>
                <c:pt idx="786">
                  <c:v>436.55174371320169</c:v>
                </c:pt>
                <c:pt idx="787">
                  <c:v>438.75126911462485</c:v>
                </c:pt>
                <c:pt idx="788">
                  <c:v>440.7084388953125</c:v>
                </c:pt>
                <c:pt idx="789">
                  <c:v>442.66560867600015</c:v>
                </c:pt>
                <c:pt idx="790">
                  <c:v>444.77934253601171</c:v>
                </c:pt>
                <c:pt idx="791">
                  <c:v>447.01430792683203</c:v>
                </c:pt>
                <c:pt idx="792">
                  <c:v>448.91782474859127</c:v>
                </c:pt>
                <c:pt idx="793">
                  <c:v>449.59222374886559</c:v>
                </c:pt>
                <c:pt idx="794">
                  <c:v>449.59222374886559</c:v>
                </c:pt>
                <c:pt idx="795">
                  <c:v>449.59222374886559</c:v>
                </c:pt>
                <c:pt idx="796">
                  <c:v>449.59222374886559</c:v>
                </c:pt>
                <c:pt idx="797">
                  <c:v>449.59222374886559</c:v>
                </c:pt>
                <c:pt idx="798">
                  <c:v>449.59222374886559</c:v>
                </c:pt>
                <c:pt idx="799">
                  <c:v>449.59222374886559</c:v>
                </c:pt>
                <c:pt idx="800">
                  <c:v>450.02919647230311</c:v>
                </c:pt>
                <c:pt idx="801">
                  <c:v>450.99996489785957</c:v>
                </c:pt>
                <c:pt idx="802">
                  <c:v>452.86998206057956</c:v>
                </c:pt>
                <c:pt idx="803">
                  <c:v>455.88928714070835</c:v>
                </c:pt>
                <c:pt idx="804">
                  <c:v>459.37841095910682</c:v>
                </c:pt>
                <c:pt idx="805">
                  <c:v>462.20793695854314</c:v>
                </c:pt>
                <c:pt idx="806">
                  <c:v>464.05289278273483</c:v>
                </c:pt>
                <c:pt idx="807">
                  <c:v>465.18686003133092</c:v>
                </c:pt>
                <c:pt idx="808">
                  <c:v>465.69660573427507</c:v>
                </c:pt>
                <c:pt idx="809">
                  <c:v>465.73603879072039</c:v>
                </c:pt>
                <c:pt idx="810">
                  <c:v>465.73603879072039</c:v>
                </c:pt>
                <c:pt idx="811">
                  <c:v>465.73603879072039</c:v>
                </c:pt>
                <c:pt idx="812">
                  <c:v>465.73603879072039</c:v>
                </c:pt>
                <c:pt idx="813">
                  <c:v>465.73603879072039</c:v>
                </c:pt>
                <c:pt idx="814">
                  <c:v>465.73603879072039</c:v>
                </c:pt>
                <c:pt idx="815">
                  <c:v>465.73603879072039</c:v>
                </c:pt>
                <c:pt idx="816">
                  <c:v>465.73603879072039</c:v>
                </c:pt>
                <c:pt idx="817">
                  <c:v>465.73603879072039</c:v>
                </c:pt>
                <c:pt idx="818">
                  <c:v>465.73603879072039</c:v>
                </c:pt>
                <c:pt idx="819">
                  <c:v>465.94070558908498</c:v>
                </c:pt>
                <c:pt idx="820">
                  <c:v>466.76513265158496</c:v>
                </c:pt>
                <c:pt idx="821">
                  <c:v>468.14999994828207</c:v>
                </c:pt>
                <c:pt idx="822">
                  <c:v>469.7148850213959</c:v>
                </c:pt>
                <c:pt idx="823">
                  <c:v>471.38850484151311</c:v>
                </c:pt>
                <c:pt idx="824">
                  <c:v>473.04698061292942</c:v>
                </c:pt>
                <c:pt idx="825">
                  <c:v>474.64225788231602</c:v>
                </c:pt>
                <c:pt idx="826">
                  <c:v>476.3071082321207</c:v>
                </c:pt>
                <c:pt idx="827">
                  <c:v>478.00493953716693</c:v>
                </c:pt>
                <c:pt idx="828">
                  <c:v>479.95670603785845</c:v>
                </c:pt>
                <c:pt idx="829">
                  <c:v>482.32280376129597</c:v>
                </c:pt>
                <c:pt idx="830">
                  <c:v>484.81247146157034</c:v>
                </c:pt>
                <c:pt idx="831">
                  <c:v>487.04939700203431</c:v>
                </c:pt>
                <c:pt idx="832">
                  <c:v>488.72519920926089</c:v>
                </c:pt>
                <c:pt idx="833">
                  <c:v>490.09717476634466</c:v>
                </c:pt>
                <c:pt idx="834">
                  <c:v>491.5307748339884</c:v>
                </c:pt>
                <c:pt idx="835">
                  <c:v>492.99455774074772</c:v>
                </c:pt>
                <c:pt idx="836">
                  <c:v>494.40776078073617</c:v>
                </c:pt>
                <c:pt idx="837">
                  <c:v>495.9176820709518</c:v>
                </c:pt>
                <c:pt idx="838">
                  <c:v>497.65862603856073</c:v>
                </c:pt>
                <c:pt idx="839">
                  <c:v>499.45103227052874</c:v>
                </c:pt>
                <c:pt idx="840">
                  <c:v>501.24411130680625</c:v>
                </c:pt>
                <c:pt idx="841">
                  <c:v>503.2875747039098</c:v>
                </c:pt>
                <c:pt idx="842">
                  <c:v>505.57402281888562</c:v>
                </c:pt>
                <c:pt idx="843">
                  <c:v>507.77243387974301</c:v>
                </c:pt>
                <c:pt idx="844">
                  <c:v>509.63588658331946</c:v>
                </c:pt>
                <c:pt idx="845">
                  <c:v>511.25723900897106</c:v>
                </c:pt>
                <c:pt idx="846">
                  <c:v>512.84636202604281</c:v>
                </c:pt>
                <c:pt idx="847">
                  <c:v>514.57778694221224</c:v>
                </c:pt>
                <c:pt idx="848">
                  <c:v>516.69127507662392</c:v>
                </c:pt>
                <c:pt idx="849">
                  <c:v>519.27446573323266</c:v>
                </c:pt>
                <c:pt idx="850">
                  <c:v>521.96243882723161</c:v>
                </c:pt>
                <c:pt idx="851">
                  <c:v>524.35373245037204</c:v>
                </c:pt>
                <c:pt idx="852">
                  <c:v>526.59961564688717</c:v>
                </c:pt>
                <c:pt idx="853">
                  <c:v>528.88735847794612</c:v>
                </c:pt>
                <c:pt idx="854">
                  <c:v>531.12144493562062</c:v>
                </c:pt>
                <c:pt idx="855">
                  <c:v>533.14176900913765</c:v>
                </c:pt>
                <c:pt idx="856">
                  <c:v>535.02346252902146</c:v>
                </c:pt>
                <c:pt idx="857">
                  <c:v>537.34816692517495</c:v>
                </c:pt>
                <c:pt idx="858">
                  <c:v>540.33638942991308</c:v>
                </c:pt>
                <c:pt idx="859">
                  <c:v>543.43297990388646</c:v>
                </c:pt>
                <c:pt idx="860">
                  <c:v>546.25769389289542</c:v>
                </c:pt>
                <c:pt idx="861">
                  <c:v>549.33716403825076</c:v>
                </c:pt>
                <c:pt idx="862">
                  <c:v>553.43070538365544</c:v>
                </c:pt>
                <c:pt idx="863">
                  <c:v>557.65128175689767</c:v>
                </c:pt>
                <c:pt idx="864">
                  <c:v>561.00270222038876</c:v>
                </c:pt>
                <c:pt idx="865">
                  <c:v>564.06644519473718</c:v>
                </c:pt>
                <c:pt idx="866">
                  <c:v>567.5757341523996</c:v>
                </c:pt>
                <c:pt idx="867">
                  <c:v>571.65550831557903</c:v>
                </c:pt>
                <c:pt idx="868">
                  <c:v>575.53272203505776</c:v>
                </c:pt>
                <c:pt idx="869">
                  <c:v>578.59312907951721</c:v>
                </c:pt>
                <c:pt idx="870">
                  <c:v>581.11854470549383</c:v>
                </c:pt>
                <c:pt idx="871">
                  <c:v>583.44435492071375</c:v>
                </c:pt>
                <c:pt idx="872">
                  <c:v>585.68014814728053</c:v>
                </c:pt>
                <c:pt idx="873">
                  <c:v>587.76925256724155</c:v>
                </c:pt>
                <c:pt idx="874">
                  <c:v>589.52692333780055</c:v>
                </c:pt>
                <c:pt idx="875">
                  <c:v>590.88202115020704</c:v>
                </c:pt>
                <c:pt idx="876">
                  <c:v>591.88220227205602</c:v>
                </c:pt>
                <c:pt idx="877">
                  <c:v>592.96443525321627</c:v>
                </c:pt>
                <c:pt idx="878">
                  <c:v>594.53200781398448</c:v>
                </c:pt>
                <c:pt idx="879">
                  <c:v>596.55494441849407</c:v>
                </c:pt>
                <c:pt idx="880">
                  <c:v>598.25704768967034</c:v>
                </c:pt>
                <c:pt idx="881">
                  <c:v>599.36632726114021</c:v>
                </c:pt>
                <c:pt idx="882">
                  <c:v>600.9387379120318</c:v>
                </c:pt>
                <c:pt idx="883">
                  <c:v>603.03059300736788</c:v>
                </c:pt>
                <c:pt idx="884">
                  <c:v>605.17439254714839</c:v>
                </c:pt>
                <c:pt idx="885">
                  <c:v>607.48141036360528</c:v>
                </c:pt>
                <c:pt idx="886">
                  <c:v>609.86293900110525</c:v>
                </c:pt>
                <c:pt idx="887">
                  <c:v>612.15474399318134</c:v>
                </c:pt>
                <c:pt idx="888">
                  <c:v>614.24404714912032</c:v>
                </c:pt>
                <c:pt idx="889">
                  <c:v>616.05751758813267</c:v>
                </c:pt>
                <c:pt idx="890">
                  <c:v>617.53220207125617</c:v>
                </c:pt>
                <c:pt idx="891">
                  <c:v>618.59820869401665</c:v>
                </c:pt>
                <c:pt idx="892">
                  <c:v>619.30138694496611</c:v>
                </c:pt>
                <c:pt idx="893">
                  <c:v>619.88886464496613</c:v>
                </c:pt>
                <c:pt idx="894">
                  <c:v>620.61747137320685</c:v>
                </c:pt>
                <c:pt idx="895">
                  <c:v>621.63523662704984</c:v>
                </c:pt>
                <c:pt idx="896">
                  <c:v>623.00764944365142</c:v>
                </c:pt>
                <c:pt idx="897">
                  <c:v>624.6054355067331</c:v>
                </c:pt>
                <c:pt idx="898">
                  <c:v>626.25050629203702</c:v>
                </c:pt>
                <c:pt idx="899">
                  <c:v>627.74799263642365</c:v>
                </c:pt>
                <c:pt idx="900">
                  <c:v>628.99348831267514</c:v>
                </c:pt>
                <c:pt idx="901">
                  <c:v>629.78882809944457</c:v>
                </c:pt>
                <c:pt idx="902">
                  <c:v>629.78882809944457</c:v>
                </c:pt>
                <c:pt idx="903">
                  <c:v>629.78882809944457</c:v>
                </c:pt>
                <c:pt idx="904">
                  <c:v>629.78882809944457</c:v>
                </c:pt>
                <c:pt idx="905">
                  <c:v>629.78882809944457</c:v>
                </c:pt>
                <c:pt idx="906">
                  <c:v>629.78882809944457</c:v>
                </c:pt>
                <c:pt idx="907">
                  <c:v>630.22580082288209</c:v>
                </c:pt>
                <c:pt idx="908">
                  <c:v>631.19656924843855</c:v>
                </c:pt>
                <c:pt idx="909">
                  <c:v>633.06658641115848</c:v>
                </c:pt>
                <c:pt idx="910">
                  <c:v>636.08589149128727</c:v>
                </c:pt>
                <c:pt idx="911">
                  <c:v>639.5750153096858</c:v>
                </c:pt>
                <c:pt idx="912">
                  <c:v>642.40454130912212</c:v>
                </c:pt>
                <c:pt idx="913">
                  <c:v>644.65206657775821</c:v>
                </c:pt>
                <c:pt idx="914">
                  <c:v>647.6886352652582</c:v>
                </c:pt>
                <c:pt idx="915">
                  <c:v>650.88879994899662</c:v>
                </c:pt>
                <c:pt idx="916">
                  <c:v>653.33923681897829</c:v>
                </c:pt>
                <c:pt idx="917">
                  <c:v>655.28117048043237</c:v>
                </c:pt>
                <c:pt idx="918">
                  <c:v>656.75982498578003</c:v>
                </c:pt>
                <c:pt idx="919">
                  <c:v>658.51487530028373</c:v>
                </c:pt>
                <c:pt idx="920">
                  <c:v>660.70305809961155</c:v>
                </c:pt>
                <c:pt idx="921">
                  <c:v>663.60638772408777</c:v>
                </c:pt>
                <c:pt idx="922">
                  <c:v>666.94111666625781</c:v>
                </c:pt>
                <c:pt idx="923">
                  <c:v>670.12434188481245</c:v>
                </c:pt>
                <c:pt idx="924">
                  <c:v>672.11791341444928</c:v>
                </c:pt>
                <c:pt idx="925">
                  <c:v>672.77199482518131</c:v>
                </c:pt>
                <c:pt idx="926">
                  <c:v>673.50740413057054</c:v>
                </c:pt>
                <c:pt idx="927">
                  <c:v>674.5427559535301</c:v>
                </c:pt>
                <c:pt idx="928">
                  <c:v>675.6840459151698</c:v>
                </c:pt>
                <c:pt idx="929">
                  <c:v>676.94459403527253</c:v>
                </c:pt>
                <c:pt idx="930">
                  <c:v>678.23038893752653</c:v>
                </c:pt>
                <c:pt idx="931">
                  <c:v>679.50039301505785</c:v>
                </c:pt>
                <c:pt idx="932">
                  <c:v>680.70388039200191</c:v>
                </c:pt>
                <c:pt idx="933">
                  <c:v>681.70558513106437</c:v>
                </c:pt>
                <c:pt idx="934">
                  <c:v>682.35655903721363</c:v>
                </c:pt>
                <c:pt idx="935">
                  <c:v>682.91967304076491</c:v>
                </c:pt>
                <c:pt idx="936">
                  <c:v>683.66504986424525</c:v>
                </c:pt>
                <c:pt idx="937">
                  <c:v>684.5572955213097</c:v>
                </c:pt>
                <c:pt idx="938">
                  <c:v>685.47060665951142</c:v>
                </c:pt>
                <c:pt idx="939">
                  <c:v>686.32055117827645</c:v>
                </c:pt>
                <c:pt idx="940">
                  <c:v>687.22891193108853</c:v>
                </c:pt>
                <c:pt idx="941">
                  <c:v>688.33128952368895</c:v>
                </c:pt>
                <c:pt idx="942">
                  <c:v>689.5116082111889</c:v>
                </c:pt>
                <c:pt idx="943">
                  <c:v>690.72840282084553</c:v>
                </c:pt>
                <c:pt idx="944">
                  <c:v>692.02754465272437</c:v>
                </c:pt>
                <c:pt idx="945">
                  <c:v>693.41411334022439</c:v>
                </c:pt>
                <c:pt idx="946">
                  <c:v>695.10070274665225</c:v>
                </c:pt>
                <c:pt idx="947">
                  <c:v>697.08502226541725</c:v>
                </c:pt>
                <c:pt idx="948">
                  <c:v>698.94906742635476</c:v>
                </c:pt>
                <c:pt idx="949">
                  <c:v>700.45097440619224</c:v>
                </c:pt>
                <c:pt idx="950">
                  <c:v>701.34752956668854</c:v>
                </c:pt>
                <c:pt idx="951">
                  <c:v>701.34752956668854</c:v>
                </c:pt>
                <c:pt idx="952">
                  <c:v>701.34752956668854</c:v>
                </c:pt>
                <c:pt idx="953">
                  <c:v>701.34752956668854</c:v>
                </c:pt>
                <c:pt idx="954">
                  <c:v>701.34752956668854</c:v>
                </c:pt>
                <c:pt idx="955">
                  <c:v>701.34752956668854</c:v>
                </c:pt>
                <c:pt idx="956">
                  <c:v>701.34752956668854</c:v>
                </c:pt>
                <c:pt idx="957">
                  <c:v>701.34752956668854</c:v>
                </c:pt>
                <c:pt idx="958">
                  <c:v>701.45659953907659</c:v>
                </c:pt>
                <c:pt idx="959">
                  <c:v>702.64724492222126</c:v>
                </c:pt>
                <c:pt idx="960">
                  <c:v>704.99691034382329</c:v>
                </c:pt>
                <c:pt idx="961">
                  <c:v>708.48297573685522</c:v>
                </c:pt>
                <c:pt idx="962">
                  <c:v>712.50587010703703</c:v>
                </c:pt>
                <c:pt idx="963">
                  <c:v>716.37216401779369</c:v>
                </c:pt>
                <c:pt idx="964">
                  <c:v>719.58003447425165</c:v>
                </c:pt>
                <c:pt idx="965">
                  <c:v>721.91784233481599</c:v>
                </c:pt>
                <c:pt idx="966">
                  <c:v>723.52865029483428</c:v>
                </c:pt>
                <c:pt idx="967">
                  <c:v>724.70627654014675</c:v>
                </c:pt>
                <c:pt idx="968">
                  <c:v>725.68030672238729</c:v>
                </c:pt>
                <c:pt idx="969">
                  <c:v>726.36113601975228</c:v>
                </c:pt>
                <c:pt idx="970">
                  <c:v>726.50792026513898</c:v>
                </c:pt>
                <c:pt idx="971">
                  <c:v>726.50792026513898</c:v>
                </c:pt>
                <c:pt idx="972">
                  <c:v>726.50792026513898</c:v>
                </c:pt>
                <c:pt idx="973">
                  <c:v>726.50792026513898</c:v>
                </c:pt>
                <c:pt idx="974">
                  <c:v>726.50792026513898</c:v>
                </c:pt>
                <c:pt idx="975">
                  <c:v>726.50792026513898</c:v>
                </c:pt>
                <c:pt idx="976">
                  <c:v>726.50792026513898</c:v>
                </c:pt>
                <c:pt idx="977">
                  <c:v>726.50792026513898</c:v>
                </c:pt>
                <c:pt idx="978">
                  <c:v>726.50792026513898</c:v>
                </c:pt>
                <c:pt idx="979">
                  <c:v>726.50792026513898</c:v>
                </c:pt>
                <c:pt idx="980">
                  <c:v>726.50792026513898</c:v>
                </c:pt>
                <c:pt idx="981">
                  <c:v>726.50792026513898</c:v>
                </c:pt>
                <c:pt idx="982">
                  <c:v>726.50792026513898</c:v>
                </c:pt>
                <c:pt idx="983">
                  <c:v>726.50792026513898</c:v>
                </c:pt>
                <c:pt idx="984">
                  <c:v>726.50792026513898</c:v>
                </c:pt>
                <c:pt idx="985">
                  <c:v>726.50792026513898</c:v>
                </c:pt>
                <c:pt idx="986">
                  <c:v>726.50792026513898</c:v>
                </c:pt>
                <c:pt idx="987">
                  <c:v>726.50792026513898</c:v>
                </c:pt>
                <c:pt idx="988">
                  <c:v>726.50792026513898</c:v>
                </c:pt>
                <c:pt idx="989">
                  <c:v>726.50792026513898</c:v>
                </c:pt>
                <c:pt idx="990">
                  <c:v>726.50792026513898</c:v>
                </c:pt>
                <c:pt idx="991">
                  <c:v>726.50792026513898</c:v>
                </c:pt>
                <c:pt idx="992">
                  <c:v>726.50792026513898</c:v>
                </c:pt>
                <c:pt idx="993">
                  <c:v>726.50792026513898</c:v>
                </c:pt>
                <c:pt idx="994">
                  <c:v>726.50792026513898</c:v>
                </c:pt>
                <c:pt idx="995">
                  <c:v>726.50792026513898</c:v>
                </c:pt>
                <c:pt idx="996">
                  <c:v>726.50792026513898</c:v>
                </c:pt>
                <c:pt idx="997">
                  <c:v>726.50792026513898</c:v>
                </c:pt>
                <c:pt idx="998">
                  <c:v>726.50792026513898</c:v>
                </c:pt>
                <c:pt idx="999">
                  <c:v>726.50792026513898</c:v>
                </c:pt>
                <c:pt idx="1000">
                  <c:v>726.50792026513898</c:v>
                </c:pt>
                <c:pt idx="1001">
                  <c:v>726.50792026513898</c:v>
                </c:pt>
                <c:pt idx="1002">
                  <c:v>726.50792026513898</c:v>
                </c:pt>
                <c:pt idx="1003">
                  <c:v>726.50792026513898</c:v>
                </c:pt>
                <c:pt idx="1004">
                  <c:v>726.50792026513898</c:v>
                </c:pt>
                <c:pt idx="1005">
                  <c:v>726.50792026513898</c:v>
                </c:pt>
                <c:pt idx="1006">
                  <c:v>726.50792026513898</c:v>
                </c:pt>
                <c:pt idx="1007">
                  <c:v>726.50792026513898</c:v>
                </c:pt>
                <c:pt idx="1008">
                  <c:v>726.50792026513898</c:v>
                </c:pt>
                <c:pt idx="1009">
                  <c:v>726.50792026513898</c:v>
                </c:pt>
                <c:pt idx="1010">
                  <c:v>726.50792026513898</c:v>
                </c:pt>
                <c:pt idx="1011">
                  <c:v>726.50792026513898</c:v>
                </c:pt>
                <c:pt idx="1012">
                  <c:v>726.50792026513898</c:v>
                </c:pt>
                <c:pt idx="1013">
                  <c:v>726.50792026513898</c:v>
                </c:pt>
                <c:pt idx="1014">
                  <c:v>726.50792026513898</c:v>
                </c:pt>
                <c:pt idx="1015">
                  <c:v>726.50792026513898</c:v>
                </c:pt>
                <c:pt idx="1016">
                  <c:v>726.50792026513898</c:v>
                </c:pt>
                <c:pt idx="1017">
                  <c:v>726.50792026513898</c:v>
                </c:pt>
                <c:pt idx="1018">
                  <c:v>726.50792026513898</c:v>
                </c:pt>
                <c:pt idx="1019">
                  <c:v>726.50792026513898</c:v>
                </c:pt>
                <c:pt idx="1020">
                  <c:v>726.50792026513898</c:v>
                </c:pt>
                <c:pt idx="1021">
                  <c:v>726.50792026513898</c:v>
                </c:pt>
                <c:pt idx="1022">
                  <c:v>726.50792026513898</c:v>
                </c:pt>
                <c:pt idx="1023">
                  <c:v>726.50792026513898</c:v>
                </c:pt>
                <c:pt idx="1024">
                  <c:v>726.50792026513898</c:v>
                </c:pt>
                <c:pt idx="1025">
                  <c:v>726.50792026513898</c:v>
                </c:pt>
                <c:pt idx="1026">
                  <c:v>726.50792026513898</c:v>
                </c:pt>
                <c:pt idx="1027">
                  <c:v>726.53855527652445</c:v>
                </c:pt>
                <c:pt idx="1028">
                  <c:v>726.79210438902442</c:v>
                </c:pt>
                <c:pt idx="1029">
                  <c:v>727.61029307515912</c:v>
                </c:pt>
                <c:pt idx="1030">
                  <c:v>729.05270000647124</c:v>
                </c:pt>
                <c:pt idx="1031">
                  <c:v>730.80029512649867</c:v>
                </c:pt>
                <c:pt idx="1032">
                  <c:v>732.65472722576135</c:v>
                </c:pt>
                <c:pt idx="1033">
                  <c:v>734.62843450116645</c:v>
                </c:pt>
                <c:pt idx="1034">
                  <c:v>736.75473346615195</c:v>
                </c:pt>
                <c:pt idx="1035">
                  <c:v>738.89503095838234</c:v>
                </c:pt>
                <c:pt idx="1036">
                  <c:v>740.88030967539191</c:v>
                </c:pt>
                <c:pt idx="1037">
                  <c:v>742.76169173269136</c:v>
                </c:pt>
                <c:pt idx="1038">
                  <c:v>744.75457392712906</c:v>
                </c:pt>
                <c:pt idx="1039">
                  <c:v>747.08178756466339</c:v>
                </c:pt>
                <c:pt idx="1040">
                  <c:v>749.68524533892605</c:v>
                </c:pt>
                <c:pt idx="1041">
                  <c:v>752.3609802684357</c:v>
                </c:pt>
                <c:pt idx="1042">
                  <c:v>754.8123475851969</c:v>
                </c:pt>
                <c:pt idx="1043">
                  <c:v>756.80876778667982</c:v>
                </c:pt>
                <c:pt idx="1044">
                  <c:v>758.36656659579978</c:v>
                </c:pt>
                <c:pt idx="1045">
                  <c:v>759.6930958698739</c:v>
                </c:pt>
                <c:pt idx="1046">
                  <c:v>761.02455255455561</c:v>
                </c:pt>
                <c:pt idx="1047">
                  <c:v>762.40646771295405</c:v>
                </c:pt>
                <c:pt idx="1048">
                  <c:v>763.63562555450198</c:v>
                </c:pt>
                <c:pt idx="1049">
                  <c:v>764.44966571290047</c:v>
                </c:pt>
                <c:pt idx="1050">
                  <c:v>764.67307515985556</c:v>
                </c:pt>
                <c:pt idx="1051">
                  <c:v>764.67307515985556</c:v>
                </c:pt>
                <c:pt idx="1052">
                  <c:v>764.67307515985556</c:v>
                </c:pt>
                <c:pt idx="1053">
                  <c:v>764.67307515985556</c:v>
                </c:pt>
                <c:pt idx="1054">
                  <c:v>764.67307515985556</c:v>
                </c:pt>
                <c:pt idx="1055">
                  <c:v>764.67307515985556</c:v>
                </c:pt>
                <c:pt idx="1056">
                  <c:v>764.67307515985556</c:v>
                </c:pt>
                <c:pt idx="1057">
                  <c:v>764.67307515985556</c:v>
                </c:pt>
                <c:pt idx="1058">
                  <c:v>764.67307515985556</c:v>
                </c:pt>
                <c:pt idx="1059">
                  <c:v>764.67307515985556</c:v>
                </c:pt>
                <c:pt idx="1060">
                  <c:v>764.67307515985556</c:v>
                </c:pt>
                <c:pt idx="1061">
                  <c:v>764.67307515985556</c:v>
                </c:pt>
                <c:pt idx="1062">
                  <c:v>764.6908639191148</c:v>
                </c:pt>
                <c:pt idx="1063">
                  <c:v>764.9030310343328</c:v>
                </c:pt>
                <c:pt idx="1064">
                  <c:v>765.39243589139733</c:v>
                </c:pt>
                <c:pt idx="1065">
                  <c:v>766.42325597148988</c:v>
                </c:pt>
                <c:pt idx="1066">
                  <c:v>767.85774239630962</c:v>
                </c:pt>
                <c:pt idx="1067">
                  <c:v>769.00571716662216</c:v>
                </c:pt>
                <c:pt idx="1068">
                  <c:v>769.67372411390227</c:v>
                </c:pt>
                <c:pt idx="1069">
                  <c:v>770.36127610140227</c:v>
                </c:pt>
                <c:pt idx="1070">
                  <c:v>771.4516290606615</c:v>
                </c:pt>
                <c:pt idx="1071">
                  <c:v>773.05358426066152</c:v>
                </c:pt>
                <c:pt idx="1072">
                  <c:v>775.11458795169165</c:v>
                </c:pt>
                <c:pt idx="1073">
                  <c:v>777.76182133071075</c:v>
                </c:pt>
                <c:pt idx="1074">
                  <c:v>781.2302243995108</c:v>
                </c:pt>
                <c:pt idx="1075">
                  <c:v>785.42234837228091</c:v>
                </c:pt>
                <c:pt idx="1076">
                  <c:v>789.78592989015135</c:v>
                </c:pt>
                <c:pt idx="1077">
                  <c:v>793.90587245392157</c:v>
                </c:pt>
                <c:pt idx="1078">
                  <c:v>797.70202679049567</c:v>
                </c:pt>
                <c:pt idx="1079">
                  <c:v>801.37983549856676</c:v>
                </c:pt>
                <c:pt idx="1080">
                  <c:v>804.76002561106679</c:v>
                </c:pt>
                <c:pt idx="1081">
                  <c:v>807.35583253157643</c:v>
                </c:pt>
                <c:pt idx="1082">
                  <c:v>809.06752158626398</c:v>
                </c:pt>
                <c:pt idx="1083">
                  <c:v>809.79382567781306</c:v>
                </c:pt>
                <c:pt idx="1084">
                  <c:v>809.93787379791581</c:v>
                </c:pt>
                <c:pt idx="1085">
                  <c:v>810.43656725891788</c:v>
                </c:pt>
                <c:pt idx="1086">
                  <c:v>811.62470783173376</c:v>
                </c:pt>
                <c:pt idx="1087">
                  <c:v>813.1709595156608</c:v>
                </c:pt>
                <c:pt idx="1088">
                  <c:v>814.76766406115848</c:v>
                </c:pt>
                <c:pt idx="1089">
                  <c:v>816.3251561245844</c:v>
                </c:pt>
                <c:pt idx="1090">
                  <c:v>817.8377315213437</c:v>
                </c:pt>
                <c:pt idx="1091">
                  <c:v>819.48505691810294</c:v>
                </c:pt>
                <c:pt idx="1092">
                  <c:v>821.60127389927334</c:v>
                </c:pt>
                <c:pt idx="1093">
                  <c:v>824.38106643771664</c:v>
                </c:pt>
                <c:pt idx="1094">
                  <c:v>827.42819268978735</c:v>
                </c:pt>
                <c:pt idx="1095">
                  <c:v>830.1505067444748</c:v>
                </c:pt>
                <c:pt idx="1096">
                  <c:v>832.39221284209054</c:v>
                </c:pt>
                <c:pt idx="1097">
                  <c:v>834.11106306064528</c:v>
                </c:pt>
                <c:pt idx="1098">
                  <c:v>835.12607995679878</c:v>
                </c:pt>
                <c:pt idx="1099">
                  <c:v>835.31985056563553</c:v>
                </c:pt>
                <c:pt idx="1100">
                  <c:v>835.35141511622146</c:v>
                </c:pt>
                <c:pt idx="1101">
                  <c:v>836.01468910207029</c:v>
                </c:pt>
                <c:pt idx="1102">
                  <c:v>837.46053892827058</c:v>
                </c:pt>
                <c:pt idx="1103">
                  <c:v>839.78161432502986</c:v>
                </c:pt>
                <c:pt idx="1104">
                  <c:v>842.98303506922787</c:v>
                </c:pt>
                <c:pt idx="1105">
                  <c:v>846.46053484473123</c:v>
                </c:pt>
                <c:pt idx="1106">
                  <c:v>849.35088506328589</c:v>
                </c:pt>
                <c:pt idx="1107">
                  <c:v>851.45223256802399</c:v>
                </c:pt>
                <c:pt idx="1108">
                  <c:v>852.80882013882308</c:v>
                </c:pt>
                <c:pt idx="1109">
                  <c:v>853.43578147942105</c:v>
                </c:pt>
                <c:pt idx="1110">
                  <c:v>854.04488330238064</c:v>
                </c:pt>
                <c:pt idx="1111">
                  <c:v>855.36807341488066</c:v>
                </c:pt>
                <c:pt idx="1112">
                  <c:v>857.68002309874259</c:v>
                </c:pt>
                <c:pt idx="1113">
                  <c:v>861.32785779703011</c:v>
                </c:pt>
                <c:pt idx="1114">
                  <c:v>865.9287706332733</c:v>
                </c:pt>
                <c:pt idx="1115">
                  <c:v>870.15034795083159</c:v>
                </c:pt>
                <c:pt idx="1116">
                  <c:v>873.24416597746699</c:v>
                </c:pt>
                <c:pt idx="1117">
                  <c:v>875.40554534499984</c:v>
                </c:pt>
                <c:pt idx="1118">
                  <c:v>876.74381642878893</c:v>
                </c:pt>
                <c:pt idx="1119">
                  <c:v>877.59425091191247</c:v>
                </c:pt>
                <c:pt idx="1120">
                  <c:v>878.63841092423161</c:v>
                </c:pt>
                <c:pt idx="1121">
                  <c:v>879.99899195295893</c:v>
                </c:pt>
                <c:pt idx="1122">
                  <c:v>881.28039484377928</c:v>
                </c:pt>
                <c:pt idx="1123">
                  <c:v>881.92199115973028</c:v>
                </c:pt>
                <c:pt idx="1124">
                  <c:v>881.92199115973028</c:v>
                </c:pt>
                <c:pt idx="1125">
                  <c:v>881.92199115973028</c:v>
                </c:pt>
                <c:pt idx="1126">
                  <c:v>881.92199115973028</c:v>
                </c:pt>
                <c:pt idx="1127">
                  <c:v>881.92199115973028</c:v>
                </c:pt>
                <c:pt idx="1128">
                  <c:v>881.92199115973028</c:v>
                </c:pt>
                <c:pt idx="1129">
                  <c:v>881.92199115973028</c:v>
                </c:pt>
                <c:pt idx="1130">
                  <c:v>881.92199115973028</c:v>
                </c:pt>
                <c:pt idx="1131">
                  <c:v>881.92199115973028</c:v>
                </c:pt>
                <c:pt idx="1132">
                  <c:v>881.92199115973028</c:v>
                </c:pt>
                <c:pt idx="1133">
                  <c:v>881.92199115973028</c:v>
                </c:pt>
                <c:pt idx="1134">
                  <c:v>881.92199115973028</c:v>
                </c:pt>
                <c:pt idx="1135">
                  <c:v>881.92199115973028</c:v>
                </c:pt>
                <c:pt idx="1136">
                  <c:v>881.92199115973028</c:v>
                </c:pt>
                <c:pt idx="1137">
                  <c:v>881.92199115973028</c:v>
                </c:pt>
                <c:pt idx="1138">
                  <c:v>882.05504855526999</c:v>
                </c:pt>
                <c:pt idx="1139">
                  <c:v>882.26568427791847</c:v>
                </c:pt>
                <c:pt idx="1140">
                  <c:v>882.52589676478613</c:v>
                </c:pt>
                <c:pt idx="1141">
                  <c:v>882.91133635654251</c:v>
                </c:pt>
                <c:pt idx="1142">
                  <c:v>883.60847122981068</c:v>
                </c:pt>
                <c:pt idx="1143">
                  <c:v>884.734681291078</c:v>
                </c:pt>
                <c:pt idx="1144">
                  <c:v>885.93761367877335</c:v>
                </c:pt>
                <c:pt idx="1145">
                  <c:v>886.69235133359155</c:v>
                </c:pt>
                <c:pt idx="1146">
                  <c:v>886.70379196226099</c:v>
                </c:pt>
                <c:pt idx="1147">
                  <c:v>886.70379196226099</c:v>
                </c:pt>
                <c:pt idx="1148">
                  <c:v>886.70379196226099</c:v>
                </c:pt>
                <c:pt idx="1149">
                  <c:v>886.70379196226099</c:v>
                </c:pt>
                <c:pt idx="1150">
                  <c:v>886.70379196226099</c:v>
                </c:pt>
                <c:pt idx="1151">
                  <c:v>886.84074738818697</c:v>
                </c:pt>
                <c:pt idx="1152">
                  <c:v>887.15186948077951</c:v>
                </c:pt>
                <c:pt idx="1153">
                  <c:v>888.03549164841365</c:v>
                </c:pt>
                <c:pt idx="1154">
                  <c:v>889.87550597692871</c:v>
                </c:pt>
                <c:pt idx="1155">
                  <c:v>892.32375650487234</c:v>
                </c:pt>
                <c:pt idx="1156">
                  <c:v>894.74008586194748</c:v>
                </c:pt>
                <c:pt idx="1157">
                  <c:v>897.44043523338314</c:v>
                </c:pt>
                <c:pt idx="1158">
                  <c:v>900.89474490129942</c:v>
                </c:pt>
                <c:pt idx="1159">
                  <c:v>905.26349384835237</c:v>
                </c:pt>
                <c:pt idx="1160">
                  <c:v>910.18104160416112</c:v>
                </c:pt>
                <c:pt idx="1161">
                  <c:v>915.09182610398318</c:v>
                </c:pt>
                <c:pt idx="1162">
                  <c:v>919.94933274779532</c:v>
                </c:pt>
                <c:pt idx="1163">
                  <c:v>925.00014092404672</c:v>
                </c:pt>
                <c:pt idx="1164">
                  <c:v>930.31373378568298</c:v>
                </c:pt>
                <c:pt idx="1165">
                  <c:v>935.88251242318302</c:v>
                </c:pt>
                <c:pt idx="1166">
                  <c:v>940.75647312638944</c:v>
                </c:pt>
                <c:pt idx="1167">
                  <c:v>944.73004920707569</c:v>
                </c:pt>
                <c:pt idx="1168">
                  <c:v>949.11962338699652</c:v>
                </c:pt>
                <c:pt idx="1169">
                  <c:v>953.94839193554981</c:v>
                </c:pt>
                <c:pt idx="1170">
                  <c:v>958.79451020589306</c:v>
                </c:pt>
                <c:pt idx="1171">
                  <c:v>963.70517946157156</c:v>
                </c:pt>
                <c:pt idx="1172">
                  <c:v>968.60710378188401</c:v>
                </c:pt>
                <c:pt idx="1173">
                  <c:v>973.47455802171146</c:v>
                </c:pt>
                <c:pt idx="1174">
                  <c:v>978.35716830580009</c:v>
                </c:pt>
                <c:pt idx="1175">
                  <c:v>983.17779094173761</c:v>
                </c:pt>
                <c:pt idx="1176">
                  <c:v>987.91029299935485</c:v>
                </c:pt>
                <c:pt idx="1177">
                  <c:v>992.67238146795239</c:v>
                </c:pt>
                <c:pt idx="1178">
                  <c:v>997.66386961121339</c:v>
                </c:pt>
                <c:pt idx="1179">
                  <c:v>1002.9139285483728</c:v>
                </c:pt>
                <c:pt idx="1180">
                  <c:v>1008.2917719177087</c:v>
                </c:pt>
                <c:pt idx="1181">
                  <c:v>1013.7308823277281</c:v>
                </c:pt>
                <c:pt idx="1182">
                  <c:v>1019.0798432689468</c:v>
                </c:pt>
                <c:pt idx="1183">
                  <c:v>1024.310456675001</c:v>
                </c:pt>
                <c:pt idx="1184">
                  <c:v>1029.4782918973119</c:v>
                </c:pt>
                <c:pt idx="1185">
                  <c:v>1034.4985505266673</c:v>
                </c:pt>
                <c:pt idx="1186">
                  <c:v>1039.2018738009565</c:v>
                </c:pt>
                <c:pt idx="1187">
                  <c:v>1043.691842908579</c:v>
                </c:pt>
                <c:pt idx="1188">
                  <c:v>1048.1818120162015</c:v>
                </c:pt>
                <c:pt idx="1189">
                  <c:v>1052.6717811238241</c:v>
                </c:pt>
                <c:pt idx="1190">
                  <c:v>1057.1617502314466</c:v>
                </c:pt>
                <c:pt idx="1191">
                  <c:v>1061.6517193390691</c:v>
                </c:pt>
                <c:pt idx="1192">
                  <c:v>1066.1416884466917</c:v>
                </c:pt>
                <c:pt idx="1193">
                  <c:v>1070.6316575543142</c:v>
                </c:pt>
                <c:pt idx="1194">
                  <c:v>1075.1216266619367</c:v>
                </c:pt>
                <c:pt idx="1195">
                  <c:v>1079.6827138251149</c:v>
                </c:pt>
                <c:pt idx="1196">
                  <c:v>1084.2561994588768</c:v>
                </c:pt>
                <c:pt idx="1197">
                  <c:v>1088.8296850926388</c:v>
                </c:pt>
                <c:pt idx="1198">
                  <c:v>1093.7006766827935</c:v>
                </c:pt>
                <c:pt idx="1199">
                  <c:v>1098.9091285860131</c:v>
                </c:pt>
                <c:pt idx="1200">
                  <c:v>1104.4714315876913</c:v>
                </c:pt>
                <c:pt idx="1201">
                  <c:v>1110.3607865432705</c:v>
                </c:pt>
                <c:pt idx="1202">
                  <c:v>1116.2165329537793</c:v>
                </c:pt>
                <c:pt idx="1203">
                  <c:v>1121.8624135437826</c:v>
                </c:pt>
                <c:pt idx="1204">
                  <c:v>1127.268253246526</c:v>
                </c:pt>
                <c:pt idx="1205">
                  <c:v>1132.4792090255148</c:v>
                </c:pt>
                <c:pt idx="1206">
                  <c:v>1137.6295035910741</c:v>
                </c:pt>
                <c:pt idx="1207">
                  <c:v>1142.7932593285741</c:v>
                </c:pt>
                <c:pt idx="1208">
                  <c:v>1147.9705014270771</c:v>
                </c:pt>
                <c:pt idx="1209">
                  <c:v>1153.0868523237828</c:v>
                </c:pt>
                <c:pt idx="1210">
                  <c:v>1158.1288004427106</c:v>
                </c:pt>
                <c:pt idx="1211">
                  <c:v>1163.1707485616384</c:v>
                </c:pt>
                <c:pt idx="1212">
                  <c:v>1168.1382939027885</c:v>
                </c:pt>
                <c:pt idx="1213">
                  <c:v>1173.0925568346249</c:v>
                </c:pt>
                <c:pt idx="1214">
                  <c:v>1178.1211461553503</c:v>
                </c:pt>
                <c:pt idx="1215">
                  <c:v>1183.1497354760756</c:v>
                </c:pt>
                <c:pt idx="1216">
                  <c:v>1188.1039984079121</c:v>
                </c:pt>
                <c:pt idx="1217">
                  <c:v>1192.970754145412</c:v>
                </c:pt>
                <c:pt idx="1218">
                  <c:v>1197.8243542665268</c:v>
                </c:pt>
                <c:pt idx="1219">
                  <c:v>1202.6648239344045</c:v>
                </c:pt>
                <c:pt idx="1220">
                  <c:v>1207.4181674529448</c:v>
                </c:pt>
                <c:pt idx="1221">
                  <c:v>1211.9977923141842</c:v>
                </c:pt>
                <c:pt idx="1222">
                  <c:v>1216.4654506819654</c:v>
                </c:pt>
                <c:pt idx="1223">
                  <c:v>1220.8218257253277</c:v>
                </c:pt>
                <c:pt idx="1224">
                  <c:v>1225.2014608897302</c:v>
                </c:pt>
                <c:pt idx="1225">
                  <c:v>1229.7020729370327</c:v>
                </c:pt>
                <c:pt idx="1226">
                  <c:v>1234.2503511390648</c:v>
                </c:pt>
                <c:pt idx="1227">
                  <c:v>1238.7860237820003</c:v>
                </c:pt>
                <c:pt idx="1228">
                  <c:v>1243.296559293135</c:v>
                </c:pt>
                <c:pt idx="1229">
                  <c:v>1247.7945631797361</c:v>
                </c:pt>
                <c:pt idx="1230">
                  <c:v>1252.1952372926528</c:v>
                </c:pt>
                <c:pt idx="1231">
                  <c:v>1256.643360352223</c:v>
                </c:pt>
                <c:pt idx="1232">
                  <c:v>1261.2232967154603</c:v>
                </c:pt>
                <c:pt idx="1233">
                  <c:v>1265.8032330786975</c:v>
                </c:pt>
                <c:pt idx="1234">
                  <c:v>1270.3706322090534</c:v>
                </c:pt>
                <c:pt idx="1235">
                  <c:v>1274.8659966171872</c:v>
                </c:pt>
                <c:pt idx="1236">
                  <c:v>1279.1927487351434</c:v>
                </c:pt>
                <c:pt idx="1237">
                  <c:v>1283.2798680501969</c:v>
                </c:pt>
                <c:pt idx="1238">
                  <c:v>1287.0220564418014</c:v>
                </c:pt>
                <c:pt idx="1239">
                  <c:v>1290.4827595156012</c:v>
                </c:pt>
                <c:pt idx="1240">
                  <c:v>1293.7846057097026</c:v>
                </c:pt>
                <c:pt idx="1241">
                  <c:v>1297.0804750996313</c:v>
                </c:pt>
                <c:pt idx="1242">
                  <c:v>1300.3704575856846</c:v>
                </c:pt>
                <c:pt idx="1243">
                  <c:v>1303.5965303981845</c:v>
                </c:pt>
                <c:pt idx="1244">
                  <c:v>1306.7491027377071</c:v>
                </c:pt>
                <c:pt idx="1245">
                  <c:v>1309.9073344834844</c:v>
                </c:pt>
                <c:pt idx="1246">
                  <c:v>1312.9365392539771</c:v>
                </c:pt>
                <c:pt idx="1247">
                  <c:v>1315.8285368425338</c:v>
                </c:pt>
                <c:pt idx="1248">
                  <c:v>1318.6517356820666</c:v>
                </c:pt>
                <c:pt idx="1249">
                  <c:v>1321.4072367056435</c:v>
                </c:pt>
                <c:pt idx="1250">
                  <c:v>1324.1612916798217</c:v>
                </c:pt>
                <c:pt idx="1251">
                  <c:v>1326.9233614884956</c:v>
                </c:pt>
                <c:pt idx="1252">
                  <c:v>1329.6290765996628</c:v>
                </c:pt>
                <c:pt idx="1253">
                  <c:v>1332.2792216059736</c:v>
                </c:pt>
                <c:pt idx="1254">
                  <c:v>1334.8745755025091</c:v>
                </c:pt>
                <c:pt idx="1255">
                  <c:v>1337.4159116867809</c:v>
                </c:pt>
                <c:pt idx="1256">
                  <c:v>1339.9039979587312</c:v>
                </c:pt>
                <c:pt idx="1257">
                  <c:v>1342.3395965207326</c:v>
                </c:pt>
                <c:pt idx="1258">
                  <c:v>1344.7234639775884</c:v>
                </c:pt>
                <c:pt idx="1259">
                  <c:v>1347.1173860587546</c:v>
                </c:pt>
                <c:pt idx="1260">
                  <c:v>1349.5903179838167</c:v>
                </c:pt>
                <c:pt idx="1261">
                  <c:v>1352.1498672008843</c:v>
                </c:pt>
                <c:pt idx="1262">
                  <c:v>1354.924087495428</c:v>
                </c:pt>
                <c:pt idx="1263">
                  <c:v>1357.938780012194</c:v>
                </c:pt>
                <c:pt idx="1264">
                  <c:v>1361.1432469255856</c:v>
                </c:pt>
                <c:pt idx="1265">
                  <c:v>1364.4969443793104</c:v>
                </c:pt>
                <c:pt idx="1266">
                  <c:v>1367.8190151932615</c:v>
                </c:pt>
                <c:pt idx="1267">
                  <c:v>1371.0995812706105</c:v>
                </c:pt>
                <c:pt idx="1268">
                  <c:v>1374.2774612347887</c:v>
                </c:pt>
                <c:pt idx="1269">
                  <c:v>1377.2115078656336</c:v>
                </c:pt>
                <c:pt idx="1270">
                  <c:v>1379.9448239429828</c:v>
                </c:pt>
                <c:pt idx="1271">
                  <c:v>1382.5303585581237</c:v>
                </c:pt>
                <c:pt idx="1272">
                  <c:v>1385.0210161222369</c:v>
                </c:pt>
                <c:pt idx="1273">
                  <c:v>1387.5376654488255</c:v>
                </c:pt>
                <c:pt idx="1274">
                  <c:v>1390.0885552757782</c:v>
                </c:pt>
                <c:pt idx="1275">
                  <c:v>1392.6734096572327</c:v>
                </c:pt>
                <c:pt idx="1276">
                  <c:v>1395.4192464817913</c:v>
                </c:pt>
                <c:pt idx="1277">
                  <c:v>1398.3431458063501</c:v>
                </c:pt>
                <c:pt idx="1278">
                  <c:v>1401.3354639674376</c:v>
                </c:pt>
                <c:pt idx="1279">
                  <c:v>1404.3963739044475</c:v>
                </c:pt>
                <c:pt idx="1280">
                  <c:v>1407.5353265929198</c:v>
                </c:pt>
                <c:pt idx="1281">
                  <c:v>1410.5732710458494</c:v>
                </c:pt>
                <c:pt idx="1282">
                  <c:v>1413.5514029987792</c:v>
                </c:pt>
                <c:pt idx="1283">
                  <c:v>1416.5386445910974</c:v>
                </c:pt>
                <c:pt idx="1284">
                  <c:v>1419.4659972945267</c:v>
                </c:pt>
                <c:pt idx="1285">
                  <c:v>1422.2735722201783</c:v>
                </c:pt>
                <c:pt idx="1286">
                  <c:v>1424.9439342693531</c:v>
                </c:pt>
                <c:pt idx="1287">
                  <c:v>1427.5373589475939</c:v>
                </c:pt>
                <c:pt idx="1288">
                  <c:v>1429.9864249388193</c:v>
                </c:pt>
                <c:pt idx="1289">
                  <c:v>1432.3431347373503</c:v>
                </c:pt>
                <c:pt idx="1290">
                  <c:v>1434.7259060780891</c:v>
                </c:pt>
                <c:pt idx="1291">
                  <c:v>1437.0841464558819</c:v>
                </c:pt>
                <c:pt idx="1292">
                  <c:v>1439.293540004435</c:v>
                </c:pt>
                <c:pt idx="1293">
                  <c:v>1441.4057774624869</c:v>
                </c:pt>
                <c:pt idx="1294">
                  <c:v>1443.4795575985636</c:v>
                </c:pt>
                <c:pt idx="1295">
                  <c:v>1445.6294926085245</c:v>
                </c:pt>
                <c:pt idx="1296">
                  <c:v>1447.9837530492653</c:v>
                </c:pt>
                <c:pt idx="1297">
                  <c:v>1450.5571050069639</c:v>
                </c:pt>
                <c:pt idx="1298">
                  <c:v>1453.309198781038</c:v>
                </c:pt>
                <c:pt idx="1299">
                  <c:v>1456.1922646108842</c:v>
                </c:pt>
                <c:pt idx="1300">
                  <c:v>1459.1014335817724</c:v>
                </c:pt>
                <c:pt idx="1301">
                  <c:v>1461.9707335983937</c:v>
                </c:pt>
                <c:pt idx="1302">
                  <c:v>1464.8574577862048</c:v>
                </c:pt>
                <c:pt idx="1303">
                  <c:v>1467.8193578113128</c:v>
                </c:pt>
                <c:pt idx="1304">
                  <c:v>1470.7499843712128</c:v>
                </c:pt>
                <c:pt idx="1305">
                  <c:v>1473.5734918985058</c:v>
                </c:pt>
                <c:pt idx="1306">
                  <c:v>1476.347650062429</c:v>
                </c:pt>
                <c:pt idx="1307">
                  <c:v>1479.0637526707967</c:v>
                </c:pt>
                <c:pt idx="1308">
                  <c:v>1481.7217997236087</c:v>
                </c:pt>
                <c:pt idx="1309">
                  <c:v>1484.3713697509017</c:v>
                </c:pt>
                <c:pt idx="1310">
                  <c:v>1487.0209397781948</c:v>
                </c:pt>
                <c:pt idx="1311">
                  <c:v>1489.6041496714283</c:v>
                </c:pt>
                <c:pt idx="1312">
                  <c:v>1492.1211718517022</c:v>
                </c:pt>
                <c:pt idx="1313">
                  <c:v>1494.5063357656991</c:v>
                </c:pt>
                <c:pt idx="1314">
                  <c:v>1496.867338123998</c:v>
                </c:pt>
                <c:pt idx="1315">
                  <c:v>1499.2123302608616</c:v>
                </c:pt>
                <c:pt idx="1316">
                  <c:v>1501.3052027708225</c:v>
                </c:pt>
                <c:pt idx="1317">
                  <c:v>1503.2960871669957</c:v>
                </c:pt>
                <c:pt idx="1318">
                  <c:v>1505.3700027771877</c:v>
                </c:pt>
                <c:pt idx="1319">
                  <c:v>1507.7500051872264</c:v>
                </c:pt>
                <c:pt idx="1320">
                  <c:v>1510.6511344361052</c:v>
                </c:pt>
                <c:pt idx="1321">
                  <c:v>1513.9912652575215</c:v>
                </c:pt>
                <c:pt idx="1322">
                  <c:v>1517.8158786728543</c:v>
                </c:pt>
                <c:pt idx="1323">
                  <c:v>1522.168248835226</c:v>
                </c:pt>
                <c:pt idx="1324">
                  <c:v>1526.8727731597846</c:v>
                </c:pt>
                <c:pt idx="1325">
                  <c:v>1531.4461254597845</c:v>
                </c:pt>
                <c:pt idx="1326">
                  <c:v>1535.5304441596224</c:v>
                </c:pt>
                <c:pt idx="1327">
                  <c:v>1539.112805165521</c:v>
                </c:pt>
                <c:pt idx="1328">
                  <c:v>1542.4059794858335</c:v>
                </c:pt>
                <c:pt idx="1329">
                  <c:v>1545.5754038061461</c:v>
                </c:pt>
                <c:pt idx="1330">
                  <c:v>1548.7448281264587</c:v>
                </c:pt>
                <c:pt idx="1331">
                  <c:v>1551.9142524467713</c:v>
                </c:pt>
                <c:pt idx="1332">
                  <c:v>1555.0218017670838</c:v>
                </c:pt>
                <c:pt idx="1333">
                  <c:v>1557.9344617254817</c:v>
                </c:pt>
                <c:pt idx="1334">
                  <c:v>1560.6963153954127</c:v>
                </c:pt>
                <c:pt idx="1335">
                  <c:v>1563.4311479841394</c:v>
                </c:pt>
                <c:pt idx="1336">
                  <c:v>1566.2613689992286</c:v>
                </c:pt>
                <c:pt idx="1337">
                  <c:v>1569.2046035803946</c:v>
                </c:pt>
                <c:pt idx="1338">
                  <c:v>1572.1996085445728</c:v>
                </c:pt>
                <c:pt idx="1339">
                  <c:v>1575.2555718420845</c:v>
                </c:pt>
                <c:pt idx="1340">
                  <c:v>1578.3724934729294</c:v>
                </c:pt>
                <c:pt idx="1341">
                  <c:v>1581.5598669429844</c:v>
                </c:pt>
                <c:pt idx="1342">
                  <c:v>1584.9400879580735</c:v>
                </c:pt>
                <c:pt idx="1343">
                  <c:v>1588.5437400631661</c:v>
                </c:pt>
                <c:pt idx="1344">
                  <c:v>1592.1878232912868</c:v>
                </c:pt>
                <c:pt idx="1345">
                  <c:v>1595.8106448895551</c:v>
                </c:pt>
                <c:pt idx="1346">
                  <c:v>1599.2772619565708</c:v>
                </c:pt>
                <c:pt idx="1347">
                  <c:v>1602.5668808306448</c:v>
                </c:pt>
                <c:pt idx="1348">
                  <c:v>1605.6694997047189</c:v>
                </c:pt>
                <c:pt idx="1349">
                  <c:v>1608.3177888629129</c:v>
                </c:pt>
                <c:pt idx="1350">
                  <c:v>1610.3489412998126</c:v>
                </c:pt>
                <c:pt idx="1351">
                  <c:v>1611.8661462660507</c:v>
                </c:pt>
                <c:pt idx="1352">
                  <c:v>1613.1028416485588</c:v>
                </c:pt>
                <c:pt idx="1353">
                  <c:v>1614.1867494411513</c:v>
                </c:pt>
                <c:pt idx="1354">
                  <c:v>1615.1177652956289</c:v>
                </c:pt>
                <c:pt idx="1355">
                  <c:v>1615.8461964721914</c:v>
                </c:pt>
                <c:pt idx="1356">
                  <c:v>1616.2603039891262</c:v>
                </c:pt>
                <c:pt idx="1357">
                  <c:v>1616.4206471875636</c:v>
                </c:pt>
                <c:pt idx="1358">
                  <c:v>1616.4206471875636</c:v>
                </c:pt>
                <c:pt idx="1359">
                  <c:v>1616.4206471875636</c:v>
                </c:pt>
                <c:pt idx="1360">
                  <c:v>1616.4206471875636</c:v>
                </c:pt>
                <c:pt idx="1361">
                  <c:v>1616.4206471875636</c:v>
                </c:pt>
                <c:pt idx="1362">
                  <c:v>1617.1848040428727</c:v>
                </c:pt>
                <c:pt idx="1363">
                  <c:v>1618.8450969753721</c:v>
                </c:pt>
                <c:pt idx="1364">
                  <c:v>1621.3713626255608</c:v>
                </c:pt>
                <c:pt idx="1365">
                  <c:v>1624.0962656366139</c:v>
                </c:pt>
                <c:pt idx="1366">
                  <c:v>1626.2616975571236</c:v>
                </c:pt>
                <c:pt idx="1367">
                  <c:v>1627.6676485291794</c:v>
                </c:pt>
                <c:pt idx="1368">
                  <c:v>1628.0833165367055</c:v>
                </c:pt>
                <c:pt idx="1369">
                  <c:v>1628.0833165367055</c:v>
                </c:pt>
                <c:pt idx="1370">
                  <c:v>1628.5923330295725</c:v>
                </c:pt>
                <c:pt idx="1371">
                  <c:v>1629.7851591178292</c:v>
                </c:pt>
                <c:pt idx="1372">
                  <c:v>1631.2429018727523</c:v>
                </c:pt>
                <c:pt idx="1373">
                  <c:v>1632.4798807387867</c:v>
                </c:pt>
                <c:pt idx="1374">
                  <c:v>1633.2104371596706</c:v>
                </c:pt>
                <c:pt idx="1375">
                  <c:v>1633.2956358061749</c:v>
                </c:pt>
                <c:pt idx="1376">
                  <c:v>1633.2956358061749</c:v>
                </c:pt>
                <c:pt idx="1377">
                  <c:v>1633.2956358061749</c:v>
                </c:pt>
                <c:pt idx="1378">
                  <c:v>1633.2956358061749</c:v>
                </c:pt>
                <c:pt idx="1379">
                  <c:v>1633.2956358061749</c:v>
                </c:pt>
                <c:pt idx="1380">
                  <c:v>1633.2956358061749</c:v>
                </c:pt>
                <c:pt idx="1381">
                  <c:v>1633.2956358061749</c:v>
                </c:pt>
                <c:pt idx="1382">
                  <c:v>1633.6155460645878</c:v>
                </c:pt>
                <c:pt idx="1383">
                  <c:v>1635.2937531528564</c:v>
                </c:pt>
                <c:pt idx="1384">
                  <c:v>1637.3858987065476</c:v>
                </c:pt>
                <c:pt idx="1385">
                  <c:v>1638.9983169699392</c:v>
                </c:pt>
                <c:pt idx="1386">
                  <c:v>1640.1685385590915</c:v>
                </c:pt>
                <c:pt idx="1387">
                  <c:v>1641.5793728316567</c:v>
                </c:pt>
                <c:pt idx="1388">
                  <c:v>1643.7434719124972</c:v>
                </c:pt>
                <c:pt idx="1389">
                  <c:v>1646.8386834841667</c:v>
                </c:pt>
                <c:pt idx="1390">
                  <c:v>1650.5098326698944</c:v>
                </c:pt>
                <c:pt idx="1391">
                  <c:v>1654.0138095156656</c:v>
                </c:pt>
                <c:pt idx="1392">
                  <c:v>1656.8730054564064</c:v>
                </c:pt>
                <c:pt idx="1393">
                  <c:v>1659.0215221113037</c:v>
                </c:pt>
                <c:pt idx="1394">
                  <c:v>1660.5802528357178</c:v>
                </c:pt>
                <c:pt idx="1395">
                  <c:v>1661.8034835601318</c:v>
                </c:pt>
                <c:pt idx="1396">
                  <c:v>1662.766371018063</c:v>
                </c:pt>
                <c:pt idx="1397">
                  <c:v>1663.4141583328856</c:v>
                </c:pt>
                <c:pt idx="1398">
                  <c:v>1663.825785161778</c:v>
                </c:pt>
                <c:pt idx="1399">
                  <c:v>1664.0038431217963</c:v>
                </c:pt>
                <c:pt idx="1400">
                  <c:v>1664.0038431217963</c:v>
                </c:pt>
                <c:pt idx="1401">
                  <c:v>1664.0038431217963</c:v>
                </c:pt>
                <c:pt idx="1402">
                  <c:v>1664.0038431217963</c:v>
                </c:pt>
                <c:pt idx="1403">
                  <c:v>1664.0038431217963</c:v>
                </c:pt>
                <c:pt idx="1404">
                  <c:v>1664.0038431217963</c:v>
                </c:pt>
                <c:pt idx="1405">
                  <c:v>1664.0038431217963</c:v>
                </c:pt>
                <c:pt idx="1406">
                  <c:v>1664.0038431217963</c:v>
                </c:pt>
                <c:pt idx="1407">
                  <c:v>1664.0038431217963</c:v>
                </c:pt>
                <c:pt idx="1408">
                  <c:v>1664.3165471787186</c:v>
                </c:pt>
                <c:pt idx="1409">
                  <c:v>1664.8241449371315</c:v>
                </c:pt>
                <c:pt idx="1410">
                  <c:v>1665.2317284186438</c:v>
                </c:pt>
                <c:pt idx="1411">
                  <c:v>1665.5325272938517</c:v>
                </c:pt>
                <c:pt idx="1412">
                  <c:v>1665.7660148502107</c:v>
                </c:pt>
                <c:pt idx="1413">
                  <c:v>1666.0751577363289</c:v>
                </c:pt>
                <c:pt idx="1414">
                  <c:v>1666.754577735283</c:v>
                </c:pt>
                <c:pt idx="1415">
                  <c:v>1668.0820350106881</c:v>
                </c:pt>
                <c:pt idx="1416">
                  <c:v>1670.1155133374839</c:v>
                </c:pt>
                <c:pt idx="1417">
                  <c:v>1672.6136489657247</c:v>
                </c:pt>
                <c:pt idx="1418">
                  <c:v>1675.0619182397988</c:v>
                </c:pt>
                <c:pt idx="1419">
                  <c:v>1676.8297956867298</c:v>
                </c:pt>
                <c:pt idx="1420">
                  <c:v>1677.5929666128511</c:v>
                </c:pt>
                <c:pt idx="1421">
                  <c:v>1677.5929666128511</c:v>
                </c:pt>
                <c:pt idx="1422">
                  <c:v>1677.5929666128511</c:v>
                </c:pt>
                <c:pt idx="1423">
                  <c:v>1677.5929666128511</c:v>
                </c:pt>
                <c:pt idx="1424">
                  <c:v>1677.9539799479717</c:v>
                </c:pt>
                <c:pt idx="1425">
                  <c:v>1679.034864785448</c:v>
                </c:pt>
                <c:pt idx="1426">
                  <c:v>1680.9918996630015</c:v>
                </c:pt>
                <c:pt idx="1427">
                  <c:v>1683.3438791206904</c:v>
                </c:pt>
                <c:pt idx="1428">
                  <c:v>1685.0683043593242</c:v>
                </c:pt>
                <c:pt idx="1429">
                  <c:v>1685.8909464865492</c:v>
                </c:pt>
                <c:pt idx="1430">
                  <c:v>1685.892636870029</c:v>
                </c:pt>
                <c:pt idx="1431">
                  <c:v>1685.892636870029</c:v>
                </c:pt>
                <c:pt idx="1432">
                  <c:v>1685.892636870029</c:v>
                </c:pt>
                <c:pt idx="1433">
                  <c:v>1685.892636870029</c:v>
                </c:pt>
                <c:pt idx="1434">
                  <c:v>1685.892636870029</c:v>
                </c:pt>
                <c:pt idx="1435">
                  <c:v>1685.892636870029</c:v>
                </c:pt>
                <c:pt idx="1436">
                  <c:v>1685.9975274868518</c:v>
                </c:pt>
                <c:pt idx="1437">
                  <c:v>1686.5441036330681</c:v>
                </c:pt>
                <c:pt idx="1438">
                  <c:v>1687.1830824530748</c:v>
                </c:pt>
                <c:pt idx="1439">
                  <c:v>1687.6345299156092</c:v>
                </c:pt>
                <c:pt idx="1440">
                  <c:v>1687.8183392459496</c:v>
                </c:pt>
                <c:pt idx="1441">
                  <c:v>1687.8183392459496</c:v>
                </c:pt>
                <c:pt idx="1442">
                  <c:v>1687.8183392459496</c:v>
                </c:pt>
                <c:pt idx="1443">
                  <c:v>1687.8186175024093</c:v>
                </c:pt>
                <c:pt idx="1444">
                  <c:v>1688.0380445649093</c:v>
                </c:pt>
                <c:pt idx="1445">
                  <c:v>1688.3318853213691</c:v>
                </c:pt>
                <c:pt idx="1446">
                  <c:v>1688.5023380425371</c:v>
                </c:pt>
                <c:pt idx="1447">
                  <c:v>1688.5023380425371</c:v>
                </c:pt>
                <c:pt idx="1448">
                  <c:v>1688.5023380425371</c:v>
                </c:pt>
                <c:pt idx="1449">
                  <c:v>1688.5023380425371</c:v>
                </c:pt>
                <c:pt idx="1450">
                  <c:v>1688.5023380425371</c:v>
                </c:pt>
                <c:pt idx="1451">
                  <c:v>1688.5023380425371</c:v>
                </c:pt>
                <c:pt idx="1452">
                  <c:v>1688.5023380425371</c:v>
                </c:pt>
                <c:pt idx="1453">
                  <c:v>1688.5023380425371</c:v>
                </c:pt>
                <c:pt idx="1454">
                  <c:v>1688.5023380425371</c:v>
                </c:pt>
                <c:pt idx="1455">
                  <c:v>1688.5023380425371</c:v>
                </c:pt>
                <c:pt idx="1456">
                  <c:v>1688.5023380425371</c:v>
                </c:pt>
                <c:pt idx="1457">
                  <c:v>1688.5023380425371</c:v>
                </c:pt>
                <c:pt idx="1458">
                  <c:v>1688.5023380425371</c:v>
                </c:pt>
                <c:pt idx="1459">
                  <c:v>1688.5023380425371</c:v>
                </c:pt>
                <c:pt idx="1460">
                  <c:v>1688.5023380425371</c:v>
                </c:pt>
                <c:pt idx="1461">
                  <c:v>1688.5023380425371</c:v>
                </c:pt>
                <c:pt idx="1462">
                  <c:v>1688.5023380425371</c:v>
                </c:pt>
                <c:pt idx="1463">
                  <c:v>1688.5023380425371</c:v>
                </c:pt>
                <c:pt idx="1464">
                  <c:v>1688.5023380425371</c:v>
                </c:pt>
                <c:pt idx="1465">
                  <c:v>1688.5023380425371</c:v>
                </c:pt>
                <c:pt idx="1466">
                  <c:v>1688.5023380425371</c:v>
                </c:pt>
                <c:pt idx="1467">
                  <c:v>1688.5023380425371</c:v>
                </c:pt>
                <c:pt idx="1468">
                  <c:v>1688.5023380425371</c:v>
                </c:pt>
                <c:pt idx="1469">
                  <c:v>1688.5023380425371</c:v>
                </c:pt>
                <c:pt idx="1470">
                  <c:v>1688.5023380425371</c:v>
                </c:pt>
                <c:pt idx="1471">
                  <c:v>1688.5023380425371</c:v>
                </c:pt>
                <c:pt idx="1472">
                  <c:v>1688.5023380425371</c:v>
                </c:pt>
                <c:pt idx="1473">
                  <c:v>1688.5023380425371</c:v>
                </c:pt>
                <c:pt idx="1474">
                  <c:v>1688.5023380425371</c:v>
                </c:pt>
                <c:pt idx="1475">
                  <c:v>1688.5023380425371</c:v>
                </c:pt>
                <c:pt idx="1476">
                  <c:v>1688.5023380425371</c:v>
                </c:pt>
                <c:pt idx="1477">
                  <c:v>1688.5023380425371</c:v>
                </c:pt>
                <c:pt idx="1478">
                  <c:v>1688.5023380425371</c:v>
                </c:pt>
                <c:pt idx="1479">
                  <c:v>1688.6000686768884</c:v>
                </c:pt>
                <c:pt idx="1480">
                  <c:v>1688.7857225516998</c:v>
                </c:pt>
                <c:pt idx="1481">
                  <c:v>1689.0232233327545</c:v>
                </c:pt>
                <c:pt idx="1482">
                  <c:v>1689.2856086679715</c:v>
                </c:pt>
                <c:pt idx="1483">
                  <c:v>1689.5639435532767</c:v>
                </c:pt>
                <c:pt idx="1484">
                  <c:v>1689.8637505893535</c:v>
                </c:pt>
                <c:pt idx="1485">
                  <c:v>1690.2140339747152</c:v>
                </c:pt>
                <c:pt idx="1486">
                  <c:v>1690.677842998753</c:v>
                </c:pt>
                <c:pt idx="1487">
                  <c:v>1691.3105862914108</c:v>
                </c:pt>
                <c:pt idx="1488">
                  <c:v>1692.1775447564421</c:v>
                </c:pt>
                <c:pt idx="1489">
                  <c:v>1693.3473581986295</c:v>
                </c:pt>
                <c:pt idx="1490">
                  <c:v>1694.8674318646958</c:v>
                </c:pt>
                <c:pt idx="1491">
                  <c:v>1696.7470539174808</c:v>
                </c:pt>
                <c:pt idx="1492">
                  <c:v>1698.9228211912143</c:v>
                </c:pt>
                <c:pt idx="1493">
                  <c:v>1701.2854577338426</c:v>
                </c:pt>
                <c:pt idx="1494">
                  <c:v>1703.7798650842838</c:v>
                </c:pt>
                <c:pt idx="1495">
                  <c:v>1706.3058349840674</c:v>
                </c:pt>
                <c:pt idx="1496">
                  <c:v>1708.8106184692892</c:v>
                </c:pt>
                <c:pt idx="1497">
                  <c:v>1711.2520282640983</c:v>
                </c:pt>
                <c:pt idx="1498">
                  <c:v>1713.5472679713248</c:v>
                </c:pt>
                <c:pt idx="1499">
                  <c:v>1715.6512661558618</c:v>
                </c:pt>
                <c:pt idx="1500">
                  <c:v>1717.5239876392898</c:v>
                </c:pt>
                <c:pt idx="1501">
                  <c:v>1719.2876706957352</c:v>
                </c:pt>
                <c:pt idx="1502">
                  <c:v>1721.0178744890868</c:v>
                </c:pt>
                <c:pt idx="1503">
                  <c:v>1722.7420594799451</c:v>
                </c:pt>
                <c:pt idx="1504">
                  <c:v>1724.5062760355586</c:v>
                </c:pt>
                <c:pt idx="1505">
                  <c:v>1726.2228447230586</c:v>
                </c:pt>
                <c:pt idx="1506">
                  <c:v>1727.9264456158123</c:v>
                </c:pt>
                <c:pt idx="1507">
                  <c:v>1729.700695690133</c:v>
                </c:pt>
                <c:pt idx="1508">
                  <c:v>1731.5951815298279</c:v>
                </c:pt>
                <c:pt idx="1509">
                  <c:v>1733.6615868374977</c:v>
                </c:pt>
                <c:pt idx="1510">
                  <c:v>1736.0484284203337</c:v>
                </c:pt>
                <c:pt idx="1511">
                  <c:v>1738.8850202064666</c:v>
                </c:pt>
                <c:pt idx="1512">
                  <c:v>1742.2243992839979</c:v>
                </c:pt>
                <c:pt idx="1513">
                  <c:v>1746.0826212817235</c:v>
                </c:pt>
                <c:pt idx="1514">
                  <c:v>1750.322920769592</c:v>
                </c:pt>
                <c:pt idx="1515">
                  <c:v>1754.6584137540847</c:v>
                </c:pt>
                <c:pt idx="1516">
                  <c:v>1758.7393919650071</c:v>
                </c:pt>
                <c:pt idx="1517">
                  <c:v>1762.486848241311</c:v>
                </c:pt>
                <c:pt idx="1518">
                  <c:v>1765.9665856051631</c:v>
                </c:pt>
                <c:pt idx="1519">
                  <c:v>1769.2436903381233</c:v>
                </c:pt>
                <c:pt idx="1520">
                  <c:v>1772.3604931846746</c:v>
                </c:pt>
                <c:pt idx="1521">
                  <c:v>1775.2875493612371</c:v>
                </c:pt>
                <c:pt idx="1522">
                  <c:v>1777.9576837574105</c:v>
                </c:pt>
                <c:pt idx="1523">
                  <c:v>1780.2237868010491</c:v>
                </c:pt>
                <c:pt idx="1524">
                  <c:v>1781.896650388429</c:v>
                </c:pt>
                <c:pt idx="1525">
                  <c:v>1782.7742226326004</c:v>
                </c:pt>
                <c:pt idx="1526">
                  <c:v>1782.9618063858411</c:v>
                </c:pt>
                <c:pt idx="1527">
                  <c:v>1782.9618063858411</c:v>
                </c:pt>
                <c:pt idx="1528">
                  <c:v>1782.9618063858411</c:v>
                </c:pt>
                <c:pt idx="1529">
                  <c:v>1782.9618063858411</c:v>
                </c:pt>
                <c:pt idx="1530">
                  <c:v>1783.1994351779858</c:v>
                </c:pt>
                <c:pt idx="1531">
                  <c:v>1783.9017332980886</c:v>
                </c:pt>
                <c:pt idx="1532">
                  <c:v>1785.0797651533976</c:v>
                </c:pt>
                <c:pt idx="1533">
                  <c:v>1786.7518200608049</c:v>
                </c:pt>
                <c:pt idx="1534">
                  <c:v>1789.0012523776602</c:v>
                </c:pt>
                <c:pt idx="1535">
                  <c:v>1791.9768664074677</c:v>
                </c:pt>
                <c:pt idx="1536">
                  <c:v>1795.7768235497174</c:v>
                </c:pt>
                <c:pt idx="1537">
                  <c:v>1800.3097781055474</c:v>
                </c:pt>
                <c:pt idx="1538">
                  <c:v>1805.5650567430473</c:v>
                </c:pt>
                <c:pt idx="1539">
                  <c:v>1811.4782118906983</c:v>
                </c:pt>
                <c:pt idx="1540">
                  <c:v>1817.9919433615864</c:v>
                </c:pt>
                <c:pt idx="1541">
                  <c:v>1825.0516293983492</c:v>
                </c:pt>
                <c:pt idx="1542">
                  <c:v>1832.3599681293526</c:v>
                </c:pt>
                <c:pt idx="1543">
                  <c:v>1839.5510814919321</c:v>
                </c:pt>
                <c:pt idx="1544">
                  <c:v>1846.1150929693777</c:v>
                </c:pt>
                <c:pt idx="1545">
                  <c:v>1851.8879710848719</c:v>
                </c:pt>
                <c:pt idx="1546">
                  <c:v>1857.1077938973719</c:v>
                </c:pt>
                <c:pt idx="1547">
                  <c:v>1861.9895680500917</c:v>
                </c:pt>
                <c:pt idx="1548">
                  <c:v>1866.8519317690882</c:v>
                </c:pt>
                <c:pt idx="1549">
                  <c:v>1871.8469694932273</c:v>
                </c:pt>
                <c:pt idx="1550">
                  <c:v>1877.0463156873288</c:v>
                </c:pt>
                <c:pt idx="1551">
                  <c:v>1882.4786124746336</c:v>
                </c:pt>
                <c:pt idx="1552">
                  <c:v>1888.0758286440159</c:v>
                </c:pt>
                <c:pt idx="1553">
                  <c:v>1893.7820483123608</c:v>
                </c:pt>
                <c:pt idx="1554">
                  <c:v>1899.5849271989619</c:v>
                </c:pt>
                <c:pt idx="1555">
                  <c:v>1905.6459581966976</c:v>
                </c:pt>
                <c:pt idx="1556">
                  <c:v>1912.0575738314776</c:v>
                </c:pt>
                <c:pt idx="1557">
                  <c:v>1918.8562846162451</c:v>
                </c:pt>
                <c:pt idx="1558">
                  <c:v>1926.1414706274497</c:v>
                </c:pt>
                <c:pt idx="1559">
                  <c:v>1933.973563971397</c:v>
                </c:pt>
                <c:pt idx="1560">
                  <c:v>1942.1510557514896</c:v>
                </c:pt>
                <c:pt idx="1561">
                  <c:v>1950.6040183627892</c:v>
                </c:pt>
                <c:pt idx="1562">
                  <c:v>1959.3393247913043</c:v>
                </c:pt>
                <c:pt idx="1563">
                  <c:v>1968.4455375028783</c:v>
                </c:pt>
                <c:pt idx="1564">
                  <c:v>1977.9511021894687</c:v>
                </c:pt>
                <c:pt idx="1565">
                  <c:v>1987.7825614522924</c:v>
                </c:pt>
                <c:pt idx="1566">
                  <c:v>1998.0336477113563</c:v>
                </c:pt>
                <c:pt idx="1567">
                  <c:v>2008.5621956426858</c:v>
                </c:pt>
                <c:pt idx="1568">
                  <c:v>2019.1571382627455</c:v>
                </c:pt>
                <c:pt idx="1569">
                  <c:v>2029.8871038056811</c:v>
                </c:pt>
                <c:pt idx="1570">
                  <c:v>2040.7330593883778</c:v>
                </c:pt>
                <c:pt idx="1571">
                  <c:v>2051.6752232259964</c:v>
                </c:pt>
                <c:pt idx="1572">
                  <c:v>2062.6931281229226</c:v>
                </c:pt>
                <c:pt idx="1573">
                  <c:v>2073.5796066837443</c:v>
                </c:pt>
                <c:pt idx="1574">
                  <c:v>2084.1728576879732</c:v>
                </c:pt>
                <c:pt idx="1575">
                  <c:v>2094.5199835030626</c:v>
                </c:pt>
                <c:pt idx="1576">
                  <c:v>2104.481321458155</c:v>
                </c:pt>
                <c:pt idx="1577">
                  <c:v>2113.9914660709137</c:v>
                </c:pt>
                <c:pt idx="1578">
                  <c:v>2123.1030540260062</c:v>
                </c:pt>
                <c:pt idx="1579">
                  <c:v>2131.9647057543266</c:v>
                </c:pt>
                <c:pt idx="1580">
                  <c:v>2140.5776254976713</c:v>
                </c:pt>
                <c:pt idx="1581">
                  <c:v>2148.997011032604</c:v>
                </c:pt>
                <c:pt idx="1582">
                  <c:v>2157.2440366081755</c:v>
                </c:pt>
                <c:pt idx="1583">
                  <c:v>2165.0953980642303</c:v>
                </c:pt>
                <c:pt idx="1584">
                  <c:v>2172.6284759768505</c:v>
                </c:pt>
                <c:pt idx="1585">
                  <c:v>2179.8284885694429</c:v>
                </c:pt>
                <c:pt idx="1586">
                  <c:v>2186.6818476498611</c:v>
                </c:pt>
                <c:pt idx="1587">
                  <c:v>2193.2664558822075</c:v>
                </c:pt>
                <c:pt idx="1588">
                  <c:v>2199.7658043449615</c:v>
                </c:pt>
                <c:pt idx="1589">
                  <c:v>2206.3761122603701</c:v>
                </c:pt>
                <c:pt idx="1590">
                  <c:v>2213.1303768519861</c:v>
                </c:pt>
                <c:pt idx="1591">
                  <c:v>2220.0442630437033</c:v>
                </c:pt>
                <c:pt idx="1592">
                  <c:v>2227.063631722433</c:v>
                </c:pt>
                <c:pt idx="1593">
                  <c:v>2234.1877354227686</c:v>
                </c:pt>
                <c:pt idx="1594">
                  <c:v>2241.450932760531</c:v>
                </c:pt>
                <c:pt idx="1595">
                  <c:v>2248.5053140251939</c:v>
                </c:pt>
                <c:pt idx="1596">
                  <c:v>2255.3173470716993</c:v>
                </c:pt>
                <c:pt idx="1597">
                  <c:v>2261.8024808479126</c:v>
                </c:pt>
                <c:pt idx="1598">
                  <c:v>2267.8282131985493</c:v>
                </c:pt>
                <c:pt idx="1599">
                  <c:v>2273.5547189298527</c:v>
                </c:pt>
                <c:pt idx="1600">
                  <c:v>2278.9708268335157</c:v>
                </c:pt>
                <c:pt idx="1601">
                  <c:v>2284.1502269391653</c:v>
                </c:pt>
                <c:pt idx="1602">
                  <c:v>2289.3459305146448</c:v>
                </c:pt>
                <c:pt idx="1603">
                  <c:v>2294.7519525641746</c:v>
                </c:pt>
                <c:pt idx="1604">
                  <c:v>2300.3136780858545</c:v>
                </c:pt>
                <c:pt idx="1605">
                  <c:v>2306.1259651293494</c:v>
                </c:pt>
                <c:pt idx="1606">
                  <c:v>2312.1516036715989</c:v>
                </c:pt>
                <c:pt idx="1607">
                  <c:v>2318.3086623387862</c:v>
                </c:pt>
                <c:pt idx="1608">
                  <c:v>2324.6279710059739</c:v>
                </c:pt>
                <c:pt idx="1609">
                  <c:v>2331.1095296731614</c:v>
                </c:pt>
                <c:pt idx="1610">
                  <c:v>2337.7041126598556</c:v>
                </c:pt>
                <c:pt idx="1611">
                  <c:v>2344.3960408198309</c:v>
                </c:pt>
                <c:pt idx="1612">
                  <c:v>2351.3810868647383</c:v>
                </c:pt>
                <c:pt idx="1613">
                  <c:v>2358.677594353353</c:v>
                </c:pt>
                <c:pt idx="1614">
                  <c:v>2366.3220446083833</c:v>
                </c:pt>
                <c:pt idx="1615">
                  <c:v>2374.3357342949739</c:v>
                </c:pt>
                <c:pt idx="1616">
                  <c:v>2382.8428388695347</c:v>
                </c:pt>
                <c:pt idx="1617">
                  <c:v>2391.8041551065312</c:v>
                </c:pt>
                <c:pt idx="1618">
                  <c:v>2401.1620806736687</c:v>
                </c:pt>
                <c:pt idx="1619">
                  <c:v>2410.6851644133912</c:v>
                </c:pt>
                <c:pt idx="1620">
                  <c:v>2420.1625806137267</c:v>
                </c:pt>
                <c:pt idx="1621">
                  <c:v>2429.573230502926</c:v>
                </c:pt>
                <c:pt idx="1622">
                  <c:v>2438.7876581445666</c:v>
                </c:pt>
                <c:pt idx="1623">
                  <c:v>2447.5859923493967</c:v>
                </c:pt>
                <c:pt idx="1624">
                  <c:v>2455.7989186014006</c:v>
                </c:pt>
                <c:pt idx="1625">
                  <c:v>2463.458641360452</c:v>
                </c:pt>
                <c:pt idx="1626">
                  <c:v>2470.2464770536385</c:v>
                </c:pt>
                <c:pt idx="1627">
                  <c:v>2475.9807618536383</c:v>
                </c:pt>
                <c:pt idx="1628">
                  <c:v>2480.7923350205128</c:v>
                </c:pt>
                <c:pt idx="1629">
                  <c:v>2484.9034131659173</c:v>
                </c:pt>
                <c:pt idx="1630">
                  <c:v>2488.7440791063614</c:v>
                </c:pt>
                <c:pt idx="1631">
                  <c:v>2492.834444114123</c:v>
                </c:pt>
                <c:pt idx="1632">
                  <c:v>2497.4819848679276</c:v>
                </c:pt>
                <c:pt idx="1633">
                  <c:v>2502.8130310037272</c:v>
                </c:pt>
                <c:pt idx="1634">
                  <c:v>2508.7465099700703</c:v>
                </c:pt>
                <c:pt idx="1635">
                  <c:v>2514.9069542869665</c:v>
                </c:pt>
                <c:pt idx="1636">
                  <c:v>2521.0673986038628</c:v>
                </c:pt>
                <c:pt idx="1637">
                  <c:v>2526.9703773297888</c:v>
                </c:pt>
                <c:pt idx="1638">
                  <c:v>2532.5864983745155</c:v>
                </c:pt>
                <c:pt idx="1639">
                  <c:v>2537.9829272019333</c:v>
                </c:pt>
                <c:pt idx="1640">
                  <c:v>2543.3064459644334</c:v>
                </c:pt>
                <c:pt idx="1641">
                  <c:v>2548.8104571523622</c:v>
                </c:pt>
                <c:pt idx="1642">
                  <c:v>2554.6817096975592</c:v>
                </c:pt>
                <c:pt idx="1643">
                  <c:v>2561.1235156014491</c:v>
                </c:pt>
                <c:pt idx="1644">
                  <c:v>2568.1217843639492</c:v>
                </c:pt>
                <c:pt idx="1645">
                  <c:v>2575.6349701051558</c:v>
                </c:pt>
                <c:pt idx="1646">
                  <c:v>2583.640620407622</c:v>
                </c:pt>
                <c:pt idx="1647">
                  <c:v>2592.0835723406808</c:v>
                </c:pt>
                <c:pt idx="1648">
                  <c:v>2601.00896341616</c:v>
                </c:pt>
                <c:pt idx="1649">
                  <c:v>2610.2786074487631</c:v>
                </c:pt>
                <c:pt idx="1650">
                  <c:v>2619.815204618345</c:v>
                </c:pt>
                <c:pt idx="1651">
                  <c:v>2629.4522276035127</c:v>
                </c:pt>
                <c:pt idx="1652">
                  <c:v>2639.0646124412751</c:v>
                </c:pt>
                <c:pt idx="1653">
                  <c:v>2648.7191989141297</c:v>
                </c:pt>
                <c:pt idx="1654">
                  <c:v>2658.3076399107003</c:v>
                </c:pt>
                <c:pt idx="1655">
                  <c:v>2667.8777165647471</c:v>
                </c:pt>
                <c:pt idx="1656">
                  <c:v>2677.6085882721545</c:v>
                </c:pt>
                <c:pt idx="1657">
                  <c:v>2687.5022054748979</c:v>
                </c:pt>
                <c:pt idx="1658">
                  <c:v>2697.5605318832654</c:v>
                </c:pt>
                <c:pt idx="1659">
                  <c:v>2707.7855444758579</c:v>
                </c:pt>
                <c:pt idx="1660">
                  <c:v>2718.1792334995889</c:v>
                </c:pt>
                <c:pt idx="1661">
                  <c:v>2728.650713580796</c:v>
                </c:pt>
                <c:pt idx="1662">
                  <c:v>2739.2726578320903</c:v>
                </c:pt>
                <c:pt idx="1663">
                  <c:v>2750.0684632719372</c:v>
                </c:pt>
                <c:pt idx="1664">
                  <c:v>2760.8289327099237</c:v>
                </c:pt>
                <c:pt idx="1665">
                  <c:v>2771.6265396248587</c:v>
                </c:pt>
                <c:pt idx="1666">
                  <c:v>2782.3660418016957</c:v>
                </c:pt>
                <c:pt idx="1667">
                  <c:v>2793.0025753781424</c:v>
                </c:pt>
                <c:pt idx="1668">
                  <c:v>2803.631535306205</c:v>
                </c:pt>
                <c:pt idx="1669">
                  <c:v>2814.2306745753099</c:v>
                </c:pt>
                <c:pt idx="1670">
                  <c:v>2824.7998289577517</c:v>
                </c:pt>
                <c:pt idx="1671">
                  <c:v>2835.2199580792217</c:v>
                </c:pt>
                <c:pt idx="1672">
                  <c:v>2845.5653946025463</c:v>
                </c:pt>
                <c:pt idx="1673">
                  <c:v>2855.9328796949503</c:v>
                </c:pt>
                <c:pt idx="1674">
                  <c:v>2866.2255087162393</c:v>
                </c:pt>
                <c:pt idx="1675">
                  <c:v>2876.4212002375284</c:v>
                </c:pt>
                <c:pt idx="1676">
                  <c:v>2886.5199542588175</c:v>
                </c:pt>
                <c:pt idx="1677">
                  <c:v>2896.4031337956658</c:v>
                </c:pt>
                <c:pt idx="1678">
                  <c:v>2906.0495962504692</c:v>
                </c:pt>
                <c:pt idx="1679">
                  <c:v>2915.5353332439081</c:v>
                </c:pt>
                <c:pt idx="1680">
                  <c:v>2924.957347681408</c:v>
                </c:pt>
                <c:pt idx="1681">
                  <c:v>2934.5079751020317</c:v>
                </c:pt>
                <c:pt idx="1682">
                  <c:v>2944.3252053677379</c:v>
                </c:pt>
                <c:pt idx="1683">
                  <c:v>2954.4302689667775</c:v>
                </c:pt>
                <c:pt idx="1684">
                  <c:v>2964.9631316726181</c:v>
                </c:pt>
                <c:pt idx="1685">
                  <c:v>2975.777234007287</c:v>
                </c:pt>
                <c:pt idx="1686">
                  <c:v>2986.6809047954234</c:v>
                </c:pt>
                <c:pt idx="1687">
                  <c:v>2997.6746689646516</c:v>
                </c:pt>
                <c:pt idx="1688">
                  <c:v>3008.5644142122446</c:v>
                </c:pt>
                <c:pt idx="1689">
                  <c:v>3019.3044174315692</c:v>
                </c:pt>
                <c:pt idx="1690">
                  <c:v>3029.9918247800065</c:v>
                </c:pt>
                <c:pt idx="1691">
                  <c:v>3040.6040185806942</c:v>
                </c:pt>
                <c:pt idx="1692">
                  <c:v>3051.2386569784994</c:v>
                </c:pt>
                <c:pt idx="1693">
                  <c:v>3061.8957731442038</c:v>
                </c:pt>
                <c:pt idx="1694">
                  <c:v>3072.5754002745043</c:v>
                </c:pt>
                <c:pt idx="1695">
                  <c:v>3083.277571592012</c:v>
                </c:pt>
                <c:pt idx="1696">
                  <c:v>3094.0023203452529</c:v>
                </c:pt>
                <c:pt idx="1697">
                  <c:v>3104.7496798086672</c:v>
                </c:pt>
                <c:pt idx="1698">
                  <c:v>3115.4214471714995</c:v>
                </c:pt>
                <c:pt idx="1699">
                  <c:v>3125.8967423121094</c:v>
                </c:pt>
                <c:pt idx="1700">
                  <c:v>3136.1533031644126</c:v>
                </c:pt>
                <c:pt idx="1701">
                  <c:v>3146.2674328152534</c:v>
                </c:pt>
                <c:pt idx="1702">
                  <c:v>3156.3374239809582</c:v>
                </c:pt>
                <c:pt idx="1703">
                  <c:v>3166.2657080594236</c:v>
                </c:pt>
                <c:pt idx="1704">
                  <c:v>3176.1284612787481</c:v>
                </c:pt>
                <c:pt idx="1705">
                  <c:v>3186.0450120818969</c:v>
                </c:pt>
                <c:pt idx="1706">
                  <c:v>3195.9180203078226</c:v>
                </c:pt>
                <c:pt idx="1707">
                  <c:v>3205.8446316992727</c:v>
                </c:pt>
                <c:pt idx="1708">
                  <c:v>3215.8464482205618</c:v>
                </c:pt>
                <c:pt idx="1709">
                  <c:v>3225.8264888685212</c:v>
                </c:pt>
                <c:pt idx="1710">
                  <c:v>3235.9783559474013</c:v>
                </c:pt>
                <c:pt idx="1711">
                  <c:v>3246.3458410398052</c:v>
                </c:pt>
                <c:pt idx="1712">
                  <c:v>3256.8323450610942</c:v>
                </c:pt>
                <c:pt idx="1713">
                  <c:v>3267.557443956563</c:v>
                </c:pt>
                <c:pt idx="1714">
                  <c:v>3278.4471892041561</c:v>
                </c:pt>
                <c:pt idx="1715">
                  <c:v>3289.5023362748516</c:v>
                </c:pt>
                <c:pt idx="1716">
                  <c:v>3300.7465774405559</c:v>
                </c:pt>
                <c:pt idx="1717">
                  <c:v>3312.1810549595257</c:v>
                </c:pt>
                <c:pt idx="1718">
                  <c:v>3323.8303013307641</c:v>
                </c:pt>
                <c:pt idx="1719">
                  <c:v>3335.6959161913755</c:v>
                </c:pt>
                <c:pt idx="1720">
                  <c:v>3347.7040309878616</c:v>
                </c:pt>
                <c:pt idx="1721">
                  <c:v>3359.632294877807</c:v>
                </c:pt>
                <c:pt idx="1722">
                  <c:v>3371.3560898669512</c:v>
                </c:pt>
                <c:pt idx="1723">
                  <c:v>3382.8268331580348</c:v>
                </c:pt>
                <c:pt idx="1724">
                  <c:v>3394.0203099205414</c:v>
                </c:pt>
                <c:pt idx="1725">
                  <c:v>3404.589053211625</c:v>
                </c:pt>
                <c:pt idx="1726">
                  <c:v>3414.2448747391827</c:v>
                </c:pt>
                <c:pt idx="1727">
                  <c:v>3422.8103937556803</c:v>
                </c:pt>
                <c:pt idx="1728">
                  <c:v>3430.1022258422545</c:v>
                </c:pt>
                <c:pt idx="1729">
                  <c:v>3436.0552262031792</c:v>
                </c:pt>
                <c:pt idx="1730">
                  <c:v>3441.0041196591465</c:v>
                </c:pt>
                <c:pt idx="1731">
                  <c:v>3445.3449330736871</c:v>
                </c:pt>
                <c:pt idx="1732">
                  <c:v>3449.2714112460872</c:v>
                </c:pt>
                <c:pt idx="1733">
                  <c:v>3452.9971412842506</c:v>
                </c:pt>
                <c:pt idx="1734">
                  <c:v>3456.547696373475</c:v>
                </c:pt>
                <c:pt idx="1735">
                  <c:v>3459.8611947447175</c:v>
                </c:pt>
                <c:pt idx="1736">
                  <c:v>3462.782157350367</c:v>
                </c:pt>
                <c:pt idx="1737">
                  <c:v>3465.3986328720466</c:v>
                </c:pt>
                <c:pt idx="1738">
                  <c:v>3467.8183698655994</c:v>
                </c:pt>
                <c:pt idx="1739">
                  <c:v>3470.1305199408375</c:v>
                </c:pt>
                <c:pt idx="1740">
                  <c:v>3472.5940021736737</c:v>
                </c:pt>
                <c:pt idx="1741">
                  <c:v>3475.3880098499703</c:v>
                </c:pt>
                <c:pt idx="1742">
                  <c:v>3478.3985155874702</c:v>
                </c:pt>
                <c:pt idx="1743">
                  <c:v>3481.4845508481203</c:v>
                </c:pt>
                <c:pt idx="1744">
                  <c:v>3484.6665477032129</c:v>
                </c:pt>
                <c:pt idx="1745">
                  <c:v>3487.8102239361456</c:v>
                </c:pt>
                <c:pt idx="1746">
                  <c:v>3490.8455936766118</c:v>
                </c:pt>
                <c:pt idx="1747">
                  <c:v>3493.9153118062991</c:v>
                </c:pt>
                <c:pt idx="1748">
                  <c:v>3497.0398283030731</c:v>
                </c:pt>
                <c:pt idx="1749">
                  <c:v>3500.2182079930658</c:v>
                </c:pt>
                <c:pt idx="1750">
                  <c:v>3503.5390300550685</c:v>
                </c:pt>
                <c:pt idx="1751">
                  <c:v>3506.8749984244046</c:v>
                </c:pt>
                <c:pt idx="1752">
                  <c:v>3510.1582459059782</c:v>
                </c:pt>
                <c:pt idx="1753">
                  <c:v>3513.3893465098045</c:v>
                </c:pt>
                <c:pt idx="1754">
                  <c:v>3516.5688710065638</c:v>
                </c:pt>
                <c:pt idx="1755">
                  <c:v>3519.6973869276026</c:v>
                </c:pt>
                <c:pt idx="1756">
                  <c:v>3522.7754585649332</c:v>
                </c:pt>
                <c:pt idx="1757">
                  <c:v>3525.7378761379005</c:v>
                </c:pt>
                <c:pt idx="1758">
                  <c:v>3528.6416281955176</c:v>
                </c:pt>
                <c:pt idx="1759">
                  <c:v>3531.4971018799847</c:v>
                </c:pt>
                <c:pt idx="1760">
                  <c:v>3534.2308959159759</c:v>
                </c:pt>
                <c:pt idx="1761">
                  <c:v>3536.9087282504815</c:v>
                </c:pt>
                <c:pt idx="1762">
                  <c:v>3539.5313806773679</c:v>
                </c:pt>
                <c:pt idx="1763">
                  <c:v>3542.0996293929306</c:v>
                </c:pt>
                <c:pt idx="1764">
                  <c:v>3544.551606107008</c:v>
                </c:pt>
                <c:pt idx="1765">
                  <c:v>3546.7561995620354</c:v>
                </c:pt>
                <c:pt idx="1766">
                  <c:v>3548.517351667128</c:v>
                </c:pt>
                <c:pt idx="1767">
                  <c:v>3549.6957991208528</c:v>
                </c:pt>
                <c:pt idx="1768">
                  <c:v>3550.1687293130403</c:v>
                </c:pt>
                <c:pt idx="1769">
                  <c:v>3550.1687293130403</c:v>
                </c:pt>
                <c:pt idx="1770">
                  <c:v>3550.1687293130403</c:v>
                </c:pt>
                <c:pt idx="1771">
                  <c:v>3550.1687293130403</c:v>
                </c:pt>
                <c:pt idx="1772">
                  <c:v>3550.1687293130403</c:v>
                </c:pt>
                <c:pt idx="1773">
                  <c:v>3550.1687293130403</c:v>
                </c:pt>
                <c:pt idx="1774">
                  <c:v>3550.1687293130403</c:v>
                </c:pt>
                <c:pt idx="1775">
                  <c:v>3550.1687293130403</c:v>
                </c:pt>
                <c:pt idx="1776">
                  <c:v>3550.1687293130403</c:v>
                </c:pt>
                <c:pt idx="1777">
                  <c:v>3550.1687293130403</c:v>
                </c:pt>
                <c:pt idx="1778">
                  <c:v>3550.1687293130403</c:v>
                </c:pt>
                <c:pt idx="1779">
                  <c:v>3550.1687293130403</c:v>
                </c:pt>
                <c:pt idx="1780">
                  <c:v>3550.1687293130403</c:v>
                </c:pt>
                <c:pt idx="1781">
                  <c:v>3550.1687293130403</c:v>
                </c:pt>
                <c:pt idx="1782">
                  <c:v>3550.1687293130403</c:v>
                </c:pt>
                <c:pt idx="1783">
                  <c:v>3550.1687293130403</c:v>
                </c:pt>
                <c:pt idx="1784">
                  <c:v>3550.1687293130403</c:v>
                </c:pt>
                <c:pt idx="1785">
                  <c:v>3550.1687293130403</c:v>
                </c:pt>
                <c:pt idx="1786">
                  <c:v>3550.1687293130403</c:v>
                </c:pt>
                <c:pt idx="1787">
                  <c:v>3550.1687293130403</c:v>
                </c:pt>
                <c:pt idx="1788">
                  <c:v>3550.1687293130403</c:v>
                </c:pt>
                <c:pt idx="1789">
                  <c:v>3550.1687293130403</c:v>
                </c:pt>
                <c:pt idx="1790">
                  <c:v>3550.1687293130403</c:v>
                </c:pt>
                <c:pt idx="1791">
                  <c:v>3550.1687293130403</c:v>
                </c:pt>
                <c:pt idx="1792">
                  <c:v>3550.1687293130403</c:v>
                </c:pt>
                <c:pt idx="1793">
                  <c:v>3550.1687293130403</c:v>
                </c:pt>
                <c:pt idx="1794">
                  <c:v>3550.1687293130403</c:v>
                </c:pt>
                <c:pt idx="1795">
                  <c:v>3550.1687293130403</c:v>
                </c:pt>
                <c:pt idx="1796">
                  <c:v>3550.1687293130403</c:v>
                </c:pt>
                <c:pt idx="1797">
                  <c:v>3550.1687293130403</c:v>
                </c:pt>
                <c:pt idx="1798">
                  <c:v>3550.1687293130403</c:v>
                </c:pt>
                <c:pt idx="1799">
                  <c:v>3550.1687293130403</c:v>
                </c:pt>
                <c:pt idx="1800">
                  <c:v>3550.1687293130403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9BE-4615-8FE0-FBA5C831A9BA}"/>
            </c:ext>
          </c:extLst>
        </c:ser>
        <c:ser>
          <c:idx val="1"/>
          <c:order val="1"/>
          <c:tx>
            <c:v>braking power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0.00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WLTC_class_3!$U$8:$U$1808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0.60553843954180731</c:v>
                </c:pt>
                <c:pt idx="38">
                  <c:v>1.6379348523528616</c:v>
                </c:pt>
                <c:pt idx="39">
                  <c:v>2.5178779718980424</c:v>
                </c:pt>
                <c:pt idx="40">
                  <c:v>3.207840356643842</c:v>
                </c:pt>
                <c:pt idx="41">
                  <c:v>4.0954666818830932</c:v>
                </c:pt>
                <c:pt idx="42">
                  <c:v>5.2721888538116755</c:v>
                </c:pt>
                <c:pt idx="43">
                  <c:v>6.2368411036458342</c:v>
                </c:pt>
                <c:pt idx="44">
                  <c:v>6.6622752894675941</c:v>
                </c:pt>
                <c:pt idx="45">
                  <c:v>6.6846877929716984</c:v>
                </c:pt>
                <c:pt idx="46">
                  <c:v>6.6846877929716984</c:v>
                </c:pt>
                <c:pt idx="47">
                  <c:v>6.7401542823741867</c:v>
                </c:pt>
                <c:pt idx="48">
                  <c:v>6.7536383999324858</c:v>
                </c:pt>
                <c:pt idx="49">
                  <c:v>6.7536383999324858</c:v>
                </c:pt>
                <c:pt idx="50">
                  <c:v>6.7536383999324858</c:v>
                </c:pt>
                <c:pt idx="51">
                  <c:v>6.8222468130690599</c:v>
                </c:pt>
                <c:pt idx="52">
                  <c:v>7.1518149997896856</c:v>
                </c:pt>
                <c:pt idx="53">
                  <c:v>7.3609931424672084</c:v>
                </c:pt>
                <c:pt idx="54">
                  <c:v>7.3609931424672084</c:v>
                </c:pt>
                <c:pt idx="55">
                  <c:v>7.3609931424672084</c:v>
                </c:pt>
                <c:pt idx="56">
                  <c:v>7.3609931424672084</c:v>
                </c:pt>
                <c:pt idx="57">
                  <c:v>7.3609931424672084</c:v>
                </c:pt>
                <c:pt idx="58">
                  <c:v>7.3609931424672084</c:v>
                </c:pt>
                <c:pt idx="59">
                  <c:v>7.3609931424672084</c:v>
                </c:pt>
                <c:pt idx="60">
                  <c:v>7.3609931424672084</c:v>
                </c:pt>
                <c:pt idx="61">
                  <c:v>7.3609931424672084</c:v>
                </c:pt>
                <c:pt idx="62">
                  <c:v>7.3609931424672084</c:v>
                </c:pt>
                <c:pt idx="63">
                  <c:v>7.3609931424672084</c:v>
                </c:pt>
                <c:pt idx="64">
                  <c:v>7.3609931424672084</c:v>
                </c:pt>
                <c:pt idx="65">
                  <c:v>7.3609931424672084</c:v>
                </c:pt>
                <c:pt idx="66">
                  <c:v>7.3609931424672084</c:v>
                </c:pt>
                <c:pt idx="67">
                  <c:v>7.3609931424672084</c:v>
                </c:pt>
                <c:pt idx="68">
                  <c:v>7.3609931424672084</c:v>
                </c:pt>
                <c:pt idx="69">
                  <c:v>7.3609931424672084</c:v>
                </c:pt>
                <c:pt idx="70">
                  <c:v>7.3609931424672084</c:v>
                </c:pt>
                <c:pt idx="71">
                  <c:v>7.3609931424672084</c:v>
                </c:pt>
                <c:pt idx="72">
                  <c:v>7.3609931424672084</c:v>
                </c:pt>
                <c:pt idx="73">
                  <c:v>7.3609931424672084</c:v>
                </c:pt>
                <c:pt idx="74">
                  <c:v>7.3609931424672084</c:v>
                </c:pt>
                <c:pt idx="75">
                  <c:v>7.3609931424672084</c:v>
                </c:pt>
                <c:pt idx="76">
                  <c:v>7.3609931424672084</c:v>
                </c:pt>
                <c:pt idx="77">
                  <c:v>7.3609931424672084</c:v>
                </c:pt>
                <c:pt idx="78">
                  <c:v>7.3609931424672084</c:v>
                </c:pt>
                <c:pt idx="79">
                  <c:v>7.3609931424672084</c:v>
                </c:pt>
                <c:pt idx="80">
                  <c:v>7.3609931424672084</c:v>
                </c:pt>
                <c:pt idx="81">
                  <c:v>7.3609931424672084</c:v>
                </c:pt>
                <c:pt idx="82">
                  <c:v>7.3609931424672084</c:v>
                </c:pt>
                <c:pt idx="83">
                  <c:v>7.3609931424672084</c:v>
                </c:pt>
                <c:pt idx="84">
                  <c:v>7.3609931424672084</c:v>
                </c:pt>
                <c:pt idx="85">
                  <c:v>7.3609931424672084</c:v>
                </c:pt>
                <c:pt idx="86">
                  <c:v>7.3609931424672084</c:v>
                </c:pt>
                <c:pt idx="87">
                  <c:v>7.3609931424672084</c:v>
                </c:pt>
                <c:pt idx="88">
                  <c:v>7.5245441627797094</c:v>
                </c:pt>
                <c:pt idx="89">
                  <c:v>8.7215011159499873</c:v>
                </c:pt>
                <c:pt idx="90">
                  <c:v>10.403590857537083</c:v>
                </c:pt>
                <c:pt idx="91">
                  <c:v>11.851171172780568</c:v>
                </c:pt>
                <c:pt idx="92">
                  <c:v>12.659421041082608</c:v>
                </c:pt>
                <c:pt idx="93">
                  <c:v>13.036183089987357</c:v>
                </c:pt>
                <c:pt idx="94">
                  <c:v>13.366727664061431</c:v>
                </c:pt>
                <c:pt idx="95">
                  <c:v>13.696260917453545</c:v>
                </c:pt>
                <c:pt idx="96">
                  <c:v>13.876510962384529</c:v>
                </c:pt>
                <c:pt idx="97">
                  <c:v>13.936461849884529</c:v>
                </c:pt>
                <c:pt idx="98">
                  <c:v>13.973175659977549</c:v>
                </c:pt>
                <c:pt idx="99">
                  <c:v>13.973175659977549</c:v>
                </c:pt>
                <c:pt idx="100">
                  <c:v>13.973175659977549</c:v>
                </c:pt>
                <c:pt idx="101">
                  <c:v>13.973175659977549</c:v>
                </c:pt>
                <c:pt idx="102">
                  <c:v>13.973175659977549</c:v>
                </c:pt>
                <c:pt idx="103">
                  <c:v>13.973175659977549</c:v>
                </c:pt>
                <c:pt idx="104">
                  <c:v>13.973175659977549</c:v>
                </c:pt>
                <c:pt idx="105">
                  <c:v>13.973175659977549</c:v>
                </c:pt>
                <c:pt idx="106">
                  <c:v>13.973175659977549</c:v>
                </c:pt>
                <c:pt idx="107">
                  <c:v>13.973175659977549</c:v>
                </c:pt>
                <c:pt idx="108">
                  <c:v>13.973175659977549</c:v>
                </c:pt>
                <c:pt idx="109">
                  <c:v>13.973175659977549</c:v>
                </c:pt>
                <c:pt idx="110">
                  <c:v>13.973175659977549</c:v>
                </c:pt>
                <c:pt idx="111">
                  <c:v>13.973175659977549</c:v>
                </c:pt>
                <c:pt idx="112">
                  <c:v>13.973175659977549</c:v>
                </c:pt>
                <c:pt idx="113">
                  <c:v>13.973175659977549</c:v>
                </c:pt>
                <c:pt idx="114">
                  <c:v>13.973175659977549</c:v>
                </c:pt>
                <c:pt idx="115">
                  <c:v>13.973175659977549</c:v>
                </c:pt>
                <c:pt idx="116">
                  <c:v>13.973175659977549</c:v>
                </c:pt>
                <c:pt idx="117">
                  <c:v>13.973175659977549</c:v>
                </c:pt>
                <c:pt idx="118">
                  <c:v>13.973175659977549</c:v>
                </c:pt>
                <c:pt idx="119">
                  <c:v>13.973175659977549</c:v>
                </c:pt>
                <c:pt idx="120">
                  <c:v>13.973175659977549</c:v>
                </c:pt>
                <c:pt idx="121">
                  <c:v>13.973175659977549</c:v>
                </c:pt>
                <c:pt idx="122">
                  <c:v>13.973175659977549</c:v>
                </c:pt>
                <c:pt idx="123">
                  <c:v>13.973175659977549</c:v>
                </c:pt>
                <c:pt idx="124">
                  <c:v>13.973175659977549</c:v>
                </c:pt>
                <c:pt idx="125">
                  <c:v>13.973175659977549</c:v>
                </c:pt>
                <c:pt idx="126">
                  <c:v>13.973175659977549</c:v>
                </c:pt>
                <c:pt idx="127">
                  <c:v>13.973175659977549</c:v>
                </c:pt>
                <c:pt idx="128">
                  <c:v>13.973175659977549</c:v>
                </c:pt>
                <c:pt idx="129">
                  <c:v>13.973175659977549</c:v>
                </c:pt>
                <c:pt idx="130">
                  <c:v>13.973175659977549</c:v>
                </c:pt>
                <c:pt idx="131">
                  <c:v>13.973175659977549</c:v>
                </c:pt>
                <c:pt idx="132">
                  <c:v>13.973175659977549</c:v>
                </c:pt>
                <c:pt idx="133">
                  <c:v>13.973175659977549</c:v>
                </c:pt>
                <c:pt idx="134">
                  <c:v>13.973175659977549</c:v>
                </c:pt>
                <c:pt idx="135">
                  <c:v>13.973175659977549</c:v>
                </c:pt>
                <c:pt idx="136">
                  <c:v>13.973175659977549</c:v>
                </c:pt>
                <c:pt idx="137">
                  <c:v>13.973175659977549</c:v>
                </c:pt>
                <c:pt idx="138">
                  <c:v>13.973175659977549</c:v>
                </c:pt>
                <c:pt idx="139">
                  <c:v>13.973175659977549</c:v>
                </c:pt>
                <c:pt idx="140">
                  <c:v>13.973175659977549</c:v>
                </c:pt>
                <c:pt idx="141">
                  <c:v>13.973175659977549</c:v>
                </c:pt>
                <c:pt idx="142">
                  <c:v>13.973175659977549</c:v>
                </c:pt>
                <c:pt idx="143">
                  <c:v>13.973175659977549</c:v>
                </c:pt>
                <c:pt idx="144">
                  <c:v>13.973175659977549</c:v>
                </c:pt>
                <c:pt idx="145">
                  <c:v>13.973175659977549</c:v>
                </c:pt>
                <c:pt idx="146">
                  <c:v>13.973175659977549</c:v>
                </c:pt>
                <c:pt idx="147">
                  <c:v>13.973175659977549</c:v>
                </c:pt>
                <c:pt idx="148">
                  <c:v>13.973175659977549</c:v>
                </c:pt>
                <c:pt idx="149">
                  <c:v>13.973175659977549</c:v>
                </c:pt>
                <c:pt idx="150">
                  <c:v>13.973175659977549</c:v>
                </c:pt>
                <c:pt idx="151">
                  <c:v>14.130078852049309</c:v>
                </c:pt>
                <c:pt idx="152">
                  <c:v>15.162536246836687</c:v>
                </c:pt>
                <c:pt idx="153">
                  <c:v>16.577928374252238</c:v>
                </c:pt>
                <c:pt idx="154">
                  <c:v>17.597901766789906</c:v>
                </c:pt>
                <c:pt idx="155">
                  <c:v>17.982685441338464</c:v>
                </c:pt>
                <c:pt idx="156">
                  <c:v>17.982685441338464</c:v>
                </c:pt>
                <c:pt idx="157">
                  <c:v>17.982685441338464</c:v>
                </c:pt>
                <c:pt idx="158">
                  <c:v>17.982685441338464</c:v>
                </c:pt>
                <c:pt idx="159">
                  <c:v>17.982685441338464</c:v>
                </c:pt>
                <c:pt idx="160">
                  <c:v>17.982685441338464</c:v>
                </c:pt>
                <c:pt idx="161">
                  <c:v>17.982685441338464</c:v>
                </c:pt>
                <c:pt idx="162">
                  <c:v>17.982685441338464</c:v>
                </c:pt>
                <c:pt idx="163">
                  <c:v>17.982685441338464</c:v>
                </c:pt>
                <c:pt idx="164">
                  <c:v>17.982685441338464</c:v>
                </c:pt>
                <c:pt idx="165">
                  <c:v>17.982685441338464</c:v>
                </c:pt>
                <c:pt idx="166">
                  <c:v>17.982685441338464</c:v>
                </c:pt>
                <c:pt idx="167">
                  <c:v>17.982685441338464</c:v>
                </c:pt>
                <c:pt idx="168">
                  <c:v>17.982685441338464</c:v>
                </c:pt>
                <c:pt idx="169">
                  <c:v>17.982685441338464</c:v>
                </c:pt>
                <c:pt idx="170">
                  <c:v>17.982685441338464</c:v>
                </c:pt>
                <c:pt idx="171">
                  <c:v>18.181667517240815</c:v>
                </c:pt>
                <c:pt idx="172">
                  <c:v>19.332129667436128</c:v>
                </c:pt>
                <c:pt idx="173">
                  <c:v>20.763382439566186</c:v>
                </c:pt>
                <c:pt idx="174">
                  <c:v>21.564964327651587</c:v>
                </c:pt>
                <c:pt idx="175">
                  <c:v>21.608534905653077</c:v>
                </c:pt>
                <c:pt idx="176">
                  <c:v>21.608534905653077</c:v>
                </c:pt>
                <c:pt idx="177">
                  <c:v>21.608534905653077</c:v>
                </c:pt>
                <c:pt idx="178">
                  <c:v>21.608534905653077</c:v>
                </c:pt>
                <c:pt idx="179">
                  <c:v>21.608534905653077</c:v>
                </c:pt>
                <c:pt idx="180">
                  <c:v>21.608534905653077</c:v>
                </c:pt>
                <c:pt idx="181">
                  <c:v>21.608534905653077</c:v>
                </c:pt>
                <c:pt idx="182">
                  <c:v>21.608534905653077</c:v>
                </c:pt>
                <c:pt idx="183">
                  <c:v>21.87541584160692</c:v>
                </c:pt>
                <c:pt idx="184">
                  <c:v>22.454041235942857</c:v>
                </c:pt>
                <c:pt idx="185">
                  <c:v>23.062018785822829</c:v>
                </c:pt>
                <c:pt idx="186">
                  <c:v>23.549366820834404</c:v>
                </c:pt>
                <c:pt idx="187">
                  <c:v>23.879319932357841</c:v>
                </c:pt>
                <c:pt idx="188">
                  <c:v>24.091197359896903</c:v>
                </c:pt>
                <c:pt idx="189">
                  <c:v>24.216883602173084</c:v>
                </c:pt>
                <c:pt idx="190">
                  <c:v>24.268774526441934</c:v>
                </c:pt>
                <c:pt idx="191">
                  <c:v>24.277276308707613</c:v>
                </c:pt>
                <c:pt idx="192">
                  <c:v>24.277276308707613</c:v>
                </c:pt>
                <c:pt idx="193">
                  <c:v>24.277276308707613</c:v>
                </c:pt>
                <c:pt idx="194">
                  <c:v>24.277276308707613</c:v>
                </c:pt>
                <c:pt idx="195">
                  <c:v>24.277276308707613</c:v>
                </c:pt>
                <c:pt idx="196">
                  <c:v>24.277276308707613</c:v>
                </c:pt>
                <c:pt idx="197">
                  <c:v>24.277276308707613</c:v>
                </c:pt>
                <c:pt idx="198">
                  <c:v>24.277276308707613</c:v>
                </c:pt>
                <c:pt idx="199">
                  <c:v>24.277276308707613</c:v>
                </c:pt>
                <c:pt idx="200">
                  <c:v>24.277276308707613</c:v>
                </c:pt>
                <c:pt idx="201">
                  <c:v>24.277276308707613</c:v>
                </c:pt>
                <c:pt idx="202">
                  <c:v>24.277276308707613</c:v>
                </c:pt>
                <c:pt idx="203">
                  <c:v>24.277276308707613</c:v>
                </c:pt>
                <c:pt idx="204">
                  <c:v>24.277276308707613</c:v>
                </c:pt>
                <c:pt idx="205">
                  <c:v>24.277276308707613</c:v>
                </c:pt>
                <c:pt idx="206">
                  <c:v>24.277276308707613</c:v>
                </c:pt>
                <c:pt idx="207">
                  <c:v>24.277276308707613</c:v>
                </c:pt>
                <c:pt idx="208">
                  <c:v>24.277276308707613</c:v>
                </c:pt>
                <c:pt idx="209">
                  <c:v>24.277276308707613</c:v>
                </c:pt>
                <c:pt idx="210">
                  <c:v>24.277276308707613</c:v>
                </c:pt>
                <c:pt idx="211">
                  <c:v>24.277276308707613</c:v>
                </c:pt>
                <c:pt idx="212">
                  <c:v>24.277276308707613</c:v>
                </c:pt>
                <c:pt idx="213">
                  <c:v>24.277276308707613</c:v>
                </c:pt>
                <c:pt idx="214">
                  <c:v>24.277276308707613</c:v>
                </c:pt>
                <c:pt idx="215">
                  <c:v>24.277276308707613</c:v>
                </c:pt>
                <c:pt idx="216">
                  <c:v>24.277276308707613</c:v>
                </c:pt>
                <c:pt idx="217">
                  <c:v>24.277276308707613</c:v>
                </c:pt>
                <c:pt idx="218">
                  <c:v>24.277276308707613</c:v>
                </c:pt>
                <c:pt idx="219">
                  <c:v>24.277276308707613</c:v>
                </c:pt>
                <c:pt idx="220">
                  <c:v>24.277276308707613</c:v>
                </c:pt>
                <c:pt idx="221">
                  <c:v>24.277276308707613</c:v>
                </c:pt>
                <c:pt idx="222">
                  <c:v>24.277276308707613</c:v>
                </c:pt>
                <c:pt idx="223">
                  <c:v>24.277276308707613</c:v>
                </c:pt>
                <c:pt idx="224">
                  <c:v>24.277276308707613</c:v>
                </c:pt>
                <c:pt idx="225">
                  <c:v>24.277276308707613</c:v>
                </c:pt>
                <c:pt idx="226">
                  <c:v>24.277276308707613</c:v>
                </c:pt>
                <c:pt idx="227">
                  <c:v>24.277276308707613</c:v>
                </c:pt>
                <c:pt idx="228">
                  <c:v>24.277276308707613</c:v>
                </c:pt>
                <c:pt idx="229">
                  <c:v>24.277276308707613</c:v>
                </c:pt>
                <c:pt idx="230">
                  <c:v>24.277276308707613</c:v>
                </c:pt>
                <c:pt idx="231">
                  <c:v>24.277276308707613</c:v>
                </c:pt>
                <c:pt idx="232">
                  <c:v>24.277276308707613</c:v>
                </c:pt>
                <c:pt idx="233">
                  <c:v>24.354108084293554</c:v>
                </c:pt>
                <c:pt idx="234">
                  <c:v>24.719859732945121</c:v>
                </c:pt>
                <c:pt idx="235">
                  <c:v>24.804292510433548</c:v>
                </c:pt>
                <c:pt idx="236">
                  <c:v>24.804292510433548</c:v>
                </c:pt>
                <c:pt idx="237">
                  <c:v>24.804292510433548</c:v>
                </c:pt>
                <c:pt idx="238">
                  <c:v>24.804292510433548</c:v>
                </c:pt>
                <c:pt idx="239">
                  <c:v>25.321509556316983</c:v>
                </c:pt>
                <c:pt idx="240">
                  <c:v>26.295346951675832</c:v>
                </c:pt>
                <c:pt idx="241">
                  <c:v>27.060485590571417</c:v>
                </c:pt>
                <c:pt idx="242">
                  <c:v>27.725867243993537</c:v>
                </c:pt>
                <c:pt idx="243">
                  <c:v>28.492754807983165</c:v>
                </c:pt>
                <c:pt idx="244">
                  <c:v>29.182717192728965</c:v>
                </c:pt>
                <c:pt idx="245">
                  <c:v>30.070343517968215</c:v>
                </c:pt>
                <c:pt idx="246">
                  <c:v>31.247065689896797</c:v>
                </c:pt>
                <c:pt idx="247">
                  <c:v>32.211717939730953</c:v>
                </c:pt>
                <c:pt idx="248">
                  <c:v>32.63715212555271</c:v>
                </c:pt>
                <c:pt idx="249">
                  <c:v>32.659564629056817</c:v>
                </c:pt>
                <c:pt idx="250">
                  <c:v>32.659564629056817</c:v>
                </c:pt>
                <c:pt idx="251">
                  <c:v>32.715031118459308</c:v>
                </c:pt>
                <c:pt idx="252">
                  <c:v>32.728515236017607</c:v>
                </c:pt>
                <c:pt idx="253">
                  <c:v>32.728515236017607</c:v>
                </c:pt>
                <c:pt idx="254">
                  <c:v>32.728515236017607</c:v>
                </c:pt>
                <c:pt idx="255">
                  <c:v>32.79712364915418</c:v>
                </c:pt>
                <c:pt idx="256">
                  <c:v>32.958789058097025</c:v>
                </c:pt>
                <c:pt idx="257">
                  <c:v>32.958789058097025</c:v>
                </c:pt>
                <c:pt idx="258">
                  <c:v>32.958789058097025</c:v>
                </c:pt>
                <c:pt idx="259">
                  <c:v>32.958789058097025</c:v>
                </c:pt>
                <c:pt idx="260">
                  <c:v>32.958789058097025</c:v>
                </c:pt>
                <c:pt idx="261">
                  <c:v>32.958789058097025</c:v>
                </c:pt>
                <c:pt idx="262">
                  <c:v>32.958789058097025</c:v>
                </c:pt>
                <c:pt idx="263">
                  <c:v>32.958789058097025</c:v>
                </c:pt>
                <c:pt idx="264">
                  <c:v>32.958789058097025</c:v>
                </c:pt>
                <c:pt idx="265">
                  <c:v>32.958789058097025</c:v>
                </c:pt>
                <c:pt idx="266">
                  <c:v>32.958789058097025</c:v>
                </c:pt>
                <c:pt idx="267">
                  <c:v>32.958789058097025</c:v>
                </c:pt>
                <c:pt idx="268">
                  <c:v>32.958789058097025</c:v>
                </c:pt>
                <c:pt idx="269">
                  <c:v>32.958789058097025</c:v>
                </c:pt>
                <c:pt idx="270">
                  <c:v>32.958789058097025</c:v>
                </c:pt>
                <c:pt idx="271">
                  <c:v>32.958789058097025</c:v>
                </c:pt>
                <c:pt idx="272">
                  <c:v>32.958789058097025</c:v>
                </c:pt>
                <c:pt idx="273">
                  <c:v>32.958789058097025</c:v>
                </c:pt>
                <c:pt idx="274">
                  <c:v>33.628965028971884</c:v>
                </c:pt>
                <c:pt idx="275">
                  <c:v>34.671849736379293</c:v>
                </c:pt>
                <c:pt idx="276">
                  <c:v>35.882571188111115</c:v>
                </c:pt>
                <c:pt idx="277">
                  <c:v>37.201262386602195</c:v>
                </c:pt>
                <c:pt idx="278">
                  <c:v>38.841161835220539</c:v>
                </c:pt>
                <c:pt idx="279">
                  <c:v>40.344895349073262</c:v>
                </c:pt>
                <c:pt idx="280">
                  <c:v>40.938041941265048</c:v>
                </c:pt>
                <c:pt idx="281">
                  <c:v>40.938041941265048</c:v>
                </c:pt>
                <c:pt idx="282">
                  <c:v>40.938041941265048</c:v>
                </c:pt>
                <c:pt idx="283">
                  <c:v>40.938041941265048</c:v>
                </c:pt>
                <c:pt idx="284">
                  <c:v>40.938041941265048</c:v>
                </c:pt>
                <c:pt idx="285">
                  <c:v>40.938041941265048</c:v>
                </c:pt>
                <c:pt idx="286">
                  <c:v>40.938041941265048</c:v>
                </c:pt>
                <c:pt idx="287">
                  <c:v>40.938041941265048</c:v>
                </c:pt>
                <c:pt idx="288">
                  <c:v>40.938041941265048</c:v>
                </c:pt>
                <c:pt idx="289">
                  <c:v>40.938041941265048</c:v>
                </c:pt>
                <c:pt idx="290">
                  <c:v>40.938041941265048</c:v>
                </c:pt>
                <c:pt idx="291">
                  <c:v>40.938041941265048</c:v>
                </c:pt>
                <c:pt idx="292">
                  <c:v>40.938041941265048</c:v>
                </c:pt>
                <c:pt idx="293">
                  <c:v>40.938041941265048</c:v>
                </c:pt>
                <c:pt idx="294">
                  <c:v>40.938041941265048</c:v>
                </c:pt>
                <c:pt idx="295">
                  <c:v>40.938041941265048</c:v>
                </c:pt>
                <c:pt idx="296">
                  <c:v>40.938041941265048</c:v>
                </c:pt>
                <c:pt idx="297">
                  <c:v>40.938041941265048</c:v>
                </c:pt>
                <c:pt idx="298">
                  <c:v>40.938041941265048</c:v>
                </c:pt>
                <c:pt idx="299">
                  <c:v>40.938041941265048</c:v>
                </c:pt>
                <c:pt idx="300">
                  <c:v>40.938041941265048</c:v>
                </c:pt>
                <c:pt idx="301">
                  <c:v>40.938041941265048</c:v>
                </c:pt>
                <c:pt idx="302">
                  <c:v>40.938041941265048</c:v>
                </c:pt>
                <c:pt idx="303">
                  <c:v>40.938041941265048</c:v>
                </c:pt>
                <c:pt idx="304">
                  <c:v>40.938041941265048</c:v>
                </c:pt>
                <c:pt idx="305">
                  <c:v>41.11244595604316</c:v>
                </c:pt>
                <c:pt idx="306">
                  <c:v>41.144201272964885</c:v>
                </c:pt>
                <c:pt idx="307">
                  <c:v>41.144201272964885</c:v>
                </c:pt>
                <c:pt idx="308">
                  <c:v>41.144201272964885</c:v>
                </c:pt>
                <c:pt idx="309">
                  <c:v>41.144201272964885</c:v>
                </c:pt>
                <c:pt idx="310">
                  <c:v>41.144201272964885</c:v>
                </c:pt>
                <c:pt idx="311">
                  <c:v>41.144201272964885</c:v>
                </c:pt>
                <c:pt idx="312">
                  <c:v>41.144201272964885</c:v>
                </c:pt>
                <c:pt idx="313">
                  <c:v>41.228905571089456</c:v>
                </c:pt>
                <c:pt idx="314">
                  <c:v>41.463917071089455</c:v>
                </c:pt>
                <c:pt idx="315">
                  <c:v>41.705219380691652</c:v>
                </c:pt>
                <c:pt idx="316">
                  <c:v>41.874525444638408</c:v>
                </c:pt>
                <c:pt idx="317">
                  <c:v>42.121323701875149</c:v>
                </c:pt>
                <c:pt idx="318">
                  <c:v>42.52889433844922</c:v>
                </c:pt>
                <c:pt idx="319">
                  <c:v>42.966099853538381</c:v>
                </c:pt>
                <c:pt idx="320">
                  <c:v>43.086162747874319</c:v>
                </c:pt>
                <c:pt idx="321">
                  <c:v>43.086162747874319</c:v>
                </c:pt>
                <c:pt idx="322">
                  <c:v>43.086162747874319</c:v>
                </c:pt>
                <c:pt idx="323">
                  <c:v>43.086162747874319</c:v>
                </c:pt>
                <c:pt idx="324">
                  <c:v>43.086162747874319</c:v>
                </c:pt>
                <c:pt idx="325">
                  <c:v>43.086162747874319</c:v>
                </c:pt>
                <c:pt idx="326">
                  <c:v>43.086162747874319</c:v>
                </c:pt>
                <c:pt idx="327">
                  <c:v>43.086162747874319</c:v>
                </c:pt>
                <c:pt idx="328">
                  <c:v>43.331855486235675</c:v>
                </c:pt>
                <c:pt idx="329">
                  <c:v>43.981694183411548</c:v>
                </c:pt>
                <c:pt idx="330">
                  <c:v>44.250953941327197</c:v>
                </c:pt>
                <c:pt idx="331">
                  <c:v>44.250953941327197</c:v>
                </c:pt>
                <c:pt idx="332">
                  <c:v>44.250953941327197</c:v>
                </c:pt>
                <c:pt idx="333">
                  <c:v>44.250953941327197</c:v>
                </c:pt>
                <c:pt idx="334">
                  <c:v>44.250953941327197</c:v>
                </c:pt>
                <c:pt idx="335">
                  <c:v>44.250953941327197</c:v>
                </c:pt>
                <c:pt idx="336">
                  <c:v>44.250953941327197</c:v>
                </c:pt>
                <c:pt idx="337">
                  <c:v>44.250953941327197</c:v>
                </c:pt>
                <c:pt idx="338">
                  <c:v>44.250953941327197</c:v>
                </c:pt>
                <c:pt idx="339">
                  <c:v>44.250953941327197</c:v>
                </c:pt>
                <c:pt idx="340">
                  <c:v>44.250953941327197</c:v>
                </c:pt>
                <c:pt idx="341">
                  <c:v>44.250953941327197</c:v>
                </c:pt>
                <c:pt idx="342">
                  <c:v>44.250953941327197</c:v>
                </c:pt>
                <c:pt idx="343">
                  <c:v>44.250953941327197</c:v>
                </c:pt>
                <c:pt idx="344">
                  <c:v>44.250953941327197</c:v>
                </c:pt>
                <c:pt idx="345">
                  <c:v>44.250953941327197</c:v>
                </c:pt>
                <c:pt idx="346">
                  <c:v>44.250953941327197</c:v>
                </c:pt>
                <c:pt idx="347">
                  <c:v>44.250953941327197</c:v>
                </c:pt>
                <c:pt idx="348">
                  <c:v>44.250953941327197</c:v>
                </c:pt>
                <c:pt idx="349">
                  <c:v>44.250953941327197</c:v>
                </c:pt>
                <c:pt idx="350">
                  <c:v>44.250953941327197</c:v>
                </c:pt>
                <c:pt idx="351">
                  <c:v>44.250953941327197</c:v>
                </c:pt>
                <c:pt idx="352">
                  <c:v>44.250953941327197</c:v>
                </c:pt>
                <c:pt idx="353">
                  <c:v>44.250953941327197</c:v>
                </c:pt>
                <c:pt idx="354">
                  <c:v>44.250953941327197</c:v>
                </c:pt>
                <c:pt idx="355">
                  <c:v>44.250953941327197</c:v>
                </c:pt>
                <c:pt idx="356">
                  <c:v>44.250953941327197</c:v>
                </c:pt>
                <c:pt idx="357">
                  <c:v>44.250953941327197</c:v>
                </c:pt>
                <c:pt idx="358">
                  <c:v>44.250953941327197</c:v>
                </c:pt>
                <c:pt idx="359">
                  <c:v>44.493062384404986</c:v>
                </c:pt>
                <c:pt idx="360">
                  <c:v>44.862398478101404</c:v>
                </c:pt>
                <c:pt idx="361">
                  <c:v>45.107502687017728</c:v>
                </c:pt>
                <c:pt idx="362">
                  <c:v>45.1771266688392</c:v>
                </c:pt>
                <c:pt idx="363">
                  <c:v>45.1771266688392</c:v>
                </c:pt>
                <c:pt idx="364">
                  <c:v>45.1771266688392</c:v>
                </c:pt>
                <c:pt idx="365">
                  <c:v>45.1771266688392</c:v>
                </c:pt>
                <c:pt idx="366">
                  <c:v>45.1771266688392</c:v>
                </c:pt>
                <c:pt idx="367">
                  <c:v>45.1771266688392</c:v>
                </c:pt>
                <c:pt idx="368">
                  <c:v>45.1771266688392</c:v>
                </c:pt>
                <c:pt idx="369">
                  <c:v>45.1771266688392</c:v>
                </c:pt>
                <c:pt idx="370">
                  <c:v>45.1771266688392</c:v>
                </c:pt>
                <c:pt idx="371">
                  <c:v>45.1771266688392</c:v>
                </c:pt>
                <c:pt idx="372">
                  <c:v>45.443851519904442</c:v>
                </c:pt>
                <c:pt idx="373">
                  <c:v>46.164785893291302</c:v>
                </c:pt>
                <c:pt idx="374">
                  <c:v>46.882772209646916</c:v>
                </c:pt>
                <c:pt idx="375">
                  <c:v>47.352485009646912</c:v>
                </c:pt>
                <c:pt idx="376">
                  <c:v>47.598585385474514</c:v>
                </c:pt>
                <c:pt idx="377">
                  <c:v>47.717683709027753</c:v>
                </c:pt>
                <c:pt idx="378">
                  <c:v>47.76816841324559</c:v>
                </c:pt>
                <c:pt idx="379">
                  <c:v>47.783517916674946</c:v>
                </c:pt>
                <c:pt idx="380">
                  <c:v>47.808710616674944</c:v>
                </c:pt>
                <c:pt idx="381">
                  <c:v>47.849078771373961</c:v>
                </c:pt>
                <c:pt idx="382">
                  <c:v>47.885528065473061</c:v>
                </c:pt>
                <c:pt idx="383">
                  <c:v>47.918868700592604</c:v>
                </c:pt>
                <c:pt idx="384">
                  <c:v>47.943191294398602</c:v>
                </c:pt>
                <c:pt idx="385">
                  <c:v>47.949288745765791</c:v>
                </c:pt>
                <c:pt idx="386">
                  <c:v>47.949288745765791</c:v>
                </c:pt>
                <c:pt idx="387">
                  <c:v>47.949288745765791</c:v>
                </c:pt>
                <c:pt idx="388">
                  <c:v>47.949288745765791</c:v>
                </c:pt>
                <c:pt idx="389">
                  <c:v>47.949288745765791</c:v>
                </c:pt>
                <c:pt idx="390">
                  <c:v>47.949288745765791</c:v>
                </c:pt>
                <c:pt idx="391">
                  <c:v>47.949288745765791</c:v>
                </c:pt>
                <c:pt idx="392">
                  <c:v>47.949288745765791</c:v>
                </c:pt>
                <c:pt idx="393">
                  <c:v>47.949288745765791</c:v>
                </c:pt>
                <c:pt idx="394">
                  <c:v>47.949288745765791</c:v>
                </c:pt>
                <c:pt idx="395">
                  <c:v>47.949288745765791</c:v>
                </c:pt>
                <c:pt idx="396">
                  <c:v>47.949288745765791</c:v>
                </c:pt>
                <c:pt idx="397">
                  <c:v>47.949288745765791</c:v>
                </c:pt>
                <c:pt idx="398">
                  <c:v>47.949288745765791</c:v>
                </c:pt>
                <c:pt idx="399">
                  <c:v>47.949288745765791</c:v>
                </c:pt>
                <c:pt idx="400">
                  <c:v>47.949288745765791</c:v>
                </c:pt>
                <c:pt idx="401">
                  <c:v>47.949288745765791</c:v>
                </c:pt>
                <c:pt idx="402">
                  <c:v>48.051392482433904</c:v>
                </c:pt>
                <c:pt idx="403">
                  <c:v>48.332682443017482</c:v>
                </c:pt>
                <c:pt idx="404">
                  <c:v>48.567570143017484</c:v>
                </c:pt>
                <c:pt idx="405">
                  <c:v>48.761478168966988</c:v>
                </c:pt>
                <c:pt idx="406">
                  <c:v>48.988554028454779</c:v>
                </c:pt>
                <c:pt idx="407">
                  <c:v>49.22541500786793</c:v>
                </c:pt>
                <c:pt idx="408">
                  <c:v>49.372093474860115</c:v>
                </c:pt>
                <c:pt idx="409">
                  <c:v>49.372093474860115</c:v>
                </c:pt>
                <c:pt idx="410">
                  <c:v>49.372093474860115</c:v>
                </c:pt>
                <c:pt idx="411">
                  <c:v>49.372093474860115</c:v>
                </c:pt>
                <c:pt idx="412">
                  <c:v>49.372093474860115</c:v>
                </c:pt>
                <c:pt idx="413">
                  <c:v>49.372093474860115</c:v>
                </c:pt>
                <c:pt idx="414">
                  <c:v>49.372093474860115</c:v>
                </c:pt>
                <c:pt idx="415">
                  <c:v>49.372093474860115</c:v>
                </c:pt>
                <c:pt idx="416">
                  <c:v>49.372093474860115</c:v>
                </c:pt>
                <c:pt idx="417">
                  <c:v>49.372093474860115</c:v>
                </c:pt>
                <c:pt idx="418">
                  <c:v>49.372093474860115</c:v>
                </c:pt>
                <c:pt idx="419">
                  <c:v>49.372093474860115</c:v>
                </c:pt>
                <c:pt idx="420">
                  <c:v>49.454402820264782</c:v>
                </c:pt>
                <c:pt idx="421">
                  <c:v>49.454402820264782</c:v>
                </c:pt>
                <c:pt idx="422">
                  <c:v>49.454402820264782</c:v>
                </c:pt>
                <c:pt idx="423">
                  <c:v>49.454402820264782</c:v>
                </c:pt>
                <c:pt idx="424">
                  <c:v>49.454402820264782</c:v>
                </c:pt>
                <c:pt idx="425">
                  <c:v>49.454402820264782</c:v>
                </c:pt>
                <c:pt idx="426">
                  <c:v>49.454402820264782</c:v>
                </c:pt>
                <c:pt idx="427">
                  <c:v>49.454402820264782</c:v>
                </c:pt>
                <c:pt idx="428">
                  <c:v>49.454402820264782</c:v>
                </c:pt>
                <c:pt idx="429">
                  <c:v>49.454402820264782</c:v>
                </c:pt>
                <c:pt idx="430">
                  <c:v>49.454402820264782</c:v>
                </c:pt>
                <c:pt idx="431">
                  <c:v>49.454402820264782</c:v>
                </c:pt>
                <c:pt idx="432">
                  <c:v>49.454402820264782</c:v>
                </c:pt>
                <c:pt idx="433">
                  <c:v>49.454402820264782</c:v>
                </c:pt>
                <c:pt idx="434">
                  <c:v>49.454402820264782</c:v>
                </c:pt>
                <c:pt idx="435">
                  <c:v>49.454402820264782</c:v>
                </c:pt>
                <c:pt idx="436">
                  <c:v>49.901688969767527</c:v>
                </c:pt>
                <c:pt idx="437">
                  <c:v>50.795900250315846</c:v>
                </c:pt>
                <c:pt idx="438">
                  <c:v>51.988559389644124</c:v>
                </c:pt>
                <c:pt idx="439">
                  <c:v>53.170305683447708</c:v>
                </c:pt>
                <c:pt idx="440">
                  <c:v>54.05651749274314</c:v>
                </c:pt>
                <c:pt idx="441">
                  <c:v>54.50671191992587</c:v>
                </c:pt>
                <c:pt idx="442">
                  <c:v>54.651246899377604</c:v>
                </c:pt>
                <c:pt idx="443">
                  <c:v>54.672959110288048</c:v>
                </c:pt>
                <c:pt idx="444">
                  <c:v>54.672959110288048</c:v>
                </c:pt>
                <c:pt idx="445">
                  <c:v>54.672959110288048</c:v>
                </c:pt>
                <c:pt idx="446">
                  <c:v>54.672959110288048</c:v>
                </c:pt>
                <c:pt idx="447">
                  <c:v>54.672959110288048</c:v>
                </c:pt>
                <c:pt idx="448">
                  <c:v>54.672959110288048</c:v>
                </c:pt>
                <c:pt idx="449">
                  <c:v>54.672959110288048</c:v>
                </c:pt>
                <c:pt idx="450">
                  <c:v>54.672959110288048</c:v>
                </c:pt>
                <c:pt idx="451">
                  <c:v>54.672959110288048</c:v>
                </c:pt>
                <c:pt idx="452">
                  <c:v>54.672959110288048</c:v>
                </c:pt>
                <c:pt idx="453">
                  <c:v>54.672959110288048</c:v>
                </c:pt>
                <c:pt idx="454">
                  <c:v>54.672959110288048</c:v>
                </c:pt>
                <c:pt idx="455">
                  <c:v>54.672959110288048</c:v>
                </c:pt>
                <c:pt idx="456">
                  <c:v>54.672959110288048</c:v>
                </c:pt>
                <c:pt idx="457">
                  <c:v>54.672959110288048</c:v>
                </c:pt>
                <c:pt idx="458">
                  <c:v>54.672959110288048</c:v>
                </c:pt>
                <c:pt idx="459">
                  <c:v>54.672959110288048</c:v>
                </c:pt>
                <c:pt idx="460">
                  <c:v>54.672959110288048</c:v>
                </c:pt>
                <c:pt idx="461">
                  <c:v>54.672959110288048</c:v>
                </c:pt>
                <c:pt idx="462">
                  <c:v>54.672959110288048</c:v>
                </c:pt>
                <c:pt idx="463">
                  <c:v>54.672959110288048</c:v>
                </c:pt>
                <c:pt idx="464">
                  <c:v>54.672959110288048</c:v>
                </c:pt>
                <c:pt idx="465">
                  <c:v>54.672959110288048</c:v>
                </c:pt>
                <c:pt idx="466">
                  <c:v>54.672959110288048</c:v>
                </c:pt>
                <c:pt idx="467">
                  <c:v>54.672959110288048</c:v>
                </c:pt>
                <c:pt idx="468">
                  <c:v>54.672959110288048</c:v>
                </c:pt>
                <c:pt idx="469">
                  <c:v>54.672959110288048</c:v>
                </c:pt>
                <c:pt idx="470">
                  <c:v>54.672959110288048</c:v>
                </c:pt>
                <c:pt idx="471">
                  <c:v>54.672959110288048</c:v>
                </c:pt>
                <c:pt idx="472">
                  <c:v>54.672959110288048</c:v>
                </c:pt>
                <c:pt idx="473">
                  <c:v>54.672959110288048</c:v>
                </c:pt>
                <c:pt idx="474">
                  <c:v>54.672959110288048</c:v>
                </c:pt>
                <c:pt idx="475">
                  <c:v>54.672959110288048</c:v>
                </c:pt>
                <c:pt idx="476">
                  <c:v>54.672959110288048</c:v>
                </c:pt>
                <c:pt idx="477">
                  <c:v>54.672959110288048</c:v>
                </c:pt>
                <c:pt idx="478">
                  <c:v>54.672959110288048</c:v>
                </c:pt>
                <c:pt idx="479">
                  <c:v>54.672959110288048</c:v>
                </c:pt>
                <c:pt idx="480">
                  <c:v>54.672959110288048</c:v>
                </c:pt>
                <c:pt idx="481">
                  <c:v>54.672959110288048</c:v>
                </c:pt>
                <c:pt idx="482">
                  <c:v>54.672959110288048</c:v>
                </c:pt>
                <c:pt idx="483">
                  <c:v>54.672959110288048</c:v>
                </c:pt>
                <c:pt idx="484">
                  <c:v>54.672959110288048</c:v>
                </c:pt>
                <c:pt idx="485">
                  <c:v>54.672959110288048</c:v>
                </c:pt>
                <c:pt idx="486">
                  <c:v>54.672959110288048</c:v>
                </c:pt>
                <c:pt idx="487">
                  <c:v>54.672959110288048</c:v>
                </c:pt>
                <c:pt idx="488">
                  <c:v>54.672959110288048</c:v>
                </c:pt>
                <c:pt idx="489">
                  <c:v>54.672959110288048</c:v>
                </c:pt>
                <c:pt idx="490">
                  <c:v>54.672959110288048</c:v>
                </c:pt>
                <c:pt idx="491">
                  <c:v>54.672959110288048</c:v>
                </c:pt>
                <c:pt idx="492">
                  <c:v>54.672959110288048</c:v>
                </c:pt>
                <c:pt idx="493">
                  <c:v>54.672959110288048</c:v>
                </c:pt>
                <c:pt idx="494">
                  <c:v>54.672959110288048</c:v>
                </c:pt>
                <c:pt idx="495">
                  <c:v>54.672959110288048</c:v>
                </c:pt>
                <c:pt idx="496">
                  <c:v>54.672959110288048</c:v>
                </c:pt>
                <c:pt idx="497">
                  <c:v>54.672959110288048</c:v>
                </c:pt>
                <c:pt idx="498">
                  <c:v>54.672959110288048</c:v>
                </c:pt>
                <c:pt idx="499">
                  <c:v>54.672959110288048</c:v>
                </c:pt>
                <c:pt idx="500">
                  <c:v>54.672959110288048</c:v>
                </c:pt>
                <c:pt idx="501">
                  <c:v>54.672959110288048</c:v>
                </c:pt>
                <c:pt idx="502">
                  <c:v>54.672959110288048</c:v>
                </c:pt>
                <c:pt idx="503">
                  <c:v>54.672959110288048</c:v>
                </c:pt>
                <c:pt idx="504">
                  <c:v>54.672959110288048</c:v>
                </c:pt>
                <c:pt idx="505">
                  <c:v>54.672959110288048</c:v>
                </c:pt>
                <c:pt idx="506">
                  <c:v>54.672959110288048</c:v>
                </c:pt>
                <c:pt idx="507">
                  <c:v>54.672959110288048</c:v>
                </c:pt>
                <c:pt idx="508">
                  <c:v>54.672959110288048</c:v>
                </c:pt>
                <c:pt idx="509">
                  <c:v>54.672959110288048</c:v>
                </c:pt>
                <c:pt idx="510">
                  <c:v>54.672959110288048</c:v>
                </c:pt>
                <c:pt idx="511">
                  <c:v>54.672959110288048</c:v>
                </c:pt>
                <c:pt idx="512">
                  <c:v>54.672959110288048</c:v>
                </c:pt>
                <c:pt idx="513">
                  <c:v>54.672959110288048</c:v>
                </c:pt>
                <c:pt idx="514">
                  <c:v>54.672959110288048</c:v>
                </c:pt>
                <c:pt idx="515">
                  <c:v>54.672959110288048</c:v>
                </c:pt>
                <c:pt idx="516">
                  <c:v>54.672959110288048</c:v>
                </c:pt>
                <c:pt idx="517">
                  <c:v>54.672959110288048</c:v>
                </c:pt>
                <c:pt idx="518">
                  <c:v>54.672959110288048</c:v>
                </c:pt>
                <c:pt idx="519">
                  <c:v>54.672959110288048</c:v>
                </c:pt>
                <c:pt idx="520">
                  <c:v>54.672959110288048</c:v>
                </c:pt>
                <c:pt idx="521">
                  <c:v>54.743416425592883</c:v>
                </c:pt>
                <c:pt idx="522">
                  <c:v>54.872325699666959</c:v>
                </c:pt>
                <c:pt idx="523">
                  <c:v>55.158984400076335</c:v>
                </c:pt>
                <c:pt idx="524">
                  <c:v>55.674216454925926</c:v>
                </c:pt>
                <c:pt idx="525">
                  <c:v>56.2566571085313</c:v>
                </c:pt>
                <c:pt idx="526">
                  <c:v>56.631388410811823</c:v>
                </c:pt>
                <c:pt idx="527">
                  <c:v>56.759059098740494</c:v>
                </c:pt>
                <c:pt idx="528">
                  <c:v>56.783275879176024</c:v>
                </c:pt>
                <c:pt idx="529">
                  <c:v>56.787758337841574</c:v>
                </c:pt>
                <c:pt idx="530">
                  <c:v>56.787758337841574</c:v>
                </c:pt>
                <c:pt idx="531">
                  <c:v>56.787758337841574</c:v>
                </c:pt>
                <c:pt idx="532">
                  <c:v>56.787758337841574</c:v>
                </c:pt>
                <c:pt idx="533">
                  <c:v>56.787758337841574</c:v>
                </c:pt>
                <c:pt idx="534">
                  <c:v>56.787758337841574</c:v>
                </c:pt>
                <c:pt idx="535">
                  <c:v>56.787758337841574</c:v>
                </c:pt>
                <c:pt idx="536">
                  <c:v>56.787758337841574</c:v>
                </c:pt>
                <c:pt idx="537">
                  <c:v>56.787758337841574</c:v>
                </c:pt>
                <c:pt idx="538">
                  <c:v>56.787758337841574</c:v>
                </c:pt>
                <c:pt idx="539">
                  <c:v>56.787758337841574</c:v>
                </c:pt>
                <c:pt idx="540">
                  <c:v>56.787758337841574</c:v>
                </c:pt>
                <c:pt idx="541">
                  <c:v>56.787758337841574</c:v>
                </c:pt>
                <c:pt idx="542">
                  <c:v>56.787758337841574</c:v>
                </c:pt>
                <c:pt idx="543">
                  <c:v>56.787758337841574</c:v>
                </c:pt>
                <c:pt idx="544">
                  <c:v>56.836874776610436</c:v>
                </c:pt>
                <c:pt idx="545">
                  <c:v>57.144553669981335</c:v>
                </c:pt>
                <c:pt idx="546">
                  <c:v>57.476039116255933</c:v>
                </c:pt>
                <c:pt idx="547">
                  <c:v>57.658885006199078</c:v>
                </c:pt>
                <c:pt idx="548">
                  <c:v>57.740357783788241</c:v>
                </c:pt>
                <c:pt idx="549">
                  <c:v>57.769884501474337</c:v>
                </c:pt>
                <c:pt idx="550">
                  <c:v>57.776150785602852</c:v>
                </c:pt>
                <c:pt idx="551">
                  <c:v>57.776150785602852</c:v>
                </c:pt>
                <c:pt idx="552">
                  <c:v>57.776150785602852</c:v>
                </c:pt>
                <c:pt idx="553">
                  <c:v>57.776150785602852</c:v>
                </c:pt>
                <c:pt idx="554">
                  <c:v>57.776150785602852</c:v>
                </c:pt>
                <c:pt idx="555">
                  <c:v>57.776150785602852</c:v>
                </c:pt>
                <c:pt idx="556">
                  <c:v>57.776150785602852</c:v>
                </c:pt>
                <c:pt idx="557">
                  <c:v>57.776150785602852</c:v>
                </c:pt>
                <c:pt idx="558">
                  <c:v>57.776150785602852</c:v>
                </c:pt>
                <c:pt idx="559">
                  <c:v>57.776150785602852</c:v>
                </c:pt>
                <c:pt idx="560">
                  <c:v>57.776150785602852</c:v>
                </c:pt>
                <c:pt idx="561">
                  <c:v>57.776150785602852</c:v>
                </c:pt>
                <c:pt idx="562">
                  <c:v>57.776150785602852</c:v>
                </c:pt>
                <c:pt idx="563">
                  <c:v>57.779261765016003</c:v>
                </c:pt>
                <c:pt idx="564">
                  <c:v>58.40901416025563</c:v>
                </c:pt>
                <c:pt idx="565">
                  <c:v>59.113394519054872</c:v>
                </c:pt>
                <c:pt idx="566">
                  <c:v>59.431453393128947</c:v>
                </c:pt>
                <c:pt idx="567">
                  <c:v>59.431453393128947</c:v>
                </c:pt>
                <c:pt idx="568">
                  <c:v>59.431453393128947</c:v>
                </c:pt>
                <c:pt idx="569">
                  <c:v>59.431453393128947</c:v>
                </c:pt>
                <c:pt idx="570">
                  <c:v>59.431453393128947</c:v>
                </c:pt>
                <c:pt idx="571">
                  <c:v>59.431453393128947</c:v>
                </c:pt>
                <c:pt idx="572">
                  <c:v>59.431453393128947</c:v>
                </c:pt>
                <c:pt idx="573">
                  <c:v>59.431453393128947</c:v>
                </c:pt>
                <c:pt idx="574">
                  <c:v>59.431453393128947</c:v>
                </c:pt>
                <c:pt idx="575">
                  <c:v>59.431453393128947</c:v>
                </c:pt>
                <c:pt idx="576">
                  <c:v>59.431453393128947</c:v>
                </c:pt>
                <c:pt idx="577">
                  <c:v>59.431453393128947</c:v>
                </c:pt>
                <c:pt idx="578">
                  <c:v>59.431453393128947</c:v>
                </c:pt>
                <c:pt idx="579">
                  <c:v>59.431453393128947</c:v>
                </c:pt>
                <c:pt idx="580">
                  <c:v>59.431453393128947</c:v>
                </c:pt>
                <c:pt idx="581">
                  <c:v>59.431453393128947</c:v>
                </c:pt>
                <c:pt idx="582">
                  <c:v>59.431453393128947</c:v>
                </c:pt>
                <c:pt idx="583">
                  <c:v>59.431453393128947</c:v>
                </c:pt>
                <c:pt idx="584">
                  <c:v>59.431453393128947</c:v>
                </c:pt>
                <c:pt idx="585">
                  <c:v>59.431453393128947</c:v>
                </c:pt>
                <c:pt idx="586">
                  <c:v>59.431453393128947</c:v>
                </c:pt>
                <c:pt idx="587">
                  <c:v>59.431453393128947</c:v>
                </c:pt>
                <c:pt idx="588">
                  <c:v>59.431453393128947</c:v>
                </c:pt>
                <c:pt idx="589">
                  <c:v>59.431453393128947</c:v>
                </c:pt>
                <c:pt idx="590">
                  <c:v>59.431453393128947</c:v>
                </c:pt>
                <c:pt idx="591">
                  <c:v>59.431453393128947</c:v>
                </c:pt>
                <c:pt idx="592">
                  <c:v>59.431453393128947</c:v>
                </c:pt>
                <c:pt idx="593">
                  <c:v>59.431453393128947</c:v>
                </c:pt>
                <c:pt idx="594">
                  <c:v>59.431453393128947</c:v>
                </c:pt>
                <c:pt idx="595">
                  <c:v>59.431453393128947</c:v>
                </c:pt>
                <c:pt idx="596">
                  <c:v>59.431453393128947</c:v>
                </c:pt>
                <c:pt idx="597">
                  <c:v>59.431453393128947</c:v>
                </c:pt>
                <c:pt idx="598">
                  <c:v>59.431453393128947</c:v>
                </c:pt>
                <c:pt idx="599">
                  <c:v>59.431453393128947</c:v>
                </c:pt>
                <c:pt idx="600">
                  <c:v>59.431453393128947</c:v>
                </c:pt>
                <c:pt idx="601">
                  <c:v>59.431453393128947</c:v>
                </c:pt>
                <c:pt idx="602">
                  <c:v>59.431453393128947</c:v>
                </c:pt>
                <c:pt idx="603">
                  <c:v>59.431453393128947</c:v>
                </c:pt>
                <c:pt idx="604">
                  <c:v>59.431453393128947</c:v>
                </c:pt>
                <c:pt idx="605">
                  <c:v>59.431453393128947</c:v>
                </c:pt>
                <c:pt idx="606">
                  <c:v>59.431453393128947</c:v>
                </c:pt>
                <c:pt idx="607">
                  <c:v>59.431453393128947</c:v>
                </c:pt>
                <c:pt idx="608">
                  <c:v>59.431453393128947</c:v>
                </c:pt>
                <c:pt idx="609">
                  <c:v>59.431453393128947</c:v>
                </c:pt>
                <c:pt idx="610">
                  <c:v>59.431453393128947</c:v>
                </c:pt>
                <c:pt idx="611">
                  <c:v>59.431453393128947</c:v>
                </c:pt>
                <c:pt idx="612">
                  <c:v>59.431453393128947</c:v>
                </c:pt>
                <c:pt idx="613">
                  <c:v>59.431453393128947</c:v>
                </c:pt>
                <c:pt idx="614">
                  <c:v>59.431453393128947</c:v>
                </c:pt>
                <c:pt idx="615">
                  <c:v>59.431453393128947</c:v>
                </c:pt>
                <c:pt idx="616">
                  <c:v>59.431453393128947</c:v>
                </c:pt>
                <c:pt idx="617">
                  <c:v>59.431453393128947</c:v>
                </c:pt>
                <c:pt idx="618">
                  <c:v>59.431453393128947</c:v>
                </c:pt>
                <c:pt idx="619">
                  <c:v>59.431453393128947</c:v>
                </c:pt>
                <c:pt idx="620">
                  <c:v>59.431453393128947</c:v>
                </c:pt>
                <c:pt idx="621">
                  <c:v>59.431453393128947</c:v>
                </c:pt>
                <c:pt idx="622">
                  <c:v>59.431453393128947</c:v>
                </c:pt>
                <c:pt idx="623">
                  <c:v>59.431453393128947</c:v>
                </c:pt>
                <c:pt idx="624">
                  <c:v>59.431453393128947</c:v>
                </c:pt>
                <c:pt idx="625">
                  <c:v>59.431453393128947</c:v>
                </c:pt>
                <c:pt idx="626">
                  <c:v>59.431453393128947</c:v>
                </c:pt>
                <c:pt idx="627">
                  <c:v>59.431453393128947</c:v>
                </c:pt>
                <c:pt idx="628">
                  <c:v>59.431453393128947</c:v>
                </c:pt>
                <c:pt idx="629">
                  <c:v>59.431453393128947</c:v>
                </c:pt>
                <c:pt idx="630">
                  <c:v>59.431453393128947</c:v>
                </c:pt>
                <c:pt idx="631">
                  <c:v>59.431453393128947</c:v>
                </c:pt>
                <c:pt idx="632">
                  <c:v>59.431453393128947</c:v>
                </c:pt>
                <c:pt idx="633">
                  <c:v>59.431453393128947</c:v>
                </c:pt>
                <c:pt idx="634">
                  <c:v>59.431453393128947</c:v>
                </c:pt>
                <c:pt idx="635">
                  <c:v>59.431453393128947</c:v>
                </c:pt>
                <c:pt idx="636">
                  <c:v>59.431453393128947</c:v>
                </c:pt>
                <c:pt idx="637">
                  <c:v>59.431453393128947</c:v>
                </c:pt>
                <c:pt idx="638">
                  <c:v>59.431453393128947</c:v>
                </c:pt>
                <c:pt idx="639">
                  <c:v>59.431453393128947</c:v>
                </c:pt>
                <c:pt idx="640">
                  <c:v>59.431453393128947</c:v>
                </c:pt>
                <c:pt idx="641">
                  <c:v>59.431453393128947</c:v>
                </c:pt>
                <c:pt idx="642">
                  <c:v>59.431453393128947</c:v>
                </c:pt>
                <c:pt idx="643">
                  <c:v>59.431453393128947</c:v>
                </c:pt>
                <c:pt idx="644">
                  <c:v>59.431453393128947</c:v>
                </c:pt>
                <c:pt idx="645">
                  <c:v>59.431453393128947</c:v>
                </c:pt>
                <c:pt idx="646">
                  <c:v>59.431453393128947</c:v>
                </c:pt>
                <c:pt idx="647">
                  <c:v>59.431453393128947</c:v>
                </c:pt>
                <c:pt idx="648">
                  <c:v>59.431453393128947</c:v>
                </c:pt>
                <c:pt idx="649">
                  <c:v>59.431453393128947</c:v>
                </c:pt>
                <c:pt idx="650">
                  <c:v>59.431453393128947</c:v>
                </c:pt>
                <c:pt idx="651">
                  <c:v>59.431453393128947</c:v>
                </c:pt>
                <c:pt idx="652">
                  <c:v>59.773600097812157</c:v>
                </c:pt>
                <c:pt idx="653">
                  <c:v>60.232319915571665</c:v>
                </c:pt>
                <c:pt idx="654">
                  <c:v>61.023826803541859</c:v>
                </c:pt>
                <c:pt idx="655">
                  <c:v>62.54815280258164</c:v>
                </c:pt>
                <c:pt idx="656">
                  <c:v>64.373768002581642</c:v>
                </c:pt>
                <c:pt idx="657">
                  <c:v>65.696871292430757</c:v>
                </c:pt>
                <c:pt idx="658">
                  <c:v>66.459189060122753</c:v>
                </c:pt>
                <c:pt idx="659">
                  <c:v>67.355842391668801</c:v>
                </c:pt>
                <c:pt idx="660">
                  <c:v>68.858136830465526</c:v>
                </c:pt>
                <c:pt idx="661">
                  <c:v>70.547352558431925</c:v>
                </c:pt>
                <c:pt idx="662">
                  <c:v>71.961794443002233</c:v>
                </c:pt>
                <c:pt idx="663">
                  <c:v>72.673894060464079</c:v>
                </c:pt>
                <c:pt idx="664">
                  <c:v>72.863058314252712</c:v>
                </c:pt>
                <c:pt idx="665">
                  <c:v>72.863058314252712</c:v>
                </c:pt>
                <c:pt idx="666">
                  <c:v>72.863058314252712</c:v>
                </c:pt>
                <c:pt idx="667">
                  <c:v>72.863058314252712</c:v>
                </c:pt>
                <c:pt idx="668">
                  <c:v>72.863058314252712</c:v>
                </c:pt>
                <c:pt idx="669">
                  <c:v>72.863058314252712</c:v>
                </c:pt>
                <c:pt idx="670">
                  <c:v>72.863058314252712</c:v>
                </c:pt>
                <c:pt idx="671">
                  <c:v>72.863058314252712</c:v>
                </c:pt>
                <c:pt idx="672">
                  <c:v>72.863058314252712</c:v>
                </c:pt>
                <c:pt idx="673">
                  <c:v>72.863058314252712</c:v>
                </c:pt>
                <c:pt idx="674">
                  <c:v>72.863058314252712</c:v>
                </c:pt>
                <c:pt idx="675">
                  <c:v>72.863058314252712</c:v>
                </c:pt>
                <c:pt idx="676">
                  <c:v>72.863058314252712</c:v>
                </c:pt>
                <c:pt idx="677">
                  <c:v>72.863058314252712</c:v>
                </c:pt>
                <c:pt idx="678">
                  <c:v>73.61600389613929</c:v>
                </c:pt>
                <c:pt idx="679">
                  <c:v>74.997748643484485</c:v>
                </c:pt>
                <c:pt idx="680">
                  <c:v>76.604786619121057</c:v>
                </c:pt>
                <c:pt idx="681">
                  <c:v>78.089514340539793</c:v>
                </c:pt>
                <c:pt idx="682">
                  <c:v>78.837287902113871</c:v>
                </c:pt>
                <c:pt idx="683">
                  <c:v>79.197628526551512</c:v>
                </c:pt>
                <c:pt idx="684">
                  <c:v>79.282144138074955</c:v>
                </c:pt>
                <c:pt idx="685">
                  <c:v>79.282144138074955</c:v>
                </c:pt>
                <c:pt idx="686">
                  <c:v>79.282144138074955</c:v>
                </c:pt>
                <c:pt idx="687">
                  <c:v>79.282144138074955</c:v>
                </c:pt>
                <c:pt idx="688">
                  <c:v>79.282144138074955</c:v>
                </c:pt>
                <c:pt idx="689">
                  <c:v>79.282144138074955</c:v>
                </c:pt>
                <c:pt idx="690">
                  <c:v>79.282144138074955</c:v>
                </c:pt>
                <c:pt idx="691">
                  <c:v>79.282144138074955</c:v>
                </c:pt>
                <c:pt idx="692">
                  <c:v>79.282144138074955</c:v>
                </c:pt>
                <c:pt idx="693">
                  <c:v>79.282144138074955</c:v>
                </c:pt>
                <c:pt idx="694">
                  <c:v>79.282144138074955</c:v>
                </c:pt>
                <c:pt idx="695">
                  <c:v>79.282144138074955</c:v>
                </c:pt>
                <c:pt idx="696">
                  <c:v>79.998363125574954</c:v>
                </c:pt>
                <c:pt idx="697">
                  <c:v>81.02187600597324</c:v>
                </c:pt>
                <c:pt idx="698">
                  <c:v>81.694127213670001</c:v>
                </c:pt>
                <c:pt idx="699">
                  <c:v>82.097449380937078</c:v>
                </c:pt>
                <c:pt idx="700">
                  <c:v>82.133861354023068</c:v>
                </c:pt>
                <c:pt idx="701">
                  <c:v>82.133861354023068</c:v>
                </c:pt>
                <c:pt idx="702">
                  <c:v>82.133861354023068</c:v>
                </c:pt>
                <c:pt idx="703">
                  <c:v>82.133861354023068</c:v>
                </c:pt>
                <c:pt idx="704">
                  <c:v>82.133861354023068</c:v>
                </c:pt>
                <c:pt idx="705">
                  <c:v>82.341124929203374</c:v>
                </c:pt>
                <c:pt idx="706">
                  <c:v>82.779527789743554</c:v>
                </c:pt>
                <c:pt idx="707">
                  <c:v>83.189984031320463</c:v>
                </c:pt>
                <c:pt idx="708">
                  <c:v>83.345912507589318</c:v>
                </c:pt>
                <c:pt idx="709">
                  <c:v>83.345912507589318</c:v>
                </c:pt>
                <c:pt idx="710">
                  <c:v>83.345912507589318</c:v>
                </c:pt>
                <c:pt idx="711">
                  <c:v>83.345912507589318</c:v>
                </c:pt>
                <c:pt idx="712">
                  <c:v>83.345912507589318</c:v>
                </c:pt>
                <c:pt idx="713">
                  <c:v>83.345912507589318</c:v>
                </c:pt>
                <c:pt idx="714">
                  <c:v>83.610406920123609</c:v>
                </c:pt>
                <c:pt idx="715">
                  <c:v>84.415058365622315</c:v>
                </c:pt>
                <c:pt idx="716">
                  <c:v>84.943637586877088</c:v>
                </c:pt>
                <c:pt idx="717">
                  <c:v>84.980848827617834</c:v>
                </c:pt>
                <c:pt idx="718">
                  <c:v>84.980848827617834</c:v>
                </c:pt>
                <c:pt idx="719">
                  <c:v>84.980848827617834</c:v>
                </c:pt>
                <c:pt idx="720">
                  <c:v>84.980848827617834</c:v>
                </c:pt>
                <c:pt idx="721">
                  <c:v>84.980848827617834</c:v>
                </c:pt>
                <c:pt idx="722">
                  <c:v>84.980848827617834</c:v>
                </c:pt>
                <c:pt idx="723">
                  <c:v>84.980848827617834</c:v>
                </c:pt>
                <c:pt idx="724">
                  <c:v>84.980848827617834</c:v>
                </c:pt>
                <c:pt idx="725">
                  <c:v>84.980848827617834</c:v>
                </c:pt>
                <c:pt idx="726">
                  <c:v>84.980848827617834</c:v>
                </c:pt>
                <c:pt idx="727">
                  <c:v>84.980848827617834</c:v>
                </c:pt>
                <c:pt idx="728">
                  <c:v>84.980848827617834</c:v>
                </c:pt>
                <c:pt idx="729">
                  <c:v>84.980848827617834</c:v>
                </c:pt>
                <c:pt idx="730">
                  <c:v>84.980848827617834</c:v>
                </c:pt>
                <c:pt idx="731">
                  <c:v>84.980848827617834</c:v>
                </c:pt>
                <c:pt idx="732">
                  <c:v>84.980848827617834</c:v>
                </c:pt>
                <c:pt idx="733">
                  <c:v>84.980848827617834</c:v>
                </c:pt>
                <c:pt idx="734">
                  <c:v>84.980848827617834</c:v>
                </c:pt>
                <c:pt idx="735">
                  <c:v>84.980848827617834</c:v>
                </c:pt>
                <c:pt idx="736">
                  <c:v>84.980848827617834</c:v>
                </c:pt>
                <c:pt idx="737">
                  <c:v>84.980848827617834</c:v>
                </c:pt>
                <c:pt idx="738">
                  <c:v>84.980848827617834</c:v>
                </c:pt>
                <c:pt idx="739">
                  <c:v>84.980848827617834</c:v>
                </c:pt>
                <c:pt idx="740">
                  <c:v>84.980848827617834</c:v>
                </c:pt>
                <c:pt idx="741">
                  <c:v>84.980848827617834</c:v>
                </c:pt>
                <c:pt idx="742">
                  <c:v>84.980848827617834</c:v>
                </c:pt>
                <c:pt idx="743">
                  <c:v>84.980848827617834</c:v>
                </c:pt>
                <c:pt idx="744">
                  <c:v>84.980848827617834</c:v>
                </c:pt>
                <c:pt idx="745">
                  <c:v>84.980848827617834</c:v>
                </c:pt>
                <c:pt idx="746">
                  <c:v>84.980848827617834</c:v>
                </c:pt>
                <c:pt idx="747">
                  <c:v>84.980848827617834</c:v>
                </c:pt>
                <c:pt idx="748">
                  <c:v>84.980848827617834</c:v>
                </c:pt>
                <c:pt idx="749">
                  <c:v>84.980848827617834</c:v>
                </c:pt>
                <c:pt idx="750">
                  <c:v>84.980848827617834</c:v>
                </c:pt>
                <c:pt idx="751">
                  <c:v>84.980848827617834</c:v>
                </c:pt>
                <c:pt idx="752">
                  <c:v>84.980848827617834</c:v>
                </c:pt>
                <c:pt idx="753">
                  <c:v>84.980848827617834</c:v>
                </c:pt>
                <c:pt idx="754">
                  <c:v>84.980848827617834</c:v>
                </c:pt>
                <c:pt idx="755">
                  <c:v>84.980848827617834</c:v>
                </c:pt>
                <c:pt idx="756">
                  <c:v>85.431895509376076</c:v>
                </c:pt>
                <c:pt idx="757">
                  <c:v>86.936620091362045</c:v>
                </c:pt>
                <c:pt idx="758">
                  <c:v>89.132370343655154</c:v>
                </c:pt>
                <c:pt idx="759">
                  <c:v>91.276143523249146</c:v>
                </c:pt>
                <c:pt idx="760">
                  <c:v>93.161754584066614</c:v>
                </c:pt>
                <c:pt idx="761">
                  <c:v>94.767553299872461</c:v>
                </c:pt>
                <c:pt idx="762">
                  <c:v>95.863315195208543</c:v>
                </c:pt>
                <c:pt idx="763">
                  <c:v>96.395485028115615</c:v>
                </c:pt>
                <c:pt idx="764">
                  <c:v>96.396029602189685</c:v>
                </c:pt>
                <c:pt idx="765">
                  <c:v>96.396029602189685</c:v>
                </c:pt>
                <c:pt idx="766">
                  <c:v>96.396029602189685</c:v>
                </c:pt>
                <c:pt idx="767">
                  <c:v>96.396029602189685</c:v>
                </c:pt>
                <c:pt idx="768">
                  <c:v>96.396029602189685</c:v>
                </c:pt>
                <c:pt idx="769">
                  <c:v>96.396029602189685</c:v>
                </c:pt>
                <c:pt idx="770">
                  <c:v>96.396029602189685</c:v>
                </c:pt>
                <c:pt idx="771">
                  <c:v>96.396029602189685</c:v>
                </c:pt>
                <c:pt idx="772">
                  <c:v>96.396029602189685</c:v>
                </c:pt>
                <c:pt idx="773">
                  <c:v>96.396029602189685</c:v>
                </c:pt>
                <c:pt idx="774">
                  <c:v>96.396029602189685</c:v>
                </c:pt>
                <c:pt idx="775">
                  <c:v>96.396029602189685</c:v>
                </c:pt>
                <c:pt idx="776">
                  <c:v>96.396029602189685</c:v>
                </c:pt>
                <c:pt idx="777">
                  <c:v>96.396029602189685</c:v>
                </c:pt>
                <c:pt idx="778">
                  <c:v>96.396029602189685</c:v>
                </c:pt>
                <c:pt idx="779">
                  <c:v>96.396029602189685</c:v>
                </c:pt>
                <c:pt idx="780">
                  <c:v>96.396029602189685</c:v>
                </c:pt>
                <c:pt idx="781">
                  <c:v>96.396029602189685</c:v>
                </c:pt>
                <c:pt idx="782">
                  <c:v>96.396029602189685</c:v>
                </c:pt>
                <c:pt idx="783">
                  <c:v>96.396029602189685</c:v>
                </c:pt>
                <c:pt idx="784">
                  <c:v>96.396029602189685</c:v>
                </c:pt>
                <c:pt idx="785">
                  <c:v>96.396029602189685</c:v>
                </c:pt>
                <c:pt idx="786">
                  <c:v>96.396029602189685</c:v>
                </c:pt>
                <c:pt idx="787">
                  <c:v>96.396029602189685</c:v>
                </c:pt>
                <c:pt idx="788">
                  <c:v>96.396029602189685</c:v>
                </c:pt>
                <c:pt idx="789">
                  <c:v>96.396029602189685</c:v>
                </c:pt>
                <c:pt idx="790">
                  <c:v>96.396029602189685</c:v>
                </c:pt>
                <c:pt idx="791">
                  <c:v>96.396029602189685</c:v>
                </c:pt>
                <c:pt idx="792">
                  <c:v>96.396029602189685</c:v>
                </c:pt>
                <c:pt idx="793">
                  <c:v>96.396029602189685</c:v>
                </c:pt>
                <c:pt idx="794">
                  <c:v>97.46681131714729</c:v>
                </c:pt>
                <c:pt idx="795">
                  <c:v>99.962355280348973</c:v>
                </c:pt>
                <c:pt idx="796">
                  <c:v>103.0078056797124</c:v>
                </c:pt>
                <c:pt idx="797">
                  <c:v>105.61127277295309</c:v>
                </c:pt>
                <c:pt idx="798">
                  <c:v>107.13669858336306</c:v>
                </c:pt>
                <c:pt idx="799">
                  <c:v>107.48427627887087</c:v>
                </c:pt>
                <c:pt idx="800">
                  <c:v>107.48427627887087</c:v>
                </c:pt>
                <c:pt idx="801">
                  <c:v>107.48427627887087</c:v>
                </c:pt>
                <c:pt idx="802">
                  <c:v>107.48427627887087</c:v>
                </c:pt>
                <c:pt idx="803">
                  <c:v>107.48427627887087</c:v>
                </c:pt>
                <c:pt idx="804">
                  <c:v>107.48427627887087</c:v>
                </c:pt>
                <c:pt idx="805">
                  <c:v>107.48427627887087</c:v>
                </c:pt>
                <c:pt idx="806">
                  <c:v>107.48427627887087</c:v>
                </c:pt>
                <c:pt idx="807">
                  <c:v>107.48427627887087</c:v>
                </c:pt>
                <c:pt idx="808">
                  <c:v>107.48427627887087</c:v>
                </c:pt>
                <c:pt idx="809">
                  <c:v>107.48427627887087</c:v>
                </c:pt>
                <c:pt idx="810">
                  <c:v>107.89838019510645</c:v>
                </c:pt>
                <c:pt idx="811">
                  <c:v>109.09941678821988</c:v>
                </c:pt>
                <c:pt idx="812">
                  <c:v>110.83781498131697</c:v>
                </c:pt>
                <c:pt idx="813">
                  <c:v>112.62592597957308</c:v>
                </c:pt>
                <c:pt idx="814">
                  <c:v>114.38176603537646</c:v>
                </c:pt>
                <c:pt idx="815">
                  <c:v>116.10188493080283</c:v>
                </c:pt>
                <c:pt idx="816">
                  <c:v>117.58781628521839</c:v>
                </c:pt>
                <c:pt idx="817">
                  <c:v>118.6946486003732</c:v>
                </c:pt>
                <c:pt idx="818">
                  <c:v>119.14897153787319</c:v>
                </c:pt>
                <c:pt idx="819">
                  <c:v>119.14897153787319</c:v>
                </c:pt>
                <c:pt idx="820">
                  <c:v>119.14897153787319</c:v>
                </c:pt>
                <c:pt idx="821">
                  <c:v>119.14897153787319</c:v>
                </c:pt>
                <c:pt idx="822">
                  <c:v>119.14897153787319</c:v>
                </c:pt>
                <c:pt idx="823">
                  <c:v>119.14897153787319</c:v>
                </c:pt>
                <c:pt idx="824">
                  <c:v>119.14897153787319</c:v>
                </c:pt>
                <c:pt idx="825">
                  <c:v>119.14897153787319</c:v>
                </c:pt>
                <c:pt idx="826">
                  <c:v>119.14897153787319</c:v>
                </c:pt>
                <c:pt idx="827">
                  <c:v>119.14897153787319</c:v>
                </c:pt>
                <c:pt idx="828">
                  <c:v>119.14897153787319</c:v>
                </c:pt>
                <c:pt idx="829">
                  <c:v>119.14897153787319</c:v>
                </c:pt>
                <c:pt idx="830">
                  <c:v>119.14897153787319</c:v>
                </c:pt>
                <c:pt idx="831">
                  <c:v>119.14897153787319</c:v>
                </c:pt>
                <c:pt idx="832">
                  <c:v>119.14897153787319</c:v>
                </c:pt>
                <c:pt idx="833">
                  <c:v>119.14897153787319</c:v>
                </c:pt>
                <c:pt idx="834">
                  <c:v>119.14897153787319</c:v>
                </c:pt>
                <c:pt idx="835">
                  <c:v>119.14897153787319</c:v>
                </c:pt>
                <c:pt idx="836">
                  <c:v>119.14897153787319</c:v>
                </c:pt>
                <c:pt idx="837">
                  <c:v>119.14897153787319</c:v>
                </c:pt>
                <c:pt idx="838">
                  <c:v>119.14897153787319</c:v>
                </c:pt>
                <c:pt idx="839">
                  <c:v>119.14897153787319</c:v>
                </c:pt>
                <c:pt idx="840">
                  <c:v>119.14897153787319</c:v>
                </c:pt>
                <c:pt idx="841">
                  <c:v>119.14897153787319</c:v>
                </c:pt>
                <c:pt idx="842">
                  <c:v>119.14897153787319</c:v>
                </c:pt>
                <c:pt idx="843">
                  <c:v>119.14897153787319</c:v>
                </c:pt>
                <c:pt idx="844">
                  <c:v>119.14897153787319</c:v>
                </c:pt>
                <c:pt idx="845">
                  <c:v>119.14897153787319</c:v>
                </c:pt>
                <c:pt idx="846">
                  <c:v>119.14897153787319</c:v>
                </c:pt>
                <c:pt idx="847">
                  <c:v>119.14897153787319</c:v>
                </c:pt>
                <c:pt idx="848">
                  <c:v>119.14897153787319</c:v>
                </c:pt>
                <c:pt idx="849">
                  <c:v>119.14897153787319</c:v>
                </c:pt>
                <c:pt idx="850">
                  <c:v>119.14897153787319</c:v>
                </c:pt>
                <c:pt idx="851">
                  <c:v>119.14897153787319</c:v>
                </c:pt>
                <c:pt idx="852">
                  <c:v>119.14897153787319</c:v>
                </c:pt>
                <c:pt idx="853">
                  <c:v>119.14897153787319</c:v>
                </c:pt>
                <c:pt idx="854">
                  <c:v>119.14897153787319</c:v>
                </c:pt>
                <c:pt idx="855">
                  <c:v>119.14897153787319</c:v>
                </c:pt>
                <c:pt idx="856">
                  <c:v>119.14897153787319</c:v>
                </c:pt>
                <c:pt idx="857">
                  <c:v>119.14897153787319</c:v>
                </c:pt>
                <c:pt idx="858">
                  <c:v>119.14897153787319</c:v>
                </c:pt>
                <c:pt idx="859">
                  <c:v>119.14897153787319</c:v>
                </c:pt>
                <c:pt idx="860">
                  <c:v>119.14897153787319</c:v>
                </c:pt>
                <c:pt idx="861">
                  <c:v>119.14897153787319</c:v>
                </c:pt>
                <c:pt idx="862">
                  <c:v>119.14897153787319</c:v>
                </c:pt>
                <c:pt idx="863">
                  <c:v>119.14897153787319</c:v>
                </c:pt>
                <c:pt idx="864">
                  <c:v>119.14897153787319</c:v>
                </c:pt>
                <c:pt idx="865">
                  <c:v>119.14897153787319</c:v>
                </c:pt>
                <c:pt idx="866">
                  <c:v>119.14897153787319</c:v>
                </c:pt>
                <c:pt idx="867">
                  <c:v>119.14897153787319</c:v>
                </c:pt>
                <c:pt idx="868">
                  <c:v>119.14897153787319</c:v>
                </c:pt>
                <c:pt idx="869">
                  <c:v>119.14897153787319</c:v>
                </c:pt>
                <c:pt idx="870">
                  <c:v>119.14897153787319</c:v>
                </c:pt>
                <c:pt idx="871">
                  <c:v>119.14897153787319</c:v>
                </c:pt>
                <c:pt idx="872">
                  <c:v>119.14897153787319</c:v>
                </c:pt>
                <c:pt idx="873">
                  <c:v>119.14897153787319</c:v>
                </c:pt>
                <c:pt idx="874">
                  <c:v>119.14897153787319</c:v>
                </c:pt>
                <c:pt idx="875">
                  <c:v>119.14897153787319</c:v>
                </c:pt>
                <c:pt idx="876">
                  <c:v>119.14897153787319</c:v>
                </c:pt>
                <c:pt idx="877">
                  <c:v>119.14897153787319</c:v>
                </c:pt>
                <c:pt idx="878">
                  <c:v>119.14897153787319</c:v>
                </c:pt>
                <c:pt idx="879">
                  <c:v>119.14897153787319</c:v>
                </c:pt>
                <c:pt idx="880">
                  <c:v>119.14897153787319</c:v>
                </c:pt>
                <c:pt idx="881">
                  <c:v>119.14897153787319</c:v>
                </c:pt>
                <c:pt idx="882">
                  <c:v>119.14897153787319</c:v>
                </c:pt>
                <c:pt idx="883">
                  <c:v>119.14897153787319</c:v>
                </c:pt>
                <c:pt idx="884">
                  <c:v>119.14897153787319</c:v>
                </c:pt>
                <c:pt idx="885">
                  <c:v>119.14897153787319</c:v>
                </c:pt>
                <c:pt idx="886">
                  <c:v>119.14897153787319</c:v>
                </c:pt>
                <c:pt idx="887">
                  <c:v>119.14897153787319</c:v>
                </c:pt>
                <c:pt idx="888">
                  <c:v>119.14897153787319</c:v>
                </c:pt>
                <c:pt idx="889">
                  <c:v>119.14897153787319</c:v>
                </c:pt>
                <c:pt idx="890">
                  <c:v>119.14897153787319</c:v>
                </c:pt>
                <c:pt idx="891">
                  <c:v>119.14897153787319</c:v>
                </c:pt>
                <c:pt idx="892">
                  <c:v>119.14897153787319</c:v>
                </c:pt>
                <c:pt idx="893">
                  <c:v>119.14897153787319</c:v>
                </c:pt>
                <c:pt idx="894">
                  <c:v>119.14897153787319</c:v>
                </c:pt>
                <c:pt idx="895">
                  <c:v>119.14897153787319</c:v>
                </c:pt>
                <c:pt idx="896">
                  <c:v>119.14897153787319</c:v>
                </c:pt>
                <c:pt idx="897">
                  <c:v>119.14897153787319</c:v>
                </c:pt>
                <c:pt idx="898">
                  <c:v>119.14897153787319</c:v>
                </c:pt>
                <c:pt idx="899">
                  <c:v>119.14897153787319</c:v>
                </c:pt>
                <c:pt idx="900">
                  <c:v>119.14897153787319</c:v>
                </c:pt>
                <c:pt idx="901">
                  <c:v>119.14897153787319</c:v>
                </c:pt>
                <c:pt idx="902">
                  <c:v>120.45880716774154</c:v>
                </c:pt>
                <c:pt idx="903">
                  <c:v>123.50425756710497</c:v>
                </c:pt>
                <c:pt idx="904">
                  <c:v>126.10772466034565</c:v>
                </c:pt>
                <c:pt idx="905">
                  <c:v>127.63315047075562</c:v>
                </c:pt>
                <c:pt idx="906">
                  <c:v>127.98072816626343</c:v>
                </c:pt>
                <c:pt idx="907">
                  <c:v>127.98072816626343</c:v>
                </c:pt>
                <c:pt idx="908">
                  <c:v>127.98072816626343</c:v>
                </c:pt>
                <c:pt idx="909">
                  <c:v>127.98072816626343</c:v>
                </c:pt>
                <c:pt idx="910">
                  <c:v>127.98072816626343</c:v>
                </c:pt>
                <c:pt idx="911">
                  <c:v>127.98072816626343</c:v>
                </c:pt>
                <c:pt idx="912">
                  <c:v>127.98072816626343</c:v>
                </c:pt>
                <c:pt idx="913">
                  <c:v>127.98072816626343</c:v>
                </c:pt>
                <c:pt idx="914">
                  <c:v>127.98072816626343</c:v>
                </c:pt>
                <c:pt idx="915">
                  <c:v>127.98072816626343</c:v>
                </c:pt>
                <c:pt idx="916">
                  <c:v>127.98072816626343</c:v>
                </c:pt>
                <c:pt idx="917">
                  <c:v>127.98072816626343</c:v>
                </c:pt>
                <c:pt idx="918">
                  <c:v>127.98072816626343</c:v>
                </c:pt>
                <c:pt idx="919">
                  <c:v>127.98072816626343</c:v>
                </c:pt>
                <c:pt idx="920">
                  <c:v>127.98072816626343</c:v>
                </c:pt>
                <c:pt idx="921">
                  <c:v>127.98072816626343</c:v>
                </c:pt>
                <c:pt idx="922">
                  <c:v>127.98072816626343</c:v>
                </c:pt>
                <c:pt idx="923">
                  <c:v>127.98072816626343</c:v>
                </c:pt>
                <c:pt idx="924">
                  <c:v>127.98072816626343</c:v>
                </c:pt>
                <c:pt idx="925">
                  <c:v>127.98072816626343</c:v>
                </c:pt>
                <c:pt idx="926">
                  <c:v>127.98072816626343</c:v>
                </c:pt>
                <c:pt idx="927">
                  <c:v>127.98072816626343</c:v>
                </c:pt>
                <c:pt idx="928">
                  <c:v>127.98072816626343</c:v>
                </c:pt>
                <c:pt idx="929">
                  <c:v>127.98072816626343</c:v>
                </c:pt>
                <c:pt idx="930">
                  <c:v>127.98072816626343</c:v>
                </c:pt>
                <c:pt idx="931">
                  <c:v>127.98072816626343</c:v>
                </c:pt>
                <c:pt idx="932">
                  <c:v>127.98072816626343</c:v>
                </c:pt>
                <c:pt idx="933">
                  <c:v>127.98072816626343</c:v>
                </c:pt>
                <c:pt idx="934">
                  <c:v>127.98072816626343</c:v>
                </c:pt>
                <c:pt idx="935">
                  <c:v>127.98072816626343</c:v>
                </c:pt>
                <c:pt idx="936">
                  <c:v>127.98072816626343</c:v>
                </c:pt>
                <c:pt idx="937">
                  <c:v>127.98072816626343</c:v>
                </c:pt>
                <c:pt idx="938">
                  <c:v>127.98072816626343</c:v>
                </c:pt>
                <c:pt idx="939">
                  <c:v>127.98072816626343</c:v>
                </c:pt>
                <c:pt idx="940">
                  <c:v>127.98072816626343</c:v>
                </c:pt>
                <c:pt idx="941">
                  <c:v>127.98072816626343</c:v>
                </c:pt>
                <c:pt idx="942">
                  <c:v>127.98072816626343</c:v>
                </c:pt>
                <c:pt idx="943">
                  <c:v>127.98072816626343</c:v>
                </c:pt>
                <c:pt idx="944">
                  <c:v>127.98072816626343</c:v>
                </c:pt>
                <c:pt idx="945">
                  <c:v>127.98072816626343</c:v>
                </c:pt>
                <c:pt idx="946">
                  <c:v>127.98072816626343</c:v>
                </c:pt>
                <c:pt idx="947">
                  <c:v>127.98072816626343</c:v>
                </c:pt>
                <c:pt idx="948">
                  <c:v>127.98072816626343</c:v>
                </c:pt>
                <c:pt idx="949">
                  <c:v>127.98072816626343</c:v>
                </c:pt>
                <c:pt idx="950">
                  <c:v>127.98072816626343</c:v>
                </c:pt>
                <c:pt idx="951">
                  <c:v>128.09469448896604</c:v>
                </c:pt>
                <c:pt idx="952">
                  <c:v>129.59106505366324</c:v>
                </c:pt>
                <c:pt idx="953">
                  <c:v>132.12841345748697</c:v>
                </c:pt>
                <c:pt idx="954">
                  <c:v>134.8074230920144</c:v>
                </c:pt>
                <c:pt idx="955">
                  <c:v>137.22699738420189</c:v>
                </c:pt>
                <c:pt idx="956">
                  <c:v>139.35962008205291</c:v>
                </c:pt>
                <c:pt idx="957">
                  <c:v>140.51674414350697</c:v>
                </c:pt>
                <c:pt idx="958">
                  <c:v>140.51674414350697</c:v>
                </c:pt>
                <c:pt idx="959">
                  <c:v>140.51674414350697</c:v>
                </c:pt>
                <c:pt idx="960">
                  <c:v>140.51674414350697</c:v>
                </c:pt>
                <c:pt idx="961">
                  <c:v>140.51674414350697</c:v>
                </c:pt>
                <c:pt idx="962">
                  <c:v>140.51674414350697</c:v>
                </c:pt>
                <c:pt idx="963">
                  <c:v>140.51674414350697</c:v>
                </c:pt>
                <c:pt idx="964">
                  <c:v>140.51674414350697</c:v>
                </c:pt>
                <c:pt idx="965">
                  <c:v>140.51674414350697</c:v>
                </c:pt>
                <c:pt idx="966">
                  <c:v>140.51674414350697</c:v>
                </c:pt>
                <c:pt idx="967">
                  <c:v>140.51674414350697</c:v>
                </c:pt>
                <c:pt idx="968">
                  <c:v>140.51674414350697</c:v>
                </c:pt>
                <c:pt idx="969">
                  <c:v>140.51674414350697</c:v>
                </c:pt>
                <c:pt idx="970">
                  <c:v>140.51674414350697</c:v>
                </c:pt>
                <c:pt idx="971">
                  <c:v>141.35060683193291</c:v>
                </c:pt>
                <c:pt idx="972">
                  <c:v>143.45300564072198</c:v>
                </c:pt>
                <c:pt idx="973">
                  <c:v>146.01331351871625</c:v>
                </c:pt>
                <c:pt idx="974">
                  <c:v>148.30072597303052</c:v>
                </c:pt>
                <c:pt idx="975">
                  <c:v>150.2895466096046</c:v>
                </c:pt>
                <c:pt idx="976">
                  <c:v>151.97680518875868</c:v>
                </c:pt>
                <c:pt idx="977">
                  <c:v>153.0201343781124</c:v>
                </c:pt>
                <c:pt idx="978">
                  <c:v>153.5753428499917</c:v>
                </c:pt>
                <c:pt idx="979">
                  <c:v>153.95738449675096</c:v>
                </c:pt>
                <c:pt idx="980">
                  <c:v>154.19626858744161</c:v>
                </c:pt>
                <c:pt idx="981">
                  <c:v>154.33364221117276</c:v>
                </c:pt>
                <c:pt idx="982">
                  <c:v>154.43583491117275</c:v>
                </c:pt>
                <c:pt idx="983">
                  <c:v>154.54382137443176</c:v>
                </c:pt>
                <c:pt idx="984">
                  <c:v>154.6167042013179</c:v>
                </c:pt>
                <c:pt idx="985">
                  <c:v>154.63171724146841</c:v>
                </c:pt>
                <c:pt idx="986">
                  <c:v>154.63171724146841</c:v>
                </c:pt>
                <c:pt idx="987">
                  <c:v>154.63171724146841</c:v>
                </c:pt>
                <c:pt idx="988">
                  <c:v>154.63171724146841</c:v>
                </c:pt>
                <c:pt idx="989">
                  <c:v>154.63171724146841</c:v>
                </c:pt>
                <c:pt idx="990">
                  <c:v>154.63171724146841</c:v>
                </c:pt>
                <c:pt idx="991">
                  <c:v>154.63171724146841</c:v>
                </c:pt>
                <c:pt idx="992">
                  <c:v>154.63171724146841</c:v>
                </c:pt>
                <c:pt idx="993">
                  <c:v>154.63171724146841</c:v>
                </c:pt>
                <c:pt idx="994">
                  <c:v>154.63171724146841</c:v>
                </c:pt>
                <c:pt idx="995">
                  <c:v>154.63171724146841</c:v>
                </c:pt>
                <c:pt idx="996">
                  <c:v>154.63171724146841</c:v>
                </c:pt>
                <c:pt idx="997">
                  <c:v>154.63171724146841</c:v>
                </c:pt>
                <c:pt idx="998">
                  <c:v>154.63171724146841</c:v>
                </c:pt>
                <c:pt idx="999">
                  <c:v>154.63171724146841</c:v>
                </c:pt>
                <c:pt idx="1000">
                  <c:v>154.63171724146841</c:v>
                </c:pt>
                <c:pt idx="1001">
                  <c:v>154.63171724146841</c:v>
                </c:pt>
                <c:pt idx="1002">
                  <c:v>154.63171724146841</c:v>
                </c:pt>
                <c:pt idx="1003">
                  <c:v>154.63171724146841</c:v>
                </c:pt>
                <c:pt idx="1004">
                  <c:v>154.63171724146841</c:v>
                </c:pt>
                <c:pt idx="1005">
                  <c:v>154.63171724146841</c:v>
                </c:pt>
                <c:pt idx="1006">
                  <c:v>154.63171724146841</c:v>
                </c:pt>
                <c:pt idx="1007">
                  <c:v>154.63171724146841</c:v>
                </c:pt>
                <c:pt idx="1008">
                  <c:v>154.63171724146841</c:v>
                </c:pt>
                <c:pt idx="1009">
                  <c:v>154.63171724146841</c:v>
                </c:pt>
                <c:pt idx="1010">
                  <c:v>154.63171724146841</c:v>
                </c:pt>
                <c:pt idx="1011">
                  <c:v>154.63171724146841</c:v>
                </c:pt>
                <c:pt idx="1012">
                  <c:v>154.63171724146841</c:v>
                </c:pt>
                <c:pt idx="1013">
                  <c:v>154.63171724146841</c:v>
                </c:pt>
                <c:pt idx="1014">
                  <c:v>154.63171724146841</c:v>
                </c:pt>
                <c:pt idx="1015">
                  <c:v>154.63171724146841</c:v>
                </c:pt>
                <c:pt idx="1016">
                  <c:v>154.63171724146841</c:v>
                </c:pt>
                <c:pt idx="1017">
                  <c:v>154.63171724146841</c:v>
                </c:pt>
                <c:pt idx="1018">
                  <c:v>154.63171724146841</c:v>
                </c:pt>
                <c:pt idx="1019">
                  <c:v>154.63171724146841</c:v>
                </c:pt>
                <c:pt idx="1020">
                  <c:v>154.63171724146841</c:v>
                </c:pt>
                <c:pt idx="1021">
                  <c:v>154.63171724146841</c:v>
                </c:pt>
                <c:pt idx="1022">
                  <c:v>154.63171724146841</c:v>
                </c:pt>
                <c:pt idx="1023">
                  <c:v>154.63171724146841</c:v>
                </c:pt>
                <c:pt idx="1024">
                  <c:v>154.63171724146841</c:v>
                </c:pt>
                <c:pt idx="1025">
                  <c:v>154.63171724146841</c:v>
                </c:pt>
                <c:pt idx="1026">
                  <c:v>154.63171724146841</c:v>
                </c:pt>
                <c:pt idx="1027">
                  <c:v>154.63171724146841</c:v>
                </c:pt>
                <c:pt idx="1028">
                  <c:v>154.63171724146841</c:v>
                </c:pt>
                <c:pt idx="1029">
                  <c:v>154.63171724146841</c:v>
                </c:pt>
                <c:pt idx="1030">
                  <c:v>154.63171724146841</c:v>
                </c:pt>
                <c:pt idx="1031">
                  <c:v>154.63171724146841</c:v>
                </c:pt>
                <c:pt idx="1032">
                  <c:v>154.63171724146841</c:v>
                </c:pt>
                <c:pt idx="1033">
                  <c:v>154.63171724146841</c:v>
                </c:pt>
                <c:pt idx="1034">
                  <c:v>154.63171724146841</c:v>
                </c:pt>
                <c:pt idx="1035">
                  <c:v>154.63171724146841</c:v>
                </c:pt>
                <c:pt idx="1036">
                  <c:v>154.63171724146841</c:v>
                </c:pt>
                <c:pt idx="1037">
                  <c:v>154.63171724146841</c:v>
                </c:pt>
                <c:pt idx="1038">
                  <c:v>154.63171724146841</c:v>
                </c:pt>
                <c:pt idx="1039">
                  <c:v>154.63171724146841</c:v>
                </c:pt>
                <c:pt idx="1040">
                  <c:v>154.63171724146841</c:v>
                </c:pt>
                <c:pt idx="1041">
                  <c:v>154.63171724146841</c:v>
                </c:pt>
                <c:pt idx="1042">
                  <c:v>154.63171724146841</c:v>
                </c:pt>
                <c:pt idx="1043">
                  <c:v>154.63171724146841</c:v>
                </c:pt>
                <c:pt idx="1044">
                  <c:v>154.63171724146841</c:v>
                </c:pt>
                <c:pt idx="1045">
                  <c:v>154.63171724146841</c:v>
                </c:pt>
                <c:pt idx="1046">
                  <c:v>154.63171724146841</c:v>
                </c:pt>
                <c:pt idx="1047">
                  <c:v>154.63171724146841</c:v>
                </c:pt>
                <c:pt idx="1048">
                  <c:v>154.63171724146841</c:v>
                </c:pt>
                <c:pt idx="1049">
                  <c:v>154.63171724146841</c:v>
                </c:pt>
                <c:pt idx="1050">
                  <c:v>154.63171724146841</c:v>
                </c:pt>
                <c:pt idx="1051">
                  <c:v>154.87725107120656</c:v>
                </c:pt>
                <c:pt idx="1052">
                  <c:v>155.41437445488282</c:v>
                </c:pt>
                <c:pt idx="1053">
                  <c:v>156.25437110248842</c:v>
                </c:pt>
                <c:pt idx="1054">
                  <c:v>157.49321702372686</c:v>
                </c:pt>
                <c:pt idx="1055">
                  <c:v>159.17685858998547</c:v>
                </c:pt>
                <c:pt idx="1056">
                  <c:v>161.22687008998548</c:v>
                </c:pt>
                <c:pt idx="1057">
                  <c:v>163.25646250570398</c:v>
                </c:pt>
                <c:pt idx="1058">
                  <c:v>164.7936629816835</c:v>
                </c:pt>
                <c:pt idx="1059">
                  <c:v>165.92267768336174</c:v>
                </c:pt>
                <c:pt idx="1060">
                  <c:v>166.69187965575568</c:v>
                </c:pt>
                <c:pt idx="1061">
                  <c:v>167.0179852447753</c:v>
                </c:pt>
                <c:pt idx="1062">
                  <c:v>167.0179852447753</c:v>
                </c:pt>
                <c:pt idx="1063">
                  <c:v>167.0179852447753</c:v>
                </c:pt>
                <c:pt idx="1064">
                  <c:v>167.0179852447753</c:v>
                </c:pt>
                <c:pt idx="1065">
                  <c:v>167.0179852447753</c:v>
                </c:pt>
                <c:pt idx="1066">
                  <c:v>167.0179852447753</c:v>
                </c:pt>
                <c:pt idx="1067">
                  <c:v>167.0179852447753</c:v>
                </c:pt>
                <c:pt idx="1068">
                  <c:v>167.0179852447753</c:v>
                </c:pt>
                <c:pt idx="1069">
                  <c:v>167.0179852447753</c:v>
                </c:pt>
                <c:pt idx="1070">
                  <c:v>167.0179852447753</c:v>
                </c:pt>
                <c:pt idx="1071">
                  <c:v>167.0179852447753</c:v>
                </c:pt>
                <c:pt idx="1072">
                  <c:v>167.0179852447753</c:v>
                </c:pt>
                <c:pt idx="1073">
                  <c:v>167.0179852447753</c:v>
                </c:pt>
                <c:pt idx="1074">
                  <c:v>167.0179852447753</c:v>
                </c:pt>
                <c:pt idx="1075">
                  <c:v>167.0179852447753</c:v>
                </c:pt>
                <c:pt idx="1076">
                  <c:v>167.0179852447753</c:v>
                </c:pt>
                <c:pt idx="1077">
                  <c:v>167.0179852447753</c:v>
                </c:pt>
                <c:pt idx="1078">
                  <c:v>167.0179852447753</c:v>
                </c:pt>
                <c:pt idx="1079">
                  <c:v>167.0179852447753</c:v>
                </c:pt>
                <c:pt idx="1080">
                  <c:v>167.0179852447753</c:v>
                </c:pt>
                <c:pt idx="1081">
                  <c:v>167.0179852447753</c:v>
                </c:pt>
                <c:pt idx="1082">
                  <c:v>167.0179852447753</c:v>
                </c:pt>
                <c:pt idx="1083">
                  <c:v>167.0179852447753</c:v>
                </c:pt>
                <c:pt idx="1084">
                  <c:v>167.0179852447753</c:v>
                </c:pt>
                <c:pt idx="1085">
                  <c:v>167.0179852447753</c:v>
                </c:pt>
                <c:pt idx="1086">
                  <c:v>167.0179852447753</c:v>
                </c:pt>
                <c:pt idx="1087">
                  <c:v>167.0179852447753</c:v>
                </c:pt>
                <c:pt idx="1088">
                  <c:v>167.0179852447753</c:v>
                </c:pt>
                <c:pt idx="1089">
                  <c:v>167.0179852447753</c:v>
                </c:pt>
                <c:pt idx="1090">
                  <c:v>167.0179852447753</c:v>
                </c:pt>
                <c:pt idx="1091">
                  <c:v>167.0179852447753</c:v>
                </c:pt>
                <c:pt idx="1092">
                  <c:v>167.0179852447753</c:v>
                </c:pt>
                <c:pt idx="1093">
                  <c:v>167.0179852447753</c:v>
                </c:pt>
                <c:pt idx="1094">
                  <c:v>167.0179852447753</c:v>
                </c:pt>
                <c:pt idx="1095">
                  <c:v>167.0179852447753</c:v>
                </c:pt>
                <c:pt idx="1096">
                  <c:v>167.0179852447753</c:v>
                </c:pt>
                <c:pt idx="1097">
                  <c:v>167.0179852447753</c:v>
                </c:pt>
                <c:pt idx="1098">
                  <c:v>167.0179852447753</c:v>
                </c:pt>
                <c:pt idx="1099">
                  <c:v>167.0179852447753</c:v>
                </c:pt>
                <c:pt idx="1100">
                  <c:v>167.0179852447753</c:v>
                </c:pt>
                <c:pt idx="1101">
                  <c:v>167.0179852447753</c:v>
                </c:pt>
                <c:pt idx="1102">
                  <c:v>167.0179852447753</c:v>
                </c:pt>
                <c:pt idx="1103">
                  <c:v>167.0179852447753</c:v>
                </c:pt>
                <c:pt idx="1104">
                  <c:v>167.0179852447753</c:v>
                </c:pt>
                <c:pt idx="1105">
                  <c:v>167.0179852447753</c:v>
                </c:pt>
                <c:pt idx="1106">
                  <c:v>167.0179852447753</c:v>
                </c:pt>
                <c:pt idx="1107">
                  <c:v>167.0179852447753</c:v>
                </c:pt>
                <c:pt idx="1108">
                  <c:v>167.0179852447753</c:v>
                </c:pt>
                <c:pt idx="1109">
                  <c:v>167.0179852447753</c:v>
                </c:pt>
                <c:pt idx="1110">
                  <c:v>167.0179852447753</c:v>
                </c:pt>
                <c:pt idx="1111">
                  <c:v>167.0179852447753</c:v>
                </c:pt>
                <c:pt idx="1112">
                  <c:v>167.0179852447753</c:v>
                </c:pt>
                <c:pt idx="1113">
                  <c:v>167.0179852447753</c:v>
                </c:pt>
                <c:pt idx="1114">
                  <c:v>167.0179852447753</c:v>
                </c:pt>
                <c:pt idx="1115">
                  <c:v>167.0179852447753</c:v>
                </c:pt>
                <c:pt idx="1116">
                  <c:v>167.0179852447753</c:v>
                </c:pt>
                <c:pt idx="1117">
                  <c:v>167.0179852447753</c:v>
                </c:pt>
                <c:pt idx="1118">
                  <c:v>167.0179852447753</c:v>
                </c:pt>
                <c:pt idx="1119">
                  <c:v>167.0179852447753</c:v>
                </c:pt>
                <c:pt idx="1120">
                  <c:v>167.0179852447753</c:v>
                </c:pt>
                <c:pt idx="1121">
                  <c:v>167.0179852447753</c:v>
                </c:pt>
                <c:pt idx="1122">
                  <c:v>167.0179852447753</c:v>
                </c:pt>
                <c:pt idx="1123">
                  <c:v>167.0179852447753</c:v>
                </c:pt>
                <c:pt idx="1124">
                  <c:v>167.4664725469701</c:v>
                </c:pt>
                <c:pt idx="1125">
                  <c:v>169.27740799638417</c:v>
                </c:pt>
                <c:pt idx="1126">
                  <c:v>172.10211283544666</c:v>
                </c:pt>
                <c:pt idx="1127">
                  <c:v>175.09001635201875</c:v>
                </c:pt>
                <c:pt idx="1128">
                  <c:v>177.79430186023205</c:v>
                </c:pt>
                <c:pt idx="1129">
                  <c:v>179.83995621666827</c:v>
                </c:pt>
                <c:pt idx="1130">
                  <c:v>181.2354322818839</c:v>
                </c:pt>
                <c:pt idx="1131">
                  <c:v>182.33504367263723</c:v>
                </c:pt>
                <c:pt idx="1132">
                  <c:v>183.33329764889538</c:v>
                </c:pt>
                <c:pt idx="1133">
                  <c:v>184.34668884528384</c:v>
                </c:pt>
                <c:pt idx="1134">
                  <c:v>185.31094520683433</c:v>
                </c:pt>
                <c:pt idx="1135">
                  <c:v>186.06296708771353</c:v>
                </c:pt>
                <c:pt idx="1136">
                  <c:v>186.4660354720663</c:v>
                </c:pt>
                <c:pt idx="1137">
                  <c:v>186.52925354075413</c:v>
                </c:pt>
                <c:pt idx="1138">
                  <c:v>186.52925354075413</c:v>
                </c:pt>
                <c:pt idx="1139">
                  <c:v>186.52925354075413</c:v>
                </c:pt>
                <c:pt idx="1140">
                  <c:v>186.52925354075413</c:v>
                </c:pt>
                <c:pt idx="1141">
                  <c:v>186.52925354075413</c:v>
                </c:pt>
                <c:pt idx="1142">
                  <c:v>186.52925354075413</c:v>
                </c:pt>
                <c:pt idx="1143">
                  <c:v>186.52925354075413</c:v>
                </c:pt>
                <c:pt idx="1144">
                  <c:v>186.52925354075413</c:v>
                </c:pt>
                <c:pt idx="1145">
                  <c:v>186.52925354075413</c:v>
                </c:pt>
                <c:pt idx="1146">
                  <c:v>186.52925354075413</c:v>
                </c:pt>
                <c:pt idx="1147">
                  <c:v>187.51695738211993</c:v>
                </c:pt>
                <c:pt idx="1148">
                  <c:v>188.48939912858984</c:v>
                </c:pt>
                <c:pt idx="1149">
                  <c:v>188.89838239068476</c:v>
                </c:pt>
                <c:pt idx="1150">
                  <c:v>188.92642696475883</c:v>
                </c:pt>
                <c:pt idx="1151">
                  <c:v>188.92642696475883</c:v>
                </c:pt>
                <c:pt idx="1152">
                  <c:v>188.92642696475883</c:v>
                </c:pt>
                <c:pt idx="1153">
                  <c:v>188.92642696475883</c:v>
                </c:pt>
                <c:pt idx="1154">
                  <c:v>188.92642696475883</c:v>
                </c:pt>
                <c:pt idx="1155">
                  <c:v>188.92642696475883</c:v>
                </c:pt>
                <c:pt idx="1156">
                  <c:v>188.92642696475883</c:v>
                </c:pt>
                <c:pt idx="1157">
                  <c:v>188.92642696475883</c:v>
                </c:pt>
                <c:pt idx="1158">
                  <c:v>188.92642696475883</c:v>
                </c:pt>
                <c:pt idx="1159">
                  <c:v>188.92642696475883</c:v>
                </c:pt>
                <c:pt idx="1160">
                  <c:v>188.92642696475883</c:v>
                </c:pt>
                <c:pt idx="1161">
                  <c:v>188.92642696475883</c:v>
                </c:pt>
                <c:pt idx="1162">
                  <c:v>188.92642696475883</c:v>
                </c:pt>
                <c:pt idx="1163">
                  <c:v>188.92642696475883</c:v>
                </c:pt>
                <c:pt idx="1164">
                  <c:v>188.92642696475883</c:v>
                </c:pt>
                <c:pt idx="1165">
                  <c:v>188.92642696475883</c:v>
                </c:pt>
                <c:pt idx="1166">
                  <c:v>188.92642696475883</c:v>
                </c:pt>
                <c:pt idx="1167">
                  <c:v>188.92642696475883</c:v>
                </c:pt>
                <c:pt idx="1168">
                  <c:v>188.92642696475883</c:v>
                </c:pt>
                <c:pt idx="1169">
                  <c:v>188.92642696475883</c:v>
                </c:pt>
                <c:pt idx="1170">
                  <c:v>188.92642696475883</c:v>
                </c:pt>
                <c:pt idx="1171">
                  <c:v>188.92642696475883</c:v>
                </c:pt>
                <c:pt idx="1172">
                  <c:v>188.92642696475883</c:v>
                </c:pt>
                <c:pt idx="1173">
                  <c:v>188.92642696475883</c:v>
                </c:pt>
                <c:pt idx="1174">
                  <c:v>188.92642696475883</c:v>
                </c:pt>
                <c:pt idx="1175">
                  <c:v>188.92642696475883</c:v>
                </c:pt>
                <c:pt idx="1176">
                  <c:v>188.92642696475883</c:v>
                </c:pt>
                <c:pt idx="1177">
                  <c:v>188.92642696475883</c:v>
                </c:pt>
                <c:pt idx="1178">
                  <c:v>188.92642696475883</c:v>
                </c:pt>
                <c:pt idx="1179">
                  <c:v>188.92642696475883</c:v>
                </c:pt>
                <c:pt idx="1180">
                  <c:v>188.92642696475883</c:v>
                </c:pt>
                <c:pt idx="1181">
                  <c:v>188.92642696475883</c:v>
                </c:pt>
                <c:pt idx="1182">
                  <c:v>188.92642696475883</c:v>
                </c:pt>
                <c:pt idx="1183">
                  <c:v>188.92642696475883</c:v>
                </c:pt>
                <c:pt idx="1184">
                  <c:v>188.92642696475883</c:v>
                </c:pt>
                <c:pt idx="1185">
                  <c:v>188.92642696475883</c:v>
                </c:pt>
                <c:pt idx="1186">
                  <c:v>188.92642696475883</c:v>
                </c:pt>
                <c:pt idx="1187">
                  <c:v>188.92642696475883</c:v>
                </c:pt>
                <c:pt idx="1188">
                  <c:v>188.92642696475883</c:v>
                </c:pt>
                <c:pt idx="1189">
                  <c:v>188.92642696475883</c:v>
                </c:pt>
                <c:pt idx="1190">
                  <c:v>188.92642696475883</c:v>
                </c:pt>
                <c:pt idx="1191">
                  <c:v>188.92642696475883</c:v>
                </c:pt>
                <c:pt idx="1192">
                  <c:v>188.92642696475883</c:v>
                </c:pt>
                <c:pt idx="1193">
                  <c:v>188.92642696475883</c:v>
                </c:pt>
                <c:pt idx="1194">
                  <c:v>188.92642696475883</c:v>
                </c:pt>
                <c:pt idx="1195">
                  <c:v>188.92642696475883</c:v>
                </c:pt>
                <c:pt idx="1196">
                  <c:v>188.92642696475883</c:v>
                </c:pt>
                <c:pt idx="1197">
                  <c:v>188.92642696475883</c:v>
                </c:pt>
                <c:pt idx="1198">
                  <c:v>188.92642696475883</c:v>
                </c:pt>
                <c:pt idx="1199">
                  <c:v>188.92642696475883</c:v>
                </c:pt>
                <c:pt idx="1200">
                  <c:v>188.92642696475883</c:v>
                </c:pt>
                <c:pt idx="1201">
                  <c:v>188.92642696475883</c:v>
                </c:pt>
                <c:pt idx="1202">
                  <c:v>188.92642696475883</c:v>
                </c:pt>
                <c:pt idx="1203">
                  <c:v>188.92642696475883</c:v>
                </c:pt>
                <c:pt idx="1204">
                  <c:v>188.92642696475883</c:v>
                </c:pt>
                <c:pt idx="1205">
                  <c:v>188.92642696475883</c:v>
                </c:pt>
                <c:pt idx="1206">
                  <c:v>188.92642696475883</c:v>
                </c:pt>
                <c:pt idx="1207">
                  <c:v>188.92642696475883</c:v>
                </c:pt>
                <c:pt idx="1208">
                  <c:v>188.92642696475883</c:v>
                </c:pt>
                <c:pt idx="1209">
                  <c:v>188.92642696475883</c:v>
                </c:pt>
                <c:pt idx="1210">
                  <c:v>188.92642696475883</c:v>
                </c:pt>
                <c:pt idx="1211">
                  <c:v>188.92642696475883</c:v>
                </c:pt>
                <c:pt idx="1212">
                  <c:v>188.92642696475883</c:v>
                </c:pt>
                <c:pt idx="1213">
                  <c:v>188.92642696475883</c:v>
                </c:pt>
                <c:pt idx="1214">
                  <c:v>188.92642696475883</c:v>
                </c:pt>
                <c:pt idx="1215">
                  <c:v>188.92642696475883</c:v>
                </c:pt>
                <c:pt idx="1216">
                  <c:v>188.92642696475883</c:v>
                </c:pt>
                <c:pt idx="1217">
                  <c:v>188.92642696475883</c:v>
                </c:pt>
                <c:pt idx="1218">
                  <c:v>188.92642696475883</c:v>
                </c:pt>
                <c:pt idx="1219">
                  <c:v>188.92642696475883</c:v>
                </c:pt>
                <c:pt idx="1220">
                  <c:v>188.92642696475883</c:v>
                </c:pt>
                <c:pt idx="1221">
                  <c:v>188.92642696475883</c:v>
                </c:pt>
                <c:pt idx="1222">
                  <c:v>188.92642696475883</c:v>
                </c:pt>
                <c:pt idx="1223">
                  <c:v>188.92642696475883</c:v>
                </c:pt>
                <c:pt idx="1224">
                  <c:v>188.92642696475883</c:v>
                </c:pt>
                <c:pt idx="1225">
                  <c:v>188.92642696475883</c:v>
                </c:pt>
                <c:pt idx="1226">
                  <c:v>188.92642696475883</c:v>
                </c:pt>
                <c:pt idx="1227">
                  <c:v>188.92642696475883</c:v>
                </c:pt>
                <c:pt idx="1228">
                  <c:v>188.92642696475883</c:v>
                </c:pt>
                <c:pt idx="1229">
                  <c:v>188.92642696475883</c:v>
                </c:pt>
                <c:pt idx="1230">
                  <c:v>188.92642696475883</c:v>
                </c:pt>
                <c:pt idx="1231">
                  <c:v>188.92642696475883</c:v>
                </c:pt>
                <c:pt idx="1232">
                  <c:v>188.92642696475883</c:v>
                </c:pt>
                <c:pt idx="1233">
                  <c:v>188.92642696475883</c:v>
                </c:pt>
                <c:pt idx="1234">
                  <c:v>188.92642696475883</c:v>
                </c:pt>
                <c:pt idx="1235">
                  <c:v>188.92642696475883</c:v>
                </c:pt>
                <c:pt idx="1236">
                  <c:v>188.92642696475883</c:v>
                </c:pt>
                <c:pt idx="1237">
                  <c:v>188.92642696475883</c:v>
                </c:pt>
                <c:pt idx="1238">
                  <c:v>188.92642696475883</c:v>
                </c:pt>
                <c:pt idx="1239">
                  <c:v>188.92642696475883</c:v>
                </c:pt>
                <c:pt idx="1240">
                  <c:v>188.92642696475883</c:v>
                </c:pt>
                <c:pt idx="1241">
                  <c:v>188.92642696475883</c:v>
                </c:pt>
                <c:pt idx="1242">
                  <c:v>188.92642696475883</c:v>
                </c:pt>
                <c:pt idx="1243">
                  <c:v>188.92642696475883</c:v>
                </c:pt>
                <c:pt idx="1244">
                  <c:v>188.92642696475883</c:v>
                </c:pt>
                <c:pt idx="1245">
                  <c:v>188.92642696475883</c:v>
                </c:pt>
                <c:pt idx="1246">
                  <c:v>188.92642696475883</c:v>
                </c:pt>
                <c:pt idx="1247">
                  <c:v>188.92642696475883</c:v>
                </c:pt>
                <c:pt idx="1248">
                  <c:v>188.92642696475883</c:v>
                </c:pt>
                <c:pt idx="1249">
                  <c:v>188.92642696475883</c:v>
                </c:pt>
                <c:pt idx="1250">
                  <c:v>188.92642696475883</c:v>
                </c:pt>
                <c:pt idx="1251">
                  <c:v>188.92642696475883</c:v>
                </c:pt>
                <c:pt idx="1252">
                  <c:v>188.92642696475883</c:v>
                </c:pt>
                <c:pt idx="1253">
                  <c:v>188.92642696475883</c:v>
                </c:pt>
                <c:pt idx="1254">
                  <c:v>188.92642696475883</c:v>
                </c:pt>
                <c:pt idx="1255">
                  <c:v>188.92642696475883</c:v>
                </c:pt>
                <c:pt idx="1256">
                  <c:v>188.92642696475883</c:v>
                </c:pt>
                <c:pt idx="1257">
                  <c:v>188.92642696475883</c:v>
                </c:pt>
                <c:pt idx="1258">
                  <c:v>188.92642696475883</c:v>
                </c:pt>
                <c:pt idx="1259">
                  <c:v>188.92642696475883</c:v>
                </c:pt>
                <c:pt idx="1260">
                  <c:v>188.92642696475883</c:v>
                </c:pt>
                <c:pt idx="1261">
                  <c:v>188.92642696475883</c:v>
                </c:pt>
                <c:pt idx="1262">
                  <c:v>188.92642696475883</c:v>
                </c:pt>
                <c:pt idx="1263">
                  <c:v>188.92642696475883</c:v>
                </c:pt>
                <c:pt idx="1264">
                  <c:v>188.92642696475883</c:v>
                </c:pt>
                <c:pt idx="1265">
                  <c:v>188.92642696475883</c:v>
                </c:pt>
                <c:pt idx="1266">
                  <c:v>188.92642696475883</c:v>
                </c:pt>
                <c:pt idx="1267">
                  <c:v>188.92642696475883</c:v>
                </c:pt>
                <c:pt idx="1268">
                  <c:v>188.92642696475883</c:v>
                </c:pt>
                <c:pt idx="1269">
                  <c:v>188.92642696475883</c:v>
                </c:pt>
                <c:pt idx="1270">
                  <c:v>188.92642696475883</c:v>
                </c:pt>
                <c:pt idx="1271">
                  <c:v>188.92642696475883</c:v>
                </c:pt>
                <c:pt idx="1272">
                  <c:v>188.92642696475883</c:v>
                </c:pt>
                <c:pt idx="1273">
                  <c:v>188.92642696475883</c:v>
                </c:pt>
                <c:pt idx="1274">
                  <c:v>188.92642696475883</c:v>
                </c:pt>
                <c:pt idx="1275">
                  <c:v>188.92642696475883</c:v>
                </c:pt>
                <c:pt idx="1276">
                  <c:v>188.92642696475883</c:v>
                </c:pt>
                <c:pt idx="1277">
                  <c:v>188.92642696475883</c:v>
                </c:pt>
                <c:pt idx="1278">
                  <c:v>188.92642696475883</c:v>
                </c:pt>
                <c:pt idx="1279">
                  <c:v>188.92642696475883</c:v>
                </c:pt>
                <c:pt idx="1280">
                  <c:v>188.92642696475883</c:v>
                </c:pt>
                <c:pt idx="1281">
                  <c:v>188.92642696475883</c:v>
                </c:pt>
                <c:pt idx="1282">
                  <c:v>188.92642696475883</c:v>
                </c:pt>
                <c:pt idx="1283">
                  <c:v>188.92642696475883</c:v>
                </c:pt>
                <c:pt idx="1284">
                  <c:v>188.92642696475883</c:v>
                </c:pt>
                <c:pt idx="1285">
                  <c:v>188.92642696475883</c:v>
                </c:pt>
                <c:pt idx="1286">
                  <c:v>188.92642696475883</c:v>
                </c:pt>
                <c:pt idx="1287">
                  <c:v>188.92642696475883</c:v>
                </c:pt>
                <c:pt idx="1288">
                  <c:v>188.92642696475883</c:v>
                </c:pt>
                <c:pt idx="1289">
                  <c:v>188.92642696475883</c:v>
                </c:pt>
                <c:pt idx="1290">
                  <c:v>188.92642696475883</c:v>
                </c:pt>
                <c:pt idx="1291">
                  <c:v>188.92642696475883</c:v>
                </c:pt>
                <c:pt idx="1292">
                  <c:v>188.92642696475883</c:v>
                </c:pt>
                <c:pt idx="1293">
                  <c:v>188.92642696475883</c:v>
                </c:pt>
                <c:pt idx="1294">
                  <c:v>188.92642696475883</c:v>
                </c:pt>
                <c:pt idx="1295">
                  <c:v>188.92642696475883</c:v>
                </c:pt>
                <c:pt idx="1296">
                  <c:v>188.92642696475883</c:v>
                </c:pt>
                <c:pt idx="1297">
                  <c:v>188.92642696475883</c:v>
                </c:pt>
                <c:pt idx="1298">
                  <c:v>188.92642696475883</c:v>
                </c:pt>
                <c:pt idx="1299">
                  <c:v>188.92642696475883</c:v>
                </c:pt>
                <c:pt idx="1300">
                  <c:v>188.92642696475883</c:v>
                </c:pt>
                <c:pt idx="1301">
                  <c:v>188.92642696475883</c:v>
                </c:pt>
                <c:pt idx="1302">
                  <c:v>188.92642696475883</c:v>
                </c:pt>
                <c:pt idx="1303">
                  <c:v>188.92642696475883</c:v>
                </c:pt>
                <c:pt idx="1304">
                  <c:v>188.92642696475883</c:v>
                </c:pt>
                <c:pt idx="1305">
                  <c:v>188.92642696475883</c:v>
                </c:pt>
                <c:pt idx="1306">
                  <c:v>188.92642696475883</c:v>
                </c:pt>
                <c:pt idx="1307">
                  <c:v>188.92642696475883</c:v>
                </c:pt>
                <c:pt idx="1308">
                  <c:v>188.92642696475883</c:v>
                </c:pt>
                <c:pt idx="1309">
                  <c:v>188.92642696475883</c:v>
                </c:pt>
                <c:pt idx="1310">
                  <c:v>188.92642696475883</c:v>
                </c:pt>
                <c:pt idx="1311">
                  <c:v>188.92642696475883</c:v>
                </c:pt>
                <c:pt idx="1312">
                  <c:v>188.92642696475883</c:v>
                </c:pt>
                <c:pt idx="1313">
                  <c:v>188.92642696475883</c:v>
                </c:pt>
                <c:pt idx="1314">
                  <c:v>188.92642696475883</c:v>
                </c:pt>
                <c:pt idx="1315">
                  <c:v>188.92642696475883</c:v>
                </c:pt>
                <c:pt idx="1316">
                  <c:v>188.92642696475883</c:v>
                </c:pt>
                <c:pt idx="1317">
                  <c:v>188.92642696475883</c:v>
                </c:pt>
                <c:pt idx="1318">
                  <c:v>188.92642696475883</c:v>
                </c:pt>
                <c:pt idx="1319">
                  <c:v>188.92642696475883</c:v>
                </c:pt>
                <c:pt idx="1320">
                  <c:v>188.92642696475883</c:v>
                </c:pt>
                <c:pt idx="1321">
                  <c:v>188.92642696475883</c:v>
                </c:pt>
                <c:pt idx="1322">
                  <c:v>188.92642696475883</c:v>
                </c:pt>
                <c:pt idx="1323">
                  <c:v>188.92642696475883</c:v>
                </c:pt>
                <c:pt idx="1324">
                  <c:v>188.92642696475883</c:v>
                </c:pt>
                <c:pt idx="1325">
                  <c:v>188.92642696475883</c:v>
                </c:pt>
                <c:pt idx="1326">
                  <c:v>188.92642696475883</c:v>
                </c:pt>
                <c:pt idx="1327">
                  <c:v>188.92642696475883</c:v>
                </c:pt>
                <c:pt idx="1328">
                  <c:v>188.92642696475883</c:v>
                </c:pt>
                <c:pt idx="1329">
                  <c:v>188.92642696475883</c:v>
                </c:pt>
                <c:pt idx="1330">
                  <c:v>188.92642696475883</c:v>
                </c:pt>
                <c:pt idx="1331">
                  <c:v>188.92642696475883</c:v>
                </c:pt>
                <c:pt idx="1332">
                  <c:v>188.92642696475883</c:v>
                </c:pt>
                <c:pt idx="1333">
                  <c:v>188.92642696475883</c:v>
                </c:pt>
                <c:pt idx="1334">
                  <c:v>188.92642696475883</c:v>
                </c:pt>
                <c:pt idx="1335">
                  <c:v>188.92642696475883</c:v>
                </c:pt>
                <c:pt idx="1336">
                  <c:v>188.92642696475883</c:v>
                </c:pt>
                <c:pt idx="1337">
                  <c:v>188.92642696475883</c:v>
                </c:pt>
                <c:pt idx="1338">
                  <c:v>188.92642696475883</c:v>
                </c:pt>
                <c:pt idx="1339">
                  <c:v>188.92642696475883</c:v>
                </c:pt>
                <c:pt idx="1340">
                  <c:v>188.92642696475883</c:v>
                </c:pt>
                <c:pt idx="1341">
                  <c:v>188.92642696475883</c:v>
                </c:pt>
                <c:pt idx="1342">
                  <c:v>188.92642696475883</c:v>
                </c:pt>
                <c:pt idx="1343">
                  <c:v>188.92642696475883</c:v>
                </c:pt>
                <c:pt idx="1344">
                  <c:v>188.92642696475883</c:v>
                </c:pt>
                <c:pt idx="1345">
                  <c:v>188.92642696475883</c:v>
                </c:pt>
                <c:pt idx="1346">
                  <c:v>188.92642696475883</c:v>
                </c:pt>
                <c:pt idx="1347">
                  <c:v>188.92642696475883</c:v>
                </c:pt>
                <c:pt idx="1348">
                  <c:v>188.92642696475883</c:v>
                </c:pt>
                <c:pt idx="1349">
                  <c:v>188.92642696475883</c:v>
                </c:pt>
                <c:pt idx="1350">
                  <c:v>188.92642696475883</c:v>
                </c:pt>
                <c:pt idx="1351">
                  <c:v>188.92642696475883</c:v>
                </c:pt>
                <c:pt idx="1352">
                  <c:v>188.92642696475883</c:v>
                </c:pt>
                <c:pt idx="1353">
                  <c:v>188.92642696475883</c:v>
                </c:pt>
                <c:pt idx="1354">
                  <c:v>188.92642696475883</c:v>
                </c:pt>
                <c:pt idx="1355">
                  <c:v>188.92642696475883</c:v>
                </c:pt>
                <c:pt idx="1356">
                  <c:v>188.92642696475883</c:v>
                </c:pt>
                <c:pt idx="1357">
                  <c:v>188.92642696475883</c:v>
                </c:pt>
                <c:pt idx="1358">
                  <c:v>188.95638155706635</c:v>
                </c:pt>
                <c:pt idx="1359">
                  <c:v>189.21741064106706</c:v>
                </c:pt>
                <c:pt idx="1360">
                  <c:v>189.60042199976263</c:v>
                </c:pt>
                <c:pt idx="1361">
                  <c:v>189.62012596176538</c:v>
                </c:pt>
                <c:pt idx="1362">
                  <c:v>189.62012596176538</c:v>
                </c:pt>
                <c:pt idx="1363">
                  <c:v>189.62012596176538</c:v>
                </c:pt>
                <c:pt idx="1364">
                  <c:v>189.62012596176538</c:v>
                </c:pt>
                <c:pt idx="1365">
                  <c:v>189.62012596176538</c:v>
                </c:pt>
                <c:pt idx="1366">
                  <c:v>189.62012596176538</c:v>
                </c:pt>
                <c:pt idx="1367">
                  <c:v>189.62012596176538</c:v>
                </c:pt>
                <c:pt idx="1368">
                  <c:v>189.62012596176538</c:v>
                </c:pt>
                <c:pt idx="1369">
                  <c:v>189.64390438769129</c:v>
                </c:pt>
                <c:pt idx="1370">
                  <c:v>189.64390438769129</c:v>
                </c:pt>
                <c:pt idx="1371">
                  <c:v>189.64390438769129</c:v>
                </c:pt>
                <c:pt idx="1372">
                  <c:v>189.64390438769129</c:v>
                </c:pt>
                <c:pt idx="1373">
                  <c:v>189.64390438769129</c:v>
                </c:pt>
                <c:pt idx="1374">
                  <c:v>189.64390438769129</c:v>
                </c:pt>
                <c:pt idx="1375">
                  <c:v>189.64390438769129</c:v>
                </c:pt>
                <c:pt idx="1376">
                  <c:v>190.60632523279401</c:v>
                </c:pt>
                <c:pt idx="1377">
                  <c:v>192.90681077396343</c:v>
                </c:pt>
                <c:pt idx="1378">
                  <c:v>195.69321167019999</c:v>
                </c:pt>
                <c:pt idx="1379">
                  <c:v>198.23390650706341</c:v>
                </c:pt>
                <c:pt idx="1380">
                  <c:v>200.49963196893836</c:v>
                </c:pt>
                <c:pt idx="1381">
                  <c:v>201.78664950570104</c:v>
                </c:pt>
                <c:pt idx="1382">
                  <c:v>201.78664950570104</c:v>
                </c:pt>
                <c:pt idx="1383">
                  <c:v>201.78664950570104</c:v>
                </c:pt>
                <c:pt idx="1384">
                  <c:v>201.78664950570104</c:v>
                </c:pt>
                <c:pt idx="1385">
                  <c:v>201.78664950570104</c:v>
                </c:pt>
                <c:pt idx="1386">
                  <c:v>201.78664950570104</c:v>
                </c:pt>
                <c:pt idx="1387">
                  <c:v>201.78664950570104</c:v>
                </c:pt>
                <c:pt idx="1388">
                  <c:v>201.78664950570104</c:v>
                </c:pt>
                <c:pt idx="1389">
                  <c:v>201.78664950570104</c:v>
                </c:pt>
                <c:pt idx="1390">
                  <c:v>201.78664950570104</c:v>
                </c:pt>
                <c:pt idx="1391">
                  <c:v>201.78664950570104</c:v>
                </c:pt>
                <c:pt idx="1392">
                  <c:v>201.78664950570104</c:v>
                </c:pt>
                <c:pt idx="1393">
                  <c:v>201.78664950570104</c:v>
                </c:pt>
                <c:pt idx="1394">
                  <c:v>201.78664950570104</c:v>
                </c:pt>
                <c:pt idx="1395">
                  <c:v>201.78664950570104</c:v>
                </c:pt>
                <c:pt idx="1396">
                  <c:v>201.78664950570104</c:v>
                </c:pt>
                <c:pt idx="1397">
                  <c:v>201.78664950570104</c:v>
                </c:pt>
                <c:pt idx="1398">
                  <c:v>201.78664950570104</c:v>
                </c:pt>
                <c:pt idx="1399">
                  <c:v>201.78664950570104</c:v>
                </c:pt>
                <c:pt idx="1400">
                  <c:v>201.83853750210585</c:v>
                </c:pt>
                <c:pt idx="1401">
                  <c:v>202.03517192458662</c:v>
                </c:pt>
                <c:pt idx="1402">
                  <c:v>202.47583351770004</c:v>
                </c:pt>
                <c:pt idx="1403">
                  <c:v>203.52278569258002</c:v>
                </c:pt>
                <c:pt idx="1404">
                  <c:v>205.5342354539462</c:v>
                </c:pt>
                <c:pt idx="1405">
                  <c:v>207.88582405497152</c:v>
                </c:pt>
                <c:pt idx="1406">
                  <c:v>209.5391343475641</c:v>
                </c:pt>
                <c:pt idx="1407">
                  <c:v>210.05707857765668</c:v>
                </c:pt>
                <c:pt idx="1408">
                  <c:v>210.05707857765668</c:v>
                </c:pt>
                <c:pt idx="1409">
                  <c:v>210.05707857765668</c:v>
                </c:pt>
                <c:pt idx="1410">
                  <c:v>210.05707857765668</c:v>
                </c:pt>
                <c:pt idx="1411">
                  <c:v>210.05707857765668</c:v>
                </c:pt>
                <c:pt idx="1412">
                  <c:v>210.05707857765668</c:v>
                </c:pt>
                <c:pt idx="1413">
                  <c:v>210.05707857765668</c:v>
                </c:pt>
                <c:pt idx="1414">
                  <c:v>210.05707857765668</c:v>
                </c:pt>
                <c:pt idx="1415">
                  <c:v>210.05707857765668</c:v>
                </c:pt>
                <c:pt idx="1416">
                  <c:v>210.05707857765668</c:v>
                </c:pt>
                <c:pt idx="1417">
                  <c:v>210.05707857765668</c:v>
                </c:pt>
                <c:pt idx="1418">
                  <c:v>210.05707857765668</c:v>
                </c:pt>
                <c:pt idx="1419">
                  <c:v>210.05707857765668</c:v>
                </c:pt>
                <c:pt idx="1420">
                  <c:v>210.05707857765668</c:v>
                </c:pt>
                <c:pt idx="1421">
                  <c:v>210.38248585294792</c:v>
                </c:pt>
                <c:pt idx="1422">
                  <c:v>211.36492356683493</c:v>
                </c:pt>
                <c:pt idx="1423">
                  <c:v>211.87262768781588</c:v>
                </c:pt>
                <c:pt idx="1424">
                  <c:v>211.87262768781588</c:v>
                </c:pt>
                <c:pt idx="1425">
                  <c:v>211.87262768781588</c:v>
                </c:pt>
                <c:pt idx="1426">
                  <c:v>211.87262768781588</c:v>
                </c:pt>
                <c:pt idx="1427">
                  <c:v>211.87262768781588</c:v>
                </c:pt>
                <c:pt idx="1428">
                  <c:v>211.87262768781588</c:v>
                </c:pt>
                <c:pt idx="1429">
                  <c:v>211.87262768781588</c:v>
                </c:pt>
                <c:pt idx="1430">
                  <c:v>211.87262768781588</c:v>
                </c:pt>
                <c:pt idx="1431">
                  <c:v>212.78490009980763</c:v>
                </c:pt>
                <c:pt idx="1432">
                  <c:v>214.63852584812938</c:v>
                </c:pt>
                <c:pt idx="1433">
                  <c:v>216.70275556362122</c:v>
                </c:pt>
                <c:pt idx="1434">
                  <c:v>218.47141573603207</c:v>
                </c:pt>
                <c:pt idx="1435">
                  <c:v>219.29715591833875</c:v>
                </c:pt>
                <c:pt idx="1436">
                  <c:v>219.29715591833875</c:v>
                </c:pt>
                <c:pt idx="1437">
                  <c:v>219.29715591833875</c:v>
                </c:pt>
                <c:pt idx="1438">
                  <c:v>219.29715591833875</c:v>
                </c:pt>
                <c:pt idx="1439">
                  <c:v>219.29715591833875</c:v>
                </c:pt>
                <c:pt idx="1440">
                  <c:v>219.29715591833875</c:v>
                </c:pt>
                <c:pt idx="1441">
                  <c:v>219.43258028830832</c:v>
                </c:pt>
                <c:pt idx="1442">
                  <c:v>219.65269466620612</c:v>
                </c:pt>
                <c:pt idx="1443">
                  <c:v>219.65269466620612</c:v>
                </c:pt>
                <c:pt idx="1444">
                  <c:v>219.65269466620612</c:v>
                </c:pt>
                <c:pt idx="1445">
                  <c:v>219.65269466620612</c:v>
                </c:pt>
                <c:pt idx="1446">
                  <c:v>219.65269466620612</c:v>
                </c:pt>
                <c:pt idx="1447">
                  <c:v>219.91334058230186</c:v>
                </c:pt>
                <c:pt idx="1448">
                  <c:v>220.65356524520695</c:v>
                </c:pt>
                <c:pt idx="1449">
                  <c:v>221.32904351493352</c:v>
                </c:pt>
                <c:pt idx="1450">
                  <c:v>221.58469284315925</c:v>
                </c:pt>
                <c:pt idx="1451">
                  <c:v>221.61390284639998</c:v>
                </c:pt>
                <c:pt idx="1452">
                  <c:v>221.61390284639998</c:v>
                </c:pt>
                <c:pt idx="1453">
                  <c:v>221.61390284639998</c:v>
                </c:pt>
                <c:pt idx="1454">
                  <c:v>221.61390284639998</c:v>
                </c:pt>
                <c:pt idx="1455">
                  <c:v>221.61390284639998</c:v>
                </c:pt>
                <c:pt idx="1456">
                  <c:v>221.61390284639998</c:v>
                </c:pt>
                <c:pt idx="1457">
                  <c:v>221.61390284639998</c:v>
                </c:pt>
                <c:pt idx="1458">
                  <c:v>221.61390284639998</c:v>
                </c:pt>
                <c:pt idx="1459">
                  <c:v>221.61390284639998</c:v>
                </c:pt>
                <c:pt idx="1460">
                  <c:v>221.61390284639998</c:v>
                </c:pt>
                <c:pt idx="1461">
                  <c:v>221.61390284639998</c:v>
                </c:pt>
                <c:pt idx="1462">
                  <c:v>221.61390284639998</c:v>
                </c:pt>
                <c:pt idx="1463">
                  <c:v>221.61390284639998</c:v>
                </c:pt>
                <c:pt idx="1464">
                  <c:v>221.61390284639998</c:v>
                </c:pt>
                <c:pt idx="1465">
                  <c:v>221.61390284639998</c:v>
                </c:pt>
                <c:pt idx="1466">
                  <c:v>221.61390284639998</c:v>
                </c:pt>
                <c:pt idx="1467">
                  <c:v>221.61390284639998</c:v>
                </c:pt>
                <c:pt idx="1468">
                  <c:v>221.61390284639998</c:v>
                </c:pt>
                <c:pt idx="1469">
                  <c:v>221.61390284639998</c:v>
                </c:pt>
                <c:pt idx="1470">
                  <c:v>221.61390284639998</c:v>
                </c:pt>
                <c:pt idx="1471">
                  <c:v>221.61390284639998</c:v>
                </c:pt>
                <c:pt idx="1472">
                  <c:v>221.61390284639998</c:v>
                </c:pt>
                <c:pt idx="1473">
                  <c:v>221.61390284639998</c:v>
                </c:pt>
                <c:pt idx="1474">
                  <c:v>221.61390284639998</c:v>
                </c:pt>
                <c:pt idx="1475">
                  <c:v>221.61390284639998</c:v>
                </c:pt>
                <c:pt idx="1476">
                  <c:v>221.61390284639998</c:v>
                </c:pt>
                <c:pt idx="1477">
                  <c:v>221.61390284639998</c:v>
                </c:pt>
                <c:pt idx="1478">
                  <c:v>221.61390284639998</c:v>
                </c:pt>
                <c:pt idx="1479">
                  <c:v>221.61390284639998</c:v>
                </c:pt>
                <c:pt idx="1480">
                  <c:v>221.61390284639998</c:v>
                </c:pt>
                <c:pt idx="1481">
                  <c:v>221.61390284639998</c:v>
                </c:pt>
                <c:pt idx="1482">
                  <c:v>221.61390284639998</c:v>
                </c:pt>
                <c:pt idx="1483">
                  <c:v>221.61390284639998</c:v>
                </c:pt>
                <c:pt idx="1484">
                  <c:v>221.61390284639998</c:v>
                </c:pt>
                <c:pt idx="1485">
                  <c:v>221.61390284639998</c:v>
                </c:pt>
                <c:pt idx="1486">
                  <c:v>221.61390284639998</c:v>
                </c:pt>
                <c:pt idx="1487">
                  <c:v>221.61390284639998</c:v>
                </c:pt>
                <c:pt idx="1488">
                  <c:v>221.61390284639998</c:v>
                </c:pt>
                <c:pt idx="1489">
                  <c:v>221.61390284639998</c:v>
                </c:pt>
                <c:pt idx="1490">
                  <c:v>221.61390284639998</c:v>
                </c:pt>
                <c:pt idx="1491">
                  <c:v>221.61390284639998</c:v>
                </c:pt>
                <c:pt idx="1492">
                  <c:v>221.61390284639998</c:v>
                </c:pt>
                <c:pt idx="1493">
                  <c:v>221.61390284639998</c:v>
                </c:pt>
                <c:pt idx="1494">
                  <c:v>221.61390284639998</c:v>
                </c:pt>
                <c:pt idx="1495">
                  <c:v>221.61390284639998</c:v>
                </c:pt>
                <c:pt idx="1496">
                  <c:v>221.61390284639998</c:v>
                </c:pt>
                <c:pt idx="1497">
                  <c:v>221.61390284639998</c:v>
                </c:pt>
                <c:pt idx="1498">
                  <c:v>221.61390284639998</c:v>
                </c:pt>
                <c:pt idx="1499">
                  <c:v>221.61390284639998</c:v>
                </c:pt>
                <c:pt idx="1500">
                  <c:v>221.61390284639998</c:v>
                </c:pt>
                <c:pt idx="1501">
                  <c:v>221.61390284639998</c:v>
                </c:pt>
                <c:pt idx="1502">
                  <c:v>221.61390284639998</c:v>
                </c:pt>
                <c:pt idx="1503">
                  <c:v>221.61390284639998</c:v>
                </c:pt>
                <c:pt idx="1504">
                  <c:v>221.61390284639998</c:v>
                </c:pt>
                <c:pt idx="1505">
                  <c:v>221.61390284639998</c:v>
                </c:pt>
                <c:pt idx="1506">
                  <c:v>221.61390284639998</c:v>
                </c:pt>
                <c:pt idx="1507">
                  <c:v>221.61390284639998</c:v>
                </c:pt>
                <c:pt idx="1508">
                  <c:v>221.61390284639998</c:v>
                </c:pt>
                <c:pt idx="1509">
                  <c:v>221.61390284639998</c:v>
                </c:pt>
                <c:pt idx="1510">
                  <c:v>221.61390284639998</c:v>
                </c:pt>
                <c:pt idx="1511">
                  <c:v>221.61390284639998</c:v>
                </c:pt>
                <c:pt idx="1512">
                  <c:v>221.61390284639998</c:v>
                </c:pt>
                <c:pt idx="1513">
                  <c:v>221.61390284639998</c:v>
                </c:pt>
                <c:pt idx="1514">
                  <c:v>221.61390284639998</c:v>
                </c:pt>
                <c:pt idx="1515">
                  <c:v>221.61390284639998</c:v>
                </c:pt>
                <c:pt idx="1516">
                  <c:v>221.61390284639998</c:v>
                </c:pt>
                <c:pt idx="1517">
                  <c:v>221.61390284639998</c:v>
                </c:pt>
                <c:pt idx="1518">
                  <c:v>221.61390284639998</c:v>
                </c:pt>
                <c:pt idx="1519">
                  <c:v>221.61390284639998</c:v>
                </c:pt>
                <c:pt idx="1520">
                  <c:v>221.61390284639998</c:v>
                </c:pt>
                <c:pt idx="1521">
                  <c:v>221.61390284639998</c:v>
                </c:pt>
                <c:pt idx="1522">
                  <c:v>221.61390284639998</c:v>
                </c:pt>
                <c:pt idx="1523">
                  <c:v>221.61390284639998</c:v>
                </c:pt>
                <c:pt idx="1524">
                  <c:v>221.61390284639998</c:v>
                </c:pt>
                <c:pt idx="1525">
                  <c:v>221.61390284639998</c:v>
                </c:pt>
                <c:pt idx="1526">
                  <c:v>221.61390284639998</c:v>
                </c:pt>
                <c:pt idx="1527">
                  <c:v>221.88983396543503</c:v>
                </c:pt>
                <c:pt idx="1528">
                  <c:v>222.24861404781885</c:v>
                </c:pt>
                <c:pt idx="1529">
                  <c:v>222.38131624809319</c:v>
                </c:pt>
                <c:pt idx="1530">
                  <c:v>222.38131624809319</c:v>
                </c:pt>
                <c:pt idx="1531">
                  <c:v>222.38131624809319</c:v>
                </c:pt>
                <c:pt idx="1532">
                  <c:v>222.38131624809319</c:v>
                </c:pt>
                <c:pt idx="1533">
                  <c:v>222.38131624809319</c:v>
                </c:pt>
                <c:pt idx="1534">
                  <c:v>222.38131624809319</c:v>
                </c:pt>
                <c:pt idx="1535">
                  <c:v>222.38131624809319</c:v>
                </c:pt>
                <c:pt idx="1536">
                  <c:v>222.38131624809319</c:v>
                </c:pt>
                <c:pt idx="1537">
                  <c:v>222.38131624809319</c:v>
                </c:pt>
                <c:pt idx="1538">
                  <c:v>222.38131624809319</c:v>
                </c:pt>
                <c:pt idx="1539">
                  <c:v>222.38131624809319</c:v>
                </c:pt>
                <c:pt idx="1540">
                  <c:v>222.38131624809319</c:v>
                </c:pt>
                <c:pt idx="1541">
                  <c:v>222.38131624809319</c:v>
                </c:pt>
                <c:pt idx="1542">
                  <c:v>222.38131624809319</c:v>
                </c:pt>
                <c:pt idx="1543">
                  <c:v>222.38131624809319</c:v>
                </c:pt>
                <c:pt idx="1544">
                  <c:v>222.38131624809319</c:v>
                </c:pt>
                <c:pt idx="1545">
                  <c:v>222.38131624809319</c:v>
                </c:pt>
                <c:pt idx="1546">
                  <c:v>222.38131624809319</c:v>
                </c:pt>
                <c:pt idx="1547">
                  <c:v>222.38131624809319</c:v>
                </c:pt>
                <c:pt idx="1548">
                  <c:v>222.38131624809319</c:v>
                </c:pt>
                <c:pt idx="1549">
                  <c:v>222.38131624809319</c:v>
                </c:pt>
                <c:pt idx="1550">
                  <c:v>222.38131624809319</c:v>
                </c:pt>
                <c:pt idx="1551">
                  <c:v>222.38131624809319</c:v>
                </c:pt>
                <c:pt idx="1552">
                  <c:v>222.38131624809319</c:v>
                </c:pt>
                <c:pt idx="1553">
                  <c:v>222.38131624809319</c:v>
                </c:pt>
                <c:pt idx="1554">
                  <c:v>222.38131624809319</c:v>
                </c:pt>
                <c:pt idx="1555">
                  <c:v>222.38131624809319</c:v>
                </c:pt>
                <c:pt idx="1556">
                  <c:v>222.38131624809319</c:v>
                </c:pt>
                <c:pt idx="1557">
                  <c:v>222.38131624809319</c:v>
                </c:pt>
                <c:pt idx="1558">
                  <c:v>222.38131624809319</c:v>
                </c:pt>
                <c:pt idx="1559">
                  <c:v>222.38131624809319</c:v>
                </c:pt>
                <c:pt idx="1560">
                  <c:v>222.38131624809319</c:v>
                </c:pt>
                <c:pt idx="1561">
                  <c:v>222.38131624809319</c:v>
                </c:pt>
                <c:pt idx="1562">
                  <c:v>222.38131624809319</c:v>
                </c:pt>
                <c:pt idx="1563">
                  <c:v>222.38131624809319</c:v>
                </c:pt>
                <c:pt idx="1564">
                  <c:v>222.38131624809319</c:v>
                </c:pt>
                <c:pt idx="1565">
                  <c:v>222.38131624809319</c:v>
                </c:pt>
                <c:pt idx="1566">
                  <c:v>222.38131624809319</c:v>
                </c:pt>
                <c:pt idx="1567">
                  <c:v>222.38131624809319</c:v>
                </c:pt>
                <c:pt idx="1568">
                  <c:v>222.38131624809319</c:v>
                </c:pt>
                <c:pt idx="1569">
                  <c:v>222.38131624809319</c:v>
                </c:pt>
                <c:pt idx="1570">
                  <c:v>222.38131624809319</c:v>
                </c:pt>
                <c:pt idx="1571">
                  <c:v>222.38131624809319</c:v>
                </c:pt>
                <c:pt idx="1572">
                  <c:v>222.38131624809319</c:v>
                </c:pt>
                <c:pt idx="1573">
                  <c:v>222.38131624809319</c:v>
                </c:pt>
                <c:pt idx="1574">
                  <c:v>222.38131624809319</c:v>
                </c:pt>
                <c:pt idx="1575">
                  <c:v>222.38131624809319</c:v>
                </c:pt>
                <c:pt idx="1576">
                  <c:v>222.38131624809319</c:v>
                </c:pt>
                <c:pt idx="1577">
                  <c:v>222.38131624809319</c:v>
                </c:pt>
                <c:pt idx="1578">
                  <c:v>222.38131624809319</c:v>
                </c:pt>
                <c:pt idx="1579">
                  <c:v>222.38131624809319</c:v>
                </c:pt>
                <c:pt idx="1580">
                  <c:v>222.38131624809319</c:v>
                </c:pt>
                <c:pt idx="1581">
                  <c:v>222.38131624809319</c:v>
                </c:pt>
                <c:pt idx="1582">
                  <c:v>222.38131624809319</c:v>
                </c:pt>
                <c:pt idx="1583">
                  <c:v>222.38131624809319</c:v>
                </c:pt>
                <c:pt idx="1584">
                  <c:v>222.38131624809319</c:v>
                </c:pt>
                <c:pt idx="1585">
                  <c:v>222.38131624809319</c:v>
                </c:pt>
                <c:pt idx="1586">
                  <c:v>222.38131624809319</c:v>
                </c:pt>
                <c:pt idx="1587">
                  <c:v>222.38131624809319</c:v>
                </c:pt>
                <c:pt idx="1588">
                  <c:v>222.38131624809319</c:v>
                </c:pt>
                <c:pt idx="1589">
                  <c:v>222.38131624809319</c:v>
                </c:pt>
                <c:pt idx="1590">
                  <c:v>222.38131624809319</c:v>
                </c:pt>
                <c:pt idx="1591">
                  <c:v>222.38131624809319</c:v>
                </c:pt>
                <c:pt idx="1592">
                  <c:v>222.38131624809319</c:v>
                </c:pt>
                <c:pt idx="1593">
                  <c:v>222.38131624809319</c:v>
                </c:pt>
                <c:pt idx="1594">
                  <c:v>222.38131624809319</c:v>
                </c:pt>
                <c:pt idx="1595">
                  <c:v>222.38131624809319</c:v>
                </c:pt>
                <c:pt idx="1596">
                  <c:v>222.38131624809319</c:v>
                </c:pt>
                <c:pt idx="1597">
                  <c:v>222.38131624809319</c:v>
                </c:pt>
                <c:pt idx="1598">
                  <c:v>222.38131624809319</c:v>
                </c:pt>
                <c:pt idx="1599">
                  <c:v>222.38131624809319</c:v>
                </c:pt>
                <c:pt idx="1600">
                  <c:v>222.38131624809319</c:v>
                </c:pt>
                <c:pt idx="1601">
                  <c:v>222.38131624809319</c:v>
                </c:pt>
                <c:pt idx="1602">
                  <c:v>222.38131624809319</c:v>
                </c:pt>
                <c:pt idx="1603">
                  <c:v>222.38131624809319</c:v>
                </c:pt>
                <c:pt idx="1604">
                  <c:v>222.38131624809319</c:v>
                </c:pt>
                <c:pt idx="1605">
                  <c:v>222.38131624809319</c:v>
                </c:pt>
                <c:pt idx="1606">
                  <c:v>222.38131624809319</c:v>
                </c:pt>
                <c:pt idx="1607">
                  <c:v>222.38131624809319</c:v>
                </c:pt>
                <c:pt idx="1608">
                  <c:v>222.38131624809319</c:v>
                </c:pt>
                <c:pt idx="1609">
                  <c:v>222.38131624809319</c:v>
                </c:pt>
                <c:pt idx="1610">
                  <c:v>222.38131624809319</c:v>
                </c:pt>
                <c:pt idx="1611">
                  <c:v>222.38131624809319</c:v>
                </c:pt>
                <c:pt idx="1612">
                  <c:v>222.38131624809319</c:v>
                </c:pt>
                <c:pt idx="1613">
                  <c:v>222.38131624809319</c:v>
                </c:pt>
                <c:pt idx="1614">
                  <c:v>222.38131624809319</c:v>
                </c:pt>
                <c:pt idx="1615">
                  <c:v>222.38131624809319</c:v>
                </c:pt>
                <c:pt idx="1616">
                  <c:v>222.38131624809319</c:v>
                </c:pt>
                <c:pt idx="1617">
                  <c:v>222.38131624809319</c:v>
                </c:pt>
                <c:pt idx="1618">
                  <c:v>222.38131624809319</c:v>
                </c:pt>
                <c:pt idx="1619">
                  <c:v>222.38131624809319</c:v>
                </c:pt>
                <c:pt idx="1620">
                  <c:v>222.38131624809319</c:v>
                </c:pt>
                <c:pt idx="1621">
                  <c:v>222.38131624809319</c:v>
                </c:pt>
                <c:pt idx="1622">
                  <c:v>222.38131624809319</c:v>
                </c:pt>
                <c:pt idx="1623">
                  <c:v>222.38131624809319</c:v>
                </c:pt>
                <c:pt idx="1624">
                  <c:v>222.38131624809319</c:v>
                </c:pt>
                <c:pt idx="1625">
                  <c:v>222.38131624809319</c:v>
                </c:pt>
                <c:pt idx="1626">
                  <c:v>222.38131624809319</c:v>
                </c:pt>
                <c:pt idx="1627">
                  <c:v>222.38131624809319</c:v>
                </c:pt>
                <c:pt idx="1628">
                  <c:v>222.38131624809319</c:v>
                </c:pt>
                <c:pt idx="1629">
                  <c:v>222.38131624809319</c:v>
                </c:pt>
                <c:pt idx="1630">
                  <c:v>222.38131624809319</c:v>
                </c:pt>
                <c:pt idx="1631">
                  <c:v>222.38131624809319</c:v>
                </c:pt>
                <c:pt idx="1632">
                  <c:v>222.38131624809319</c:v>
                </c:pt>
                <c:pt idx="1633">
                  <c:v>222.38131624809319</c:v>
                </c:pt>
                <c:pt idx="1634">
                  <c:v>222.38131624809319</c:v>
                </c:pt>
                <c:pt idx="1635">
                  <c:v>222.38131624809319</c:v>
                </c:pt>
                <c:pt idx="1636">
                  <c:v>222.38131624809319</c:v>
                </c:pt>
                <c:pt idx="1637">
                  <c:v>222.38131624809319</c:v>
                </c:pt>
                <c:pt idx="1638">
                  <c:v>222.38131624809319</c:v>
                </c:pt>
                <c:pt idx="1639">
                  <c:v>222.38131624809319</c:v>
                </c:pt>
                <c:pt idx="1640">
                  <c:v>222.38131624809319</c:v>
                </c:pt>
                <c:pt idx="1641">
                  <c:v>222.38131624809319</c:v>
                </c:pt>
                <c:pt idx="1642">
                  <c:v>222.38131624809319</c:v>
                </c:pt>
                <c:pt idx="1643">
                  <c:v>222.38131624809319</c:v>
                </c:pt>
                <c:pt idx="1644">
                  <c:v>222.38131624809319</c:v>
                </c:pt>
                <c:pt idx="1645">
                  <c:v>222.38131624809319</c:v>
                </c:pt>
                <c:pt idx="1646">
                  <c:v>222.38131624809319</c:v>
                </c:pt>
                <c:pt idx="1647">
                  <c:v>222.38131624809319</c:v>
                </c:pt>
                <c:pt idx="1648">
                  <c:v>222.38131624809319</c:v>
                </c:pt>
                <c:pt idx="1649">
                  <c:v>222.38131624809319</c:v>
                </c:pt>
                <c:pt idx="1650">
                  <c:v>222.38131624809319</c:v>
                </c:pt>
                <c:pt idx="1651">
                  <c:v>222.38131624809319</c:v>
                </c:pt>
                <c:pt idx="1652">
                  <c:v>222.38131624809319</c:v>
                </c:pt>
                <c:pt idx="1653">
                  <c:v>222.38131624809319</c:v>
                </c:pt>
                <c:pt idx="1654">
                  <c:v>222.38131624809319</c:v>
                </c:pt>
                <c:pt idx="1655">
                  <c:v>222.38131624809319</c:v>
                </c:pt>
                <c:pt idx="1656">
                  <c:v>222.38131624809319</c:v>
                </c:pt>
                <c:pt idx="1657">
                  <c:v>222.38131624809319</c:v>
                </c:pt>
                <c:pt idx="1658">
                  <c:v>222.38131624809319</c:v>
                </c:pt>
                <c:pt idx="1659">
                  <c:v>222.38131624809319</c:v>
                </c:pt>
                <c:pt idx="1660">
                  <c:v>222.38131624809319</c:v>
                </c:pt>
                <c:pt idx="1661">
                  <c:v>222.38131624809319</c:v>
                </c:pt>
                <c:pt idx="1662">
                  <c:v>222.38131624809319</c:v>
                </c:pt>
                <c:pt idx="1663">
                  <c:v>222.38131624809319</c:v>
                </c:pt>
                <c:pt idx="1664">
                  <c:v>222.38131624809319</c:v>
                </c:pt>
                <c:pt idx="1665">
                  <c:v>222.38131624809319</c:v>
                </c:pt>
                <c:pt idx="1666">
                  <c:v>222.38131624809319</c:v>
                </c:pt>
                <c:pt idx="1667">
                  <c:v>222.38131624809319</c:v>
                </c:pt>
                <c:pt idx="1668">
                  <c:v>222.38131624809319</c:v>
                </c:pt>
                <c:pt idx="1669">
                  <c:v>222.38131624809319</c:v>
                </c:pt>
                <c:pt idx="1670">
                  <c:v>222.38131624809319</c:v>
                </c:pt>
                <c:pt idx="1671">
                  <c:v>222.38131624809319</c:v>
                </c:pt>
                <c:pt idx="1672">
                  <c:v>222.38131624809319</c:v>
                </c:pt>
                <c:pt idx="1673">
                  <c:v>222.38131624809319</c:v>
                </c:pt>
                <c:pt idx="1674">
                  <c:v>222.38131624809319</c:v>
                </c:pt>
                <c:pt idx="1675">
                  <c:v>222.38131624809319</c:v>
                </c:pt>
                <c:pt idx="1676">
                  <c:v>222.38131624809319</c:v>
                </c:pt>
                <c:pt idx="1677">
                  <c:v>222.38131624809319</c:v>
                </c:pt>
                <c:pt idx="1678">
                  <c:v>222.38131624809319</c:v>
                </c:pt>
                <c:pt idx="1679">
                  <c:v>222.38131624809319</c:v>
                </c:pt>
                <c:pt idx="1680">
                  <c:v>222.38131624809319</c:v>
                </c:pt>
                <c:pt idx="1681">
                  <c:v>222.38131624809319</c:v>
                </c:pt>
                <c:pt idx="1682">
                  <c:v>222.38131624809319</c:v>
                </c:pt>
                <c:pt idx="1683">
                  <c:v>222.38131624809319</c:v>
                </c:pt>
                <c:pt idx="1684">
                  <c:v>222.38131624809319</c:v>
                </c:pt>
                <c:pt idx="1685">
                  <c:v>222.38131624809319</c:v>
                </c:pt>
                <c:pt idx="1686">
                  <c:v>222.38131624809319</c:v>
                </c:pt>
                <c:pt idx="1687">
                  <c:v>222.38131624809319</c:v>
                </c:pt>
                <c:pt idx="1688">
                  <c:v>222.38131624809319</c:v>
                </c:pt>
                <c:pt idx="1689">
                  <c:v>222.38131624809319</c:v>
                </c:pt>
                <c:pt idx="1690">
                  <c:v>222.38131624809319</c:v>
                </c:pt>
                <c:pt idx="1691">
                  <c:v>222.38131624809319</c:v>
                </c:pt>
                <c:pt idx="1692">
                  <c:v>222.38131624809319</c:v>
                </c:pt>
                <c:pt idx="1693">
                  <c:v>222.38131624809319</c:v>
                </c:pt>
                <c:pt idx="1694">
                  <c:v>222.38131624809319</c:v>
                </c:pt>
                <c:pt idx="1695">
                  <c:v>222.38131624809319</c:v>
                </c:pt>
                <c:pt idx="1696">
                  <c:v>222.38131624809319</c:v>
                </c:pt>
                <c:pt idx="1697">
                  <c:v>222.38131624809319</c:v>
                </c:pt>
                <c:pt idx="1698">
                  <c:v>222.38131624809319</c:v>
                </c:pt>
                <c:pt idx="1699">
                  <c:v>222.38131624809319</c:v>
                </c:pt>
                <c:pt idx="1700">
                  <c:v>222.38131624809319</c:v>
                </c:pt>
                <c:pt idx="1701">
                  <c:v>222.38131624809319</c:v>
                </c:pt>
                <c:pt idx="1702">
                  <c:v>222.38131624809319</c:v>
                </c:pt>
                <c:pt idx="1703">
                  <c:v>222.38131624809319</c:v>
                </c:pt>
                <c:pt idx="1704">
                  <c:v>222.38131624809319</c:v>
                </c:pt>
                <c:pt idx="1705">
                  <c:v>222.38131624809319</c:v>
                </c:pt>
                <c:pt idx="1706">
                  <c:v>222.38131624809319</c:v>
                </c:pt>
                <c:pt idx="1707">
                  <c:v>222.38131624809319</c:v>
                </c:pt>
                <c:pt idx="1708">
                  <c:v>222.38131624809319</c:v>
                </c:pt>
                <c:pt idx="1709">
                  <c:v>222.38131624809319</c:v>
                </c:pt>
                <c:pt idx="1710">
                  <c:v>222.38131624809319</c:v>
                </c:pt>
                <c:pt idx="1711">
                  <c:v>222.38131624809319</c:v>
                </c:pt>
                <c:pt idx="1712">
                  <c:v>222.38131624809319</c:v>
                </c:pt>
                <c:pt idx="1713">
                  <c:v>222.38131624809319</c:v>
                </c:pt>
                <c:pt idx="1714">
                  <c:v>222.38131624809319</c:v>
                </c:pt>
                <c:pt idx="1715">
                  <c:v>222.38131624809319</c:v>
                </c:pt>
                <c:pt idx="1716">
                  <c:v>222.38131624809319</c:v>
                </c:pt>
                <c:pt idx="1717">
                  <c:v>222.38131624809319</c:v>
                </c:pt>
                <c:pt idx="1718">
                  <c:v>222.38131624809319</c:v>
                </c:pt>
                <c:pt idx="1719">
                  <c:v>222.38131624809319</c:v>
                </c:pt>
                <c:pt idx="1720">
                  <c:v>222.38131624809319</c:v>
                </c:pt>
                <c:pt idx="1721">
                  <c:v>222.38131624809319</c:v>
                </c:pt>
                <c:pt idx="1722">
                  <c:v>222.38131624809319</c:v>
                </c:pt>
                <c:pt idx="1723">
                  <c:v>222.38131624809319</c:v>
                </c:pt>
                <c:pt idx="1724">
                  <c:v>222.38131624809319</c:v>
                </c:pt>
                <c:pt idx="1725">
                  <c:v>222.38131624809319</c:v>
                </c:pt>
                <c:pt idx="1726">
                  <c:v>222.38131624809319</c:v>
                </c:pt>
                <c:pt idx="1727">
                  <c:v>222.38131624809319</c:v>
                </c:pt>
                <c:pt idx="1728">
                  <c:v>222.38131624809319</c:v>
                </c:pt>
                <c:pt idx="1729">
                  <c:v>222.38131624809319</c:v>
                </c:pt>
                <c:pt idx="1730">
                  <c:v>222.38131624809319</c:v>
                </c:pt>
                <c:pt idx="1731">
                  <c:v>222.38131624809319</c:v>
                </c:pt>
                <c:pt idx="1732">
                  <c:v>222.38131624809319</c:v>
                </c:pt>
                <c:pt idx="1733">
                  <c:v>222.38131624809319</c:v>
                </c:pt>
                <c:pt idx="1734">
                  <c:v>222.38131624809319</c:v>
                </c:pt>
                <c:pt idx="1735">
                  <c:v>222.38131624809319</c:v>
                </c:pt>
                <c:pt idx="1736">
                  <c:v>222.38131624809319</c:v>
                </c:pt>
                <c:pt idx="1737">
                  <c:v>222.38131624809319</c:v>
                </c:pt>
                <c:pt idx="1738">
                  <c:v>222.38131624809319</c:v>
                </c:pt>
                <c:pt idx="1739">
                  <c:v>222.38131624809319</c:v>
                </c:pt>
                <c:pt idx="1740">
                  <c:v>222.38131624809319</c:v>
                </c:pt>
                <c:pt idx="1741">
                  <c:v>222.38131624809319</c:v>
                </c:pt>
                <c:pt idx="1742">
                  <c:v>222.38131624809319</c:v>
                </c:pt>
                <c:pt idx="1743">
                  <c:v>222.38131624809319</c:v>
                </c:pt>
                <c:pt idx="1744">
                  <c:v>222.38131624809319</c:v>
                </c:pt>
                <c:pt idx="1745">
                  <c:v>222.38131624809319</c:v>
                </c:pt>
                <c:pt idx="1746">
                  <c:v>222.38131624809319</c:v>
                </c:pt>
                <c:pt idx="1747">
                  <c:v>222.38131624809319</c:v>
                </c:pt>
                <c:pt idx="1748">
                  <c:v>222.38131624809319</c:v>
                </c:pt>
                <c:pt idx="1749">
                  <c:v>222.38131624809319</c:v>
                </c:pt>
                <c:pt idx="1750">
                  <c:v>222.38131624809319</c:v>
                </c:pt>
                <c:pt idx="1751">
                  <c:v>222.38131624809319</c:v>
                </c:pt>
                <c:pt idx="1752">
                  <c:v>222.38131624809319</c:v>
                </c:pt>
                <c:pt idx="1753">
                  <c:v>222.38131624809319</c:v>
                </c:pt>
                <c:pt idx="1754">
                  <c:v>222.38131624809319</c:v>
                </c:pt>
                <c:pt idx="1755">
                  <c:v>222.38131624809319</c:v>
                </c:pt>
                <c:pt idx="1756">
                  <c:v>222.38131624809319</c:v>
                </c:pt>
                <c:pt idx="1757">
                  <c:v>222.38131624809319</c:v>
                </c:pt>
                <c:pt idx="1758">
                  <c:v>222.38131624809319</c:v>
                </c:pt>
                <c:pt idx="1759">
                  <c:v>222.38131624809319</c:v>
                </c:pt>
                <c:pt idx="1760">
                  <c:v>222.38131624809319</c:v>
                </c:pt>
                <c:pt idx="1761">
                  <c:v>222.38131624809319</c:v>
                </c:pt>
                <c:pt idx="1762">
                  <c:v>222.38131624809319</c:v>
                </c:pt>
                <c:pt idx="1763">
                  <c:v>222.38131624809319</c:v>
                </c:pt>
                <c:pt idx="1764">
                  <c:v>222.38131624809319</c:v>
                </c:pt>
                <c:pt idx="1765">
                  <c:v>222.38131624809319</c:v>
                </c:pt>
                <c:pt idx="1766">
                  <c:v>222.38131624809319</c:v>
                </c:pt>
                <c:pt idx="1767">
                  <c:v>222.38131624809319</c:v>
                </c:pt>
                <c:pt idx="1768">
                  <c:v>222.38131624809319</c:v>
                </c:pt>
                <c:pt idx="1769">
                  <c:v>222.66725928702735</c:v>
                </c:pt>
                <c:pt idx="1770">
                  <c:v>223.56848465686966</c:v>
                </c:pt>
                <c:pt idx="1771">
                  <c:v>224.77600360808199</c:v>
                </c:pt>
                <c:pt idx="1772">
                  <c:v>226.05056266576722</c:v>
                </c:pt>
                <c:pt idx="1773">
                  <c:v>227.27888252704471</c:v>
                </c:pt>
                <c:pt idx="1774">
                  <c:v>228.31509315691306</c:v>
                </c:pt>
                <c:pt idx="1775">
                  <c:v>229.12076180650797</c:v>
                </c:pt>
                <c:pt idx="1776">
                  <c:v>229.83054553920473</c:v>
                </c:pt>
                <c:pt idx="1777">
                  <c:v>230.60679429389222</c:v>
                </c:pt>
                <c:pt idx="1778">
                  <c:v>231.59037737679446</c:v>
                </c:pt>
                <c:pt idx="1779">
                  <c:v>232.85913561429447</c:v>
                </c:pt>
                <c:pt idx="1780">
                  <c:v>234.32702106955344</c:v>
                </c:pt>
                <c:pt idx="1781">
                  <c:v>235.78612581569783</c:v>
                </c:pt>
                <c:pt idx="1782">
                  <c:v>237.04800114390429</c:v>
                </c:pt>
                <c:pt idx="1783">
                  <c:v>238.02799031724106</c:v>
                </c:pt>
                <c:pt idx="1784">
                  <c:v>238.71795221017419</c:v>
                </c:pt>
                <c:pt idx="1785">
                  <c:v>239.22263175723916</c:v>
                </c:pt>
                <c:pt idx="1786">
                  <c:v>239.6437783894325</c:v>
                </c:pt>
                <c:pt idx="1787">
                  <c:v>240.02601295683647</c:v>
                </c:pt>
                <c:pt idx="1788">
                  <c:v>240.40433056914117</c:v>
                </c:pt>
                <c:pt idx="1789">
                  <c:v>240.81927343298369</c:v>
                </c:pt>
                <c:pt idx="1790">
                  <c:v>241.29197806012061</c:v>
                </c:pt>
                <c:pt idx="1791">
                  <c:v>241.80721011497019</c:v>
                </c:pt>
                <c:pt idx="1792">
                  <c:v>242.30536018822684</c:v>
                </c:pt>
                <c:pt idx="1793">
                  <c:v>242.68048850653557</c:v>
                </c:pt>
                <c:pt idx="1794">
                  <c:v>242.96935133813707</c:v>
                </c:pt>
                <c:pt idx="1795">
                  <c:v>242.96935133813707</c:v>
                </c:pt>
                <c:pt idx="1796">
                  <c:v>242.96935133813707</c:v>
                </c:pt>
                <c:pt idx="1797">
                  <c:v>242.96935133813707</c:v>
                </c:pt>
                <c:pt idx="1798">
                  <c:v>242.96935133813707</c:v>
                </c:pt>
                <c:pt idx="1799">
                  <c:v>242.96935133813707</c:v>
                </c:pt>
                <c:pt idx="1800">
                  <c:v>242.96935133813707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9BE-4615-8FE0-FBA5C831A9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38910720"/>
        <c:axId val="1438911136"/>
      </c:scatterChart>
      <c:valAx>
        <c:axId val="14389107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38911136"/>
        <c:crosses val="autoZero"/>
        <c:crossBetween val="midCat"/>
      </c:valAx>
      <c:valAx>
        <c:axId val="1438911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3891072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power available</a:t>
            </a:r>
            <a:r>
              <a:rPr lang="en-US" baseline="0"/>
              <a:t> for acceleration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power returned to contact patch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0.00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WLTC_class_3!$V$8:$V$1808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0.36786460202164795</c:v>
                </c:pt>
                <c:pt idx="38">
                  <c:v>0.62718082078271553</c:v>
                </c:pt>
                <c:pt idx="39">
                  <c:v>0.53456544512369741</c:v>
                </c:pt>
                <c:pt idx="40">
                  <c:v>0.41915214873307322</c:v>
                </c:pt>
                <c:pt idx="41">
                  <c:v>0.53923299258284518</c:v>
                </c:pt>
                <c:pt idx="42">
                  <c:v>0.71485871944661383</c:v>
                </c:pt>
                <c:pt idx="43">
                  <c:v>0.58602624177425133</c:v>
                </c:pt>
                <c:pt idx="44">
                  <c:v>0.25845126788671902</c:v>
                </c:pt>
                <c:pt idx="45">
                  <c:v>1.3615595878743555E-2</c:v>
                </c:pt>
                <c:pt idx="46">
                  <c:v>0</c:v>
                </c:pt>
                <c:pt idx="47">
                  <c:v>3.3695892312011727E-2</c:v>
                </c:pt>
                <c:pt idx="48">
                  <c:v>8.1916014166666176E-3</c:v>
                </c:pt>
                <c:pt idx="49">
                  <c:v>0</c:v>
                </c:pt>
                <c:pt idx="50">
                  <c:v>0</c:v>
                </c:pt>
                <c:pt idx="51">
                  <c:v>4.1679610980468858E-2</c:v>
                </c:pt>
                <c:pt idx="52">
                  <c:v>0.2002126734327799</c:v>
                </c:pt>
                <c:pt idx="53">
                  <c:v>0.12707572167659503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9.9357244839844136E-2</c:v>
                </c:pt>
                <c:pt idx="89">
                  <c:v>0.72715134905094425</c:v>
                </c:pt>
                <c:pt idx="90">
                  <c:v>1.0218695180141599</c:v>
                </c:pt>
                <c:pt idx="91">
                  <c:v>0.87940504151041654</c:v>
                </c:pt>
                <c:pt idx="92">
                  <c:v>0.49101179499348974</c:v>
                </c:pt>
                <c:pt idx="93">
                  <c:v>0.22888294470963544</c:v>
                </c:pt>
                <c:pt idx="94">
                  <c:v>0.20080582874999989</c:v>
                </c:pt>
                <c:pt idx="95">
                  <c:v>0.20019145143570963</c:v>
                </c:pt>
                <c:pt idx="96">
                  <c:v>0.10950190229557291</c:v>
                </c:pt>
                <c:pt idx="97">
                  <c:v>3.6420164156249983E-2</c:v>
                </c:pt>
                <c:pt idx="98">
                  <c:v>2.2303639631510417E-2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9.5318689183593958E-2</c:v>
                </c:pt>
                <c:pt idx="152">
                  <c:v>0.62721786733333285</c:v>
                </c:pt>
                <c:pt idx="153">
                  <c:v>0.85985071740494767</c:v>
                </c:pt>
                <c:pt idx="154">
                  <c:v>0.61963383596663413</c:v>
                </c:pt>
                <c:pt idx="155">
                  <c:v>0.23375608228824873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0.12088161111067687</c:v>
                </c:pt>
                <c:pt idx="172">
                  <c:v>0.69890575624365203</c:v>
                </c:pt>
                <c:pt idx="173">
                  <c:v>0.86948605906901044</c:v>
                </c:pt>
                <c:pt idx="174">
                  <c:v>0.4869609970118815</c:v>
                </c:pt>
                <c:pt idx="175">
                  <c:v>2.6469126135904946E-2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0.16213016859195933</c:v>
                </c:pt>
                <c:pt idx="184">
                  <c:v>0.35151492705908199</c:v>
                </c:pt>
                <c:pt idx="185">
                  <c:v>0.3693463615520835</c:v>
                </c:pt>
                <c:pt idx="186">
                  <c:v>0.29606393126953146</c:v>
                </c:pt>
                <c:pt idx="187">
                  <c:v>0.20044651525048812</c:v>
                </c:pt>
                <c:pt idx="188">
                  <c:v>0.12871553722998039</c:v>
                </c:pt>
                <c:pt idx="189">
                  <c:v>7.6354392182780048E-2</c:v>
                </c:pt>
                <c:pt idx="190">
                  <c:v>3.152373649332682E-2</c:v>
                </c:pt>
                <c:pt idx="191">
                  <c:v>5.1648327263997037E-3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4.6675303668458096E-2</c:v>
                </c:pt>
                <c:pt idx="234">
                  <c:v>0.22219412655582638</c:v>
                </c:pt>
                <c:pt idx="235">
                  <c:v>5.1292912324219161E-2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0.31420935537418665</c:v>
                </c:pt>
                <c:pt idx="240">
                  <c:v>0.59160621768050092</c:v>
                </c:pt>
                <c:pt idx="241">
                  <c:v>0.4648217231290685</c:v>
                </c:pt>
                <c:pt idx="242">
                  <c:v>0.40421935445393886</c:v>
                </c:pt>
                <c:pt idx="243">
                  <c:v>0.46588419512369778</c:v>
                </c:pt>
                <c:pt idx="244">
                  <c:v>0.41915214873307322</c:v>
                </c:pt>
                <c:pt idx="245">
                  <c:v>0.53923299258284518</c:v>
                </c:pt>
                <c:pt idx="246">
                  <c:v>0.71485871944661383</c:v>
                </c:pt>
                <c:pt idx="247">
                  <c:v>0.58602624177425133</c:v>
                </c:pt>
                <c:pt idx="248">
                  <c:v>0.25845126788671902</c:v>
                </c:pt>
                <c:pt idx="249">
                  <c:v>1.3615595878743555E-2</c:v>
                </c:pt>
                <c:pt idx="250">
                  <c:v>0</c:v>
                </c:pt>
                <c:pt idx="251">
                  <c:v>3.3695892312011727E-2</c:v>
                </c:pt>
                <c:pt idx="252">
                  <c:v>8.1916014166666176E-3</c:v>
                </c:pt>
                <c:pt idx="253">
                  <c:v>0</c:v>
                </c:pt>
                <c:pt idx="254">
                  <c:v>0</c:v>
                </c:pt>
                <c:pt idx="255">
                  <c:v>4.1679610980468858E-2</c:v>
                </c:pt>
                <c:pt idx="256">
                  <c:v>9.8211735932779834E-2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0.40713190230647783</c:v>
                </c:pt>
                <c:pt idx="275">
                  <c:v>0.63355245975000074</c:v>
                </c:pt>
                <c:pt idx="276">
                  <c:v>0.7355132819270831</c:v>
                </c:pt>
                <c:pt idx="277">
                  <c:v>0.80110490308333338</c:v>
                </c:pt>
                <c:pt idx="278">
                  <c:v>0.99623891503564443</c:v>
                </c:pt>
                <c:pt idx="279">
                  <c:v>0.91351810966552727</c:v>
                </c:pt>
                <c:pt idx="280">
                  <c:v>0.36033655475651033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0.10595043897770173</c:v>
                </c:pt>
                <c:pt idx="306">
                  <c:v>1.9291355029947933E-2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5.1457861110677128E-2</c:v>
                </c:pt>
                <c:pt idx="314">
                  <c:v>0.14276948624999994</c:v>
                </c:pt>
                <c:pt idx="315">
                  <c:v>0.14659115308333334</c:v>
                </c:pt>
                <c:pt idx="316">
                  <c:v>0.10285343384765612</c:v>
                </c:pt>
                <c:pt idx="317">
                  <c:v>0.14992994127132153</c:v>
                </c:pt>
                <c:pt idx="318">
                  <c:v>0.24759916171874988</c:v>
                </c:pt>
                <c:pt idx="319">
                  <c:v>0.26560235041666641</c:v>
                </c:pt>
                <c:pt idx="320">
                  <c:v>7.2938208309081834E-2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0.14925833855452486</c:v>
                </c:pt>
                <c:pt idx="329">
                  <c:v>0.3947770085343425</c:v>
                </c:pt>
                <c:pt idx="330">
                  <c:v>0.16357530293375663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0.14708087916975904</c:v>
                </c:pt>
                <c:pt idx="360">
                  <c:v>0.22437167692057283</c:v>
                </c:pt>
                <c:pt idx="361">
                  <c:v>0.14890080691666685</c:v>
                </c:pt>
                <c:pt idx="362">
                  <c:v>4.2296568956542727E-2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0.16203534702213532</c:v>
                </c:pt>
                <c:pt idx="373">
                  <c:v>0.43796763183251974</c:v>
                </c:pt>
                <c:pt idx="374">
                  <c:v>0.43617668718603503</c:v>
                </c:pt>
                <c:pt idx="375">
                  <c:v>0.28535052599999994</c:v>
                </c:pt>
                <c:pt idx="376">
                  <c:v>0.14950597831526696</c:v>
                </c:pt>
                <c:pt idx="377">
                  <c:v>7.235223155859373E-2</c:v>
                </c:pt>
                <c:pt idx="378">
                  <c:v>3.0669457812337219E-2</c:v>
                </c:pt>
                <c:pt idx="379">
                  <c:v>9.3248233333333395E-3</c:v>
                </c:pt>
                <c:pt idx="380">
                  <c:v>1.5304565250000018E-2</c:v>
                </c:pt>
                <c:pt idx="381">
                  <c:v>2.4523653979654943E-2</c:v>
                </c:pt>
                <c:pt idx="382">
                  <c:v>2.2142946165201818E-2</c:v>
                </c:pt>
                <c:pt idx="383">
                  <c:v>2.0254435835123714E-2</c:v>
                </c:pt>
                <c:pt idx="384">
                  <c:v>1.4775975737141924E-2</c:v>
                </c:pt>
                <c:pt idx="385">
                  <c:v>3.7042017055664051E-3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6.2028020025878976E-2</c:v>
                </c:pt>
                <c:pt idx="403">
                  <c:v>0.17088365105452435</c:v>
                </c:pt>
                <c:pt idx="404">
                  <c:v>0.14269427775000015</c:v>
                </c:pt>
                <c:pt idx="405">
                  <c:v>0.11779912576432312</c:v>
                </c:pt>
                <c:pt idx="406">
                  <c:v>0.13794858463883453</c:v>
                </c:pt>
                <c:pt idx="407">
                  <c:v>0.14389304499348948</c:v>
                </c:pt>
                <c:pt idx="408">
                  <c:v>8.9107168697753938E-2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5.0002927333333301E-2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0.27172633582291705</c:v>
                </c:pt>
                <c:pt idx="437">
                  <c:v>0.54323335293310537</c:v>
                </c:pt>
                <c:pt idx="438">
                  <c:v>0.7245404271419269</c:v>
                </c:pt>
                <c:pt idx="439">
                  <c:v>0.71791087348567695</c:v>
                </c:pt>
                <c:pt idx="440">
                  <c:v>0.53837367414697279</c:v>
                </c:pt>
                <c:pt idx="441">
                  <c:v>0.27349311451350916</c:v>
                </c:pt>
                <c:pt idx="442">
                  <c:v>8.7805000016927093E-2</c:v>
                </c:pt>
                <c:pt idx="443">
                  <c:v>1.3190168128092445E-2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4.2802819047688914E-2</c:v>
                </c:pt>
                <c:pt idx="522">
                  <c:v>7.8312384000000013E-2</c:v>
                </c:pt>
                <c:pt idx="523">
                  <c:v>0.17414516049869783</c:v>
                </c:pt>
                <c:pt idx="524">
                  <c:v>0.31300347332112632</c:v>
                </c:pt>
                <c:pt idx="525">
                  <c:v>0.35383269706526699</c:v>
                </c:pt>
                <c:pt idx="526">
                  <c:v>0.22764926613541672</c:v>
                </c:pt>
                <c:pt idx="527">
                  <c:v>7.7559942916666666E-2</c:v>
                </c:pt>
                <c:pt idx="528">
                  <c:v>1.4711694114583328E-2</c:v>
                </c:pt>
                <c:pt idx="529">
                  <c:v>2.7230936393229164E-3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2.9838236552083335E-2</c:v>
                </c:pt>
                <c:pt idx="545">
                  <c:v>0.18691492772281901</c:v>
                </c:pt>
                <c:pt idx="546">
                  <c:v>0.20137740861181658</c:v>
                </c:pt>
                <c:pt idx="547">
                  <c:v>0.11107887814046243</c:v>
                </c:pt>
                <c:pt idx="548">
                  <c:v>4.9494712385416618E-2</c:v>
                </c:pt>
                <c:pt idx="549">
                  <c:v>1.7937480994303277E-2</c:v>
                </c:pt>
                <c:pt idx="550">
                  <c:v>3.8067676080730186E-3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1.8899199934895351E-3</c:v>
                </c:pt>
                <c:pt idx="564">
                  <c:v>0.38257458010807288</c:v>
                </c:pt>
                <c:pt idx="565">
                  <c:v>0.4279110679705404</c:v>
                </c:pt>
                <c:pt idx="566">
                  <c:v>0.19322076599999999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0.20785412309505152</c:v>
                </c:pt>
                <c:pt idx="653">
                  <c:v>0.27867228928890025</c:v>
                </c:pt>
                <c:pt idx="654">
                  <c:v>0.48084043444189439</c:v>
                </c:pt>
                <c:pt idx="655">
                  <c:v>0.92602804441666664</c:v>
                </c:pt>
                <c:pt idx="656">
                  <c:v>1.1090612340000003</c:v>
                </c:pt>
                <c:pt idx="657">
                  <c:v>0.80378524858333367</c:v>
                </c:pt>
                <c:pt idx="658">
                  <c:v>0.46310804387288529</c:v>
                </c:pt>
                <c:pt idx="659">
                  <c:v>0.54471689891422514</c:v>
                </c:pt>
                <c:pt idx="660">
                  <c:v>0.91264387156901028</c:v>
                </c:pt>
                <c:pt idx="661">
                  <c:v>1.0261985547395833</c:v>
                </c:pt>
                <c:pt idx="662">
                  <c:v>0.85927344487646484</c:v>
                </c:pt>
                <c:pt idx="663">
                  <c:v>0.43260051760807294</c:v>
                </c:pt>
                <c:pt idx="664">
                  <c:v>0.11491728417659508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0.45741444099609324</c:v>
                </c:pt>
                <c:pt idx="679">
                  <c:v>0.83940993401220698</c:v>
                </c:pt>
                <c:pt idx="680">
                  <c:v>0.97627557019921918</c:v>
                </c:pt>
                <c:pt idx="681">
                  <c:v>0.90197209076188156</c:v>
                </c:pt>
                <c:pt idx="682">
                  <c:v>0.45427243865624983</c:v>
                </c:pt>
                <c:pt idx="683">
                  <c:v>0.21890692934586609</c:v>
                </c:pt>
                <c:pt idx="684">
                  <c:v>5.1343234000488548E-2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0.4351030349062503</c:v>
                </c:pt>
                <c:pt idx="697">
                  <c:v>0.6217840748419593</c:v>
                </c:pt>
                <c:pt idx="698">
                  <c:v>0.40839260867578125</c:v>
                </c:pt>
                <c:pt idx="699">
                  <c:v>0.24501821661474615</c:v>
                </c:pt>
                <c:pt idx="700">
                  <c:v>2.2120273649739786E-2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0.1259126219220377</c:v>
                </c:pt>
                <c:pt idx="706">
                  <c:v>0.26632973777815744</c:v>
                </c:pt>
                <c:pt idx="707">
                  <c:v>0.24935216675797514</c:v>
                </c:pt>
                <c:pt idx="708">
                  <c:v>9.4726549333333313E-2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0.16068035561458338</c:v>
                </c:pt>
                <c:pt idx="715">
                  <c:v>0.48882575314046206</c:v>
                </c:pt>
                <c:pt idx="716">
                  <c:v>0.32111187691227222</c:v>
                </c:pt>
                <c:pt idx="717">
                  <c:v>2.2605828750000032E-2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0.27401085916813123</c:v>
                </c:pt>
                <c:pt idx="757">
                  <c:v>0.91412018355647806</c:v>
                </c:pt>
                <c:pt idx="758">
                  <c:v>1.3339182782680667</c:v>
                </c:pt>
                <c:pt idx="759">
                  <c:v>1.3023422066033523</c:v>
                </c:pt>
                <c:pt idx="760">
                  <c:v>1.1455087194466149</c:v>
                </c:pt>
                <c:pt idx="761">
                  <c:v>0.97552271985205052</c:v>
                </c:pt>
                <c:pt idx="762">
                  <c:v>0.66567535141666656</c:v>
                </c:pt>
                <c:pt idx="763">
                  <c:v>0.32329317349104797</c:v>
                </c:pt>
                <c:pt idx="764">
                  <c:v>3.3082874999998478E-4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0.65049989183674872</c:v>
                </c:pt>
                <c:pt idx="795">
                  <c:v>1.5160429576450192</c:v>
                </c:pt>
                <c:pt idx="796">
                  <c:v>1.850111117613283</c:v>
                </c:pt>
                <c:pt idx="797">
                  <c:v>1.5816062591437179</c:v>
                </c:pt>
                <c:pt idx="798">
                  <c:v>0.92669617982405605</c:v>
                </c:pt>
                <c:pt idx="799">
                  <c:v>0.21115345002099603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0.25156812911311804</c:v>
                </c:pt>
                <c:pt idx="811">
                  <c:v>0.7296297303164061</c:v>
                </c:pt>
                <c:pt idx="812">
                  <c:v>1.0560769023064769</c:v>
                </c:pt>
                <c:pt idx="813">
                  <c:v>1.086277431440593</c:v>
                </c:pt>
                <c:pt idx="814">
                  <c:v>1.0666728339005536</c:v>
                </c:pt>
                <c:pt idx="815">
                  <c:v>1.0449722289715169</c:v>
                </c:pt>
                <c:pt idx="816">
                  <c:v>0.90270329780745462</c:v>
                </c:pt>
                <c:pt idx="817">
                  <c:v>0.67240063145654316</c:v>
                </c:pt>
                <c:pt idx="818">
                  <c:v>0.27600118453125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0.79572514514501869</c:v>
                </c:pt>
                <c:pt idx="903">
                  <c:v>1.850111117613283</c:v>
                </c:pt>
                <c:pt idx="904">
                  <c:v>1.5816062591437179</c:v>
                </c:pt>
                <c:pt idx="905">
                  <c:v>0.92669617982405605</c:v>
                </c:pt>
                <c:pt idx="906">
                  <c:v>0.21115345002099603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6.923454104182912E-2</c:v>
                </c:pt>
                <c:pt idx="952">
                  <c:v>0.90904511805354882</c:v>
                </c:pt>
                <c:pt idx="953">
                  <c:v>1.541439155322917</c:v>
                </c:pt>
                <c:pt idx="954">
                  <c:v>1.6274983529754232</c:v>
                </c:pt>
                <c:pt idx="955">
                  <c:v>1.4698913825039062</c:v>
                </c:pt>
                <c:pt idx="956">
                  <c:v>1.2955682889444984</c:v>
                </c:pt>
                <c:pt idx="957">
                  <c:v>0.70295286733333318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0.50657158321874995</c:v>
                </c:pt>
                <c:pt idx="972">
                  <c:v>1.2772072763393556</c:v>
                </c:pt>
                <c:pt idx="973">
                  <c:v>1.5553870358815105</c:v>
                </c:pt>
                <c:pt idx="974">
                  <c:v>1.3896030659959313</c:v>
                </c:pt>
                <c:pt idx="975">
                  <c:v>1.2082085367187496</c:v>
                </c:pt>
                <c:pt idx="976">
                  <c:v>1.0250095868361</c:v>
                </c:pt>
                <c:pt idx="977">
                  <c:v>0.63382248253238915</c:v>
                </c:pt>
                <c:pt idx="978">
                  <c:v>0.33728914666666676</c:v>
                </c:pt>
                <c:pt idx="979">
                  <c:v>0.23209030040625001</c:v>
                </c:pt>
                <c:pt idx="980">
                  <c:v>0.14512208509456373</c:v>
                </c:pt>
                <c:pt idx="981">
                  <c:v>8.3454476416666631E-2</c:v>
                </c:pt>
                <c:pt idx="982">
                  <c:v>6.2082065250000019E-2</c:v>
                </c:pt>
                <c:pt idx="983">
                  <c:v>6.5601776429850267E-2</c:v>
                </c:pt>
                <c:pt idx="984">
                  <c:v>4.4276317333333343E-2</c:v>
                </c:pt>
                <c:pt idx="985">
                  <c:v>9.1204218914388048E-3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0.14916180156591796</c:v>
                </c:pt>
                <c:pt idx="1052">
                  <c:v>0.32630245558333398</c:v>
                </c:pt>
                <c:pt idx="1053">
                  <c:v>0.51029796342041023</c:v>
                </c:pt>
                <c:pt idx="1054">
                  <c:v>0.75259889715234429</c:v>
                </c:pt>
                <c:pt idx="1055">
                  <c:v>1.022812251502115</c:v>
                </c:pt>
                <c:pt idx="1056">
                  <c:v>1.2453819862499997</c:v>
                </c:pt>
                <c:pt idx="1057">
                  <c:v>1.2329773925489906</c:v>
                </c:pt>
                <c:pt idx="1058">
                  <c:v>0.93384928915755228</c:v>
                </c:pt>
                <c:pt idx="1059">
                  <c:v>0.68587643126953124</c:v>
                </c:pt>
                <c:pt idx="1060">
                  <c:v>0.46729019822932932</c:v>
                </c:pt>
                <c:pt idx="1061">
                  <c:v>0.19810914532942706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0.27245603608333574</c:v>
                </c:pt>
                <c:pt idx="1125">
                  <c:v>1.1001432855190449</c:v>
                </c:pt>
                <c:pt idx="1126">
                  <c:v>1.716008189730468</c:v>
                </c:pt>
                <c:pt idx="1127">
                  <c:v>1.8151513863175441</c:v>
                </c:pt>
                <c:pt idx="1128">
                  <c:v>1.6428534462395832</c:v>
                </c:pt>
                <c:pt idx="1129">
                  <c:v>1.2427350215349933</c:v>
                </c:pt>
                <c:pt idx="1130">
                  <c:v>0.84775170961849</c:v>
                </c:pt>
                <c:pt idx="1131">
                  <c:v>0.66801391988265002</c:v>
                </c:pt>
                <c:pt idx="1132">
                  <c:v>0.60643929057682255</c:v>
                </c:pt>
                <c:pt idx="1133">
                  <c:v>0.61563515180598982</c:v>
                </c:pt>
                <c:pt idx="1134">
                  <c:v>0.58578573964192737</c:v>
                </c:pt>
                <c:pt idx="1135">
                  <c:v>0.45685329263411456</c:v>
                </c:pt>
                <c:pt idx="1136">
                  <c:v>0.2448640434943033</c:v>
                </c:pt>
                <c:pt idx="1137">
                  <c:v>3.8404976727864672E-2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0.60003008362972043</c:v>
                </c:pt>
                <c:pt idx="1148">
                  <c:v>0.59075836098046874</c:v>
                </c:pt>
                <c:pt idx="1149">
                  <c:v>0.24845733172265613</c:v>
                </c:pt>
                <c:pt idx="1150">
                  <c:v>1.7037078750000042E-2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1.8197414826825666E-2</c:v>
                </c:pt>
                <c:pt idx="1359">
                  <c:v>0.15857516853043807</c:v>
                </c:pt>
                <c:pt idx="1360">
                  <c:v>0.23267940040755003</c:v>
                </c:pt>
                <c:pt idx="1361">
                  <c:v>1.1970156916665118E-2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1.4445393749999872E-2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0.58467066339990381</c:v>
                </c:pt>
                <c:pt idx="1377">
                  <c:v>1.3975449662604162</c:v>
                </c:pt>
                <c:pt idx="1378">
                  <c:v>1.6927385444637033</c:v>
                </c:pt>
                <c:pt idx="1379">
                  <c:v>1.5434721133945315</c:v>
                </c:pt>
                <c:pt idx="1380">
                  <c:v>1.3764282180890299</c:v>
                </c:pt>
                <c:pt idx="1381">
                  <c:v>0.78186315358333314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3.1521957815917837E-2</c:v>
                </c:pt>
                <c:pt idx="1401">
                  <c:v>0.11945541165706476</c:v>
                </c:pt>
                <c:pt idx="1402">
                  <c:v>0.2677019178164059</c:v>
                </c:pt>
                <c:pt idx="1403">
                  <c:v>0.63602344623958373</c:v>
                </c:pt>
                <c:pt idx="1404">
                  <c:v>1.2219557300299482</c:v>
                </c:pt>
                <c:pt idx="1405">
                  <c:v>1.4285900751228837</c:v>
                </c:pt>
                <c:pt idx="1406">
                  <c:v>1.0043860027499998</c:v>
                </c:pt>
                <c:pt idx="1407">
                  <c:v>0.31465111978125004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0.19768491973942162</c:v>
                </c:pt>
                <c:pt idx="1422">
                  <c:v>0.59683091118636089</c:v>
                </c:pt>
                <c:pt idx="1423">
                  <c:v>0.30843025349593106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0.554205490284993</c:v>
                </c:pt>
                <c:pt idx="1432">
                  <c:v>1.126077642105469</c:v>
                </c:pt>
                <c:pt idx="1433">
                  <c:v>1.2540195521612956</c:v>
                </c:pt>
                <c:pt idx="1434">
                  <c:v>1.074461054739583</c:v>
                </c:pt>
                <c:pt idx="1435">
                  <c:v>0.50163716075130205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8.2270304756510426E-2</c:v>
                </c:pt>
                <c:pt idx="1442">
                  <c:v>0.13371948457291649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0.15834239402815753</c:v>
                </c:pt>
                <c:pt idx="1448">
                  <c:v>0.44968648271484374</c:v>
                </c:pt>
                <c:pt idx="1449">
                  <c:v>0.41035304885888668</c:v>
                </c:pt>
                <c:pt idx="1450">
                  <c:v>0.15530696689713544</c:v>
                </c:pt>
                <c:pt idx="1451">
                  <c:v>1.7745076968749999E-2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0.16762815481380033</c:v>
                </c:pt>
                <c:pt idx="1528">
                  <c:v>0.2179589000481752</c:v>
                </c:pt>
                <c:pt idx="1529">
                  <c:v>8.0616586666666656E-2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0.17371039615250938</c:v>
                </c:pt>
                <c:pt idx="1770">
                  <c:v>0.54749441217919914</c:v>
                </c:pt>
                <c:pt idx="1771">
                  <c:v>0.73356776286148839</c:v>
                </c:pt>
                <c:pt idx="1772">
                  <c:v>0.77429462754378009</c:v>
                </c:pt>
                <c:pt idx="1773">
                  <c:v>0.74620431572607504</c:v>
                </c:pt>
                <c:pt idx="1774">
                  <c:v>0.62949795764502048</c:v>
                </c:pt>
                <c:pt idx="1775">
                  <c:v>0.48944370462890663</c:v>
                </c:pt>
                <c:pt idx="1776">
                  <c:v>0.43119361761328046</c:v>
                </c:pt>
                <c:pt idx="1777">
                  <c:v>0.47157111847265604</c:v>
                </c:pt>
                <c:pt idx="1778">
                  <c:v>0.5975267228631197</c:v>
                </c:pt>
                <c:pt idx="1779">
                  <c:v>0.77077062928125062</c:v>
                </c:pt>
                <c:pt idx="1780">
                  <c:v>0.89174041406982407</c:v>
                </c:pt>
                <c:pt idx="1781">
                  <c:v>0.886406133282715</c:v>
                </c:pt>
                <c:pt idx="1782">
                  <c:v>0.76658926188541587</c:v>
                </c:pt>
                <c:pt idx="1783">
                  <c:v>0.59534342280208308</c:v>
                </c:pt>
                <c:pt idx="1784">
                  <c:v>0.41915184995686877</c:v>
                </c:pt>
                <c:pt idx="1785">
                  <c:v>0.30659282484195954</c:v>
                </c:pt>
                <c:pt idx="1786">
                  <c:v>0.25584657905745467</c:v>
                </c:pt>
                <c:pt idx="1787">
                  <c:v>0.23220749969791676</c:v>
                </c:pt>
                <c:pt idx="1788">
                  <c:v>0.22982794947509744</c:v>
                </c:pt>
                <c:pt idx="1789">
                  <c:v>0.25207778978434253</c:v>
                </c:pt>
                <c:pt idx="1790">
                  <c:v>0.2871680609856771</c:v>
                </c:pt>
                <c:pt idx="1791">
                  <c:v>0.31300347332112621</c:v>
                </c:pt>
                <c:pt idx="1792">
                  <c:v>0.30262616950341809</c:v>
                </c:pt>
                <c:pt idx="1793">
                  <c:v>0.22789045337255859</c:v>
                </c:pt>
                <c:pt idx="1794">
                  <c:v>0.17548417019791662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DCE-4BFA-9B7C-537560CBA8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9291583"/>
        <c:axId val="409289919"/>
      </c:scatterChart>
      <c:valAx>
        <c:axId val="40929158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9289919"/>
        <c:crosses val="autoZero"/>
        <c:crossBetween val="midCat"/>
      </c:valAx>
      <c:valAx>
        <c:axId val="4092899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929158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522513</xdr:colOff>
      <xdr:row>2</xdr:row>
      <xdr:rowOff>58422</xdr:rowOff>
    </xdr:from>
    <xdr:to>
      <xdr:col>25</xdr:col>
      <xdr:colOff>580030</xdr:colOff>
      <xdr:row>20</xdr:row>
      <xdr:rowOff>102359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506B080-0FCF-9742-23CC-A8AFAE12A07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73782</xdr:colOff>
      <xdr:row>5</xdr:row>
      <xdr:rowOff>71724</xdr:rowOff>
    </xdr:from>
    <xdr:to>
      <xdr:col>30</xdr:col>
      <xdr:colOff>528484</xdr:colOff>
      <xdr:row>34</xdr:row>
      <xdr:rowOff>36870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4FB0CD4-6609-E615-1F15-9D2E8C1DE40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169333</xdr:colOff>
      <xdr:row>2</xdr:row>
      <xdr:rowOff>25400</xdr:rowOff>
    </xdr:from>
    <xdr:to>
      <xdr:col>23</xdr:col>
      <xdr:colOff>482600</xdr:colOff>
      <xdr:row>28</xdr:row>
      <xdr:rowOff>152400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9DDED0F-0795-69F6-C6B6-64755C86C53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25399</xdr:colOff>
      <xdr:row>2</xdr:row>
      <xdr:rowOff>23343</xdr:rowOff>
    </xdr:from>
    <xdr:to>
      <xdr:col>23</xdr:col>
      <xdr:colOff>48381</xdr:colOff>
      <xdr:row>30</xdr:row>
      <xdr:rowOff>84666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29A4CF6-B50A-D4AC-729D-05C3778E63D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137160</xdr:colOff>
      <xdr:row>1</xdr:row>
      <xdr:rowOff>99060</xdr:rowOff>
    </xdr:from>
    <xdr:to>
      <xdr:col>21</xdr:col>
      <xdr:colOff>114300</xdr:colOff>
      <xdr:row>25</xdr:row>
      <xdr:rowOff>60960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B74A7B6-4EEA-F0AE-9511-01D0F626F18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E597D-6E0F-4C33-B30B-5E0B7CFBDA2B}">
  <dimension ref="B2:G7"/>
  <sheetViews>
    <sheetView workbookViewId="0">
      <selection activeCell="E7" sqref="E7"/>
    </sheetView>
  </sheetViews>
  <sheetFormatPr defaultRowHeight="14.4" x14ac:dyDescent="0.3"/>
  <cols>
    <col min="1" max="1" width="8.88671875" style="1"/>
    <col min="2" max="2" width="9.5546875" style="1" bestFit="1" customWidth="1"/>
    <col min="3" max="3" width="12.44140625" style="1" bestFit="1" customWidth="1"/>
    <col min="4" max="4" width="19.33203125" style="1" bestFit="1" customWidth="1"/>
    <col min="5" max="5" width="24.21875" style="1" bestFit="1" customWidth="1"/>
    <col min="6" max="6" width="18.21875" style="1" bestFit="1" customWidth="1"/>
    <col min="7" max="7" width="15.88671875" style="1" bestFit="1" customWidth="1"/>
    <col min="8" max="16384" width="8.88671875" style="1"/>
  </cols>
  <sheetData>
    <row r="2" spans="2:7" x14ac:dyDescent="0.3">
      <c r="B2" s="21" t="s">
        <v>21</v>
      </c>
      <c r="C2" s="21"/>
      <c r="D2" s="21"/>
      <c r="E2" s="21"/>
      <c r="F2" s="21"/>
      <c r="G2" s="21"/>
    </row>
    <row r="3" spans="2:7" x14ac:dyDescent="0.3">
      <c r="B3" s="15" t="s">
        <v>15</v>
      </c>
      <c r="C3" s="15" t="s">
        <v>16</v>
      </c>
      <c r="D3" s="15" t="s">
        <v>17</v>
      </c>
      <c r="E3" s="15" t="s">
        <v>18</v>
      </c>
      <c r="F3" s="15" t="s">
        <v>19</v>
      </c>
      <c r="G3" s="15" t="s">
        <v>20</v>
      </c>
    </row>
    <row r="4" spans="2:7" x14ac:dyDescent="0.3">
      <c r="B4" s="14">
        <v>51453.3</v>
      </c>
      <c r="C4" s="14">
        <v>198</v>
      </c>
      <c r="D4" s="14">
        <f>B4/C4</f>
        <v>259.86515151515152</v>
      </c>
      <c r="E4" s="14">
        <v>0.02</v>
      </c>
      <c r="F4" s="14">
        <v>0.7</v>
      </c>
      <c r="G4" s="14">
        <v>0.47</v>
      </c>
    </row>
    <row r="6" spans="2:7" x14ac:dyDescent="0.3">
      <c r="E6" s="15" t="s">
        <v>30</v>
      </c>
    </row>
    <row r="7" spans="2:7" x14ac:dyDescent="0.3">
      <c r="E7" s="14">
        <f>C4*9.81*E4</f>
        <v>38.8476</v>
      </c>
    </row>
  </sheetData>
  <mergeCells count="1">
    <mergeCell ref="B2:G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AQ1808"/>
  <sheetViews>
    <sheetView topLeftCell="R4" zoomScale="61" workbookViewId="0">
      <selection activeCell="AP6" sqref="AP6:AQ8"/>
    </sheetView>
  </sheetViews>
  <sheetFormatPr defaultColWidth="11.44140625" defaultRowHeight="14.4" x14ac:dyDescent="0.3"/>
  <cols>
    <col min="1" max="1" width="11.44140625" style="1"/>
    <col min="2" max="2" width="15.109375" style="1" bestFit="1" customWidth="1"/>
    <col min="3" max="4" width="11.44140625" style="1"/>
    <col min="5" max="7" width="14" style="1" customWidth="1"/>
    <col min="8" max="8" width="13.6640625" style="1" customWidth="1"/>
    <col min="9" max="23" width="11.44140625" style="1"/>
    <col min="24" max="24" width="13.44140625" style="1" bestFit="1" customWidth="1"/>
    <col min="25" max="16384" width="11.44140625" style="1"/>
  </cols>
  <sheetData>
    <row r="2" spans="2:43" x14ac:dyDescent="0.3">
      <c r="B2" s="2" t="s">
        <v>0</v>
      </c>
      <c r="C2" s="2" t="s">
        <v>1</v>
      </c>
    </row>
    <row r="3" spans="2:43" x14ac:dyDescent="0.3">
      <c r="D3" s="2"/>
    </row>
    <row r="4" spans="2:43" x14ac:dyDescent="0.3">
      <c r="B4" s="2" t="s">
        <v>2</v>
      </c>
      <c r="P4" s="25" t="s">
        <v>48</v>
      </c>
      <c r="Q4" s="25"/>
      <c r="R4" s="25"/>
      <c r="S4" s="25"/>
      <c r="T4" s="25"/>
      <c r="U4" s="25"/>
    </row>
    <row r="6" spans="2:43" ht="92.4" x14ac:dyDescent="0.3">
      <c r="B6" s="3" t="s">
        <v>3</v>
      </c>
      <c r="C6" s="3" t="s">
        <v>4</v>
      </c>
      <c r="D6" s="3" t="s">
        <v>5</v>
      </c>
      <c r="E6" s="4" t="s">
        <v>6</v>
      </c>
      <c r="F6" s="4" t="s">
        <v>6</v>
      </c>
      <c r="G6" s="4" t="s">
        <v>7</v>
      </c>
      <c r="H6" s="17" t="s">
        <v>22</v>
      </c>
      <c r="I6" s="17" t="s">
        <v>23</v>
      </c>
      <c r="J6" s="17" t="s">
        <v>35</v>
      </c>
      <c r="K6" s="17" t="s">
        <v>36</v>
      </c>
      <c r="L6" s="17" t="s">
        <v>34</v>
      </c>
      <c r="M6" s="17" t="s">
        <v>24</v>
      </c>
      <c r="N6" s="17" t="s">
        <v>25</v>
      </c>
      <c r="O6" s="17" t="s">
        <v>31</v>
      </c>
      <c r="P6" s="17" t="s">
        <v>26</v>
      </c>
      <c r="Q6" s="17" t="s">
        <v>51</v>
      </c>
      <c r="R6" s="17" t="s">
        <v>52</v>
      </c>
      <c r="S6" s="17" t="s">
        <v>53</v>
      </c>
      <c r="T6" s="17" t="s">
        <v>27</v>
      </c>
      <c r="U6" s="17" t="s">
        <v>28</v>
      </c>
      <c r="V6" s="29" t="s">
        <v>61</v>
      </c>
      <c r="W6" s="20"/>
      <c r="X6" s="26" t="s">
        <v>37</v>
      </c>
      <c r="Y6" s="26" t="s">
        <v>39</v>
      </c>
      <c r="Z6" s="26" t="s">
        <v>38</v>
      </c>
      <c r="AA6" s="28" t="s">
        <v>40</v>
      </c>
      <c r="AB6" s="26" t="s">
        <v>41</v>
      </c>
      <c r="AC6" s="26" t="s">
        <v>42</v>
      </c>
      <c r="AD6" s="26" t="s">
        <v>43</v>
      </c>
      <c r="AE6" s="26" t="s">
        <v>59</v>
      </c>
      <c r="AF6" s="26" t="s">
        <v>44</v>
      </c>
      <c r="AG6" s="26" t="s">
        <v>45</v>
      </c>
      <c r="AH6" s="26" t="s">
        <v>46</v>
      </c>
      <c r="AI6" s="26" t="s">
        <v>47</v>
      </c>
      <c r="AJ6" s="26" t="s">
        <v>49</v>
      </c>
      <c r="AK6" s="26" t="s">
        <v>50</v>
      </c>
      <c r="AL6" s="26" t="s">
        <v>55</v>
      </c>
      <c r="AM6" s="26" t="s">
        <v>60</v>
      </c>
      <c r="AN6" s="26" t="s">
        <v>56</v>
      </c>
      <c r="AO6" s="26" t="s">
        <v>58</v>
      </c>
      <c r="AP6" s="29" t="s">
        <v>62</v>
      </c>
      <c r="AQ6" s="29" t="s">
        <v>63</v>
      </c>
    </row>
    <row r="7" spans="2:43" x14ac:dyDescent="0.3">
      <c r="B7" s="3" t="s">
        <v>3</v>
      </c>
      <c r="C7" s="3" t="s">
        <v>8</v>
      </c>
      <c r="D7" s="3" t="s">
        <v>8</v>
      </c>
      <c r="E7" s="3" t="s">
        <v>32</v>
      </c>
      <c r="F7" s="3" t="s">
        <v>14</v>
      </c>
      <c r="G7" s="24" t="s">
        <v>9</v>
      </c>
      <c r="H7" s="17" t="s">
        <v>29</v>
      </c>
      <c r="I7" s="17" t="s">
        <v>29</v>
      </c>
      <c r="J7" s="17" t="s">
        <v>29</v>
      </c>
      <c r="K7" s="18" t="s">
        <v>29</v>
      </c>
      <c r="L7" s="18" t="s">
        <v>29</v>
      </c>
      <c r="M7" s="18" t="s">
        <v>33</v>
      </c>
      <c r="N7" s="18" t="s">
        <v>33</v>
      </c>
      <c r="O7" s="18" t="s">
        <v>33</v>
      </c>
      <c r="P7" s="18" t="s">
        <v>33</v>
      </c>
      <c r="Q7" s="18" t="s">
        <v>33</v>
      </c>
      <c r="R7" s="18" t="s">
        <v>33</v>
      </c>
      <c r="S7" s="18" t="s">
        <v>54</v>
      </c>
      <c r="T7" s="17" t="s">
        <v>33</v>
      </c>
      <c r="U7" s="17" t="s">
        <v>33</v>
      </c>
      <c r="V7" s="27" t="s">
        <v>29</v>
      </c>
      <c r="W7" s="20"/>
      <c r="X7" s="27" t="s">
        <v>14</v>
      </c>
      <c r="Y7" s="27" t="s">
        <v>14</v>
      </c>
      <c r="Z7" s="27" t="s">
        <v>9</v>
      </c>
      <c r="AA7" s="28" t="s">
        <v>9</v>
      </c>
      <c r="AB7" s="27" t="s">
        <v>29</v>
      </c>
      <c r="AC7" s="27" t="s">
        <v>29</v>
      </c>
      <c r="AD7" s="27" t="s">
        <v>29</v>
      </c>
      <c r="AE7" s="27" t="s">
        <v>29</v>
      </c>
      <c r="AF7" s="27" t="s">
        <v>33</v>
      </c>
      <c r="AG7" s="27" t="s">
        <v>33</v>
      </c>
      <c r="AH7" s="27" t="s">
        <v>33</v>
      </c>
      <c r="AI7" s="27" t="s">
        <v>33</v>
      </c>
      <c r="AJ7" s="27" t="s">
        <v>33</v>
      </c>
      <c r="AK7" s="27" t="s">
        <v>33</v>
      </c>
      <c r="AL7" s="27" t="s">
        <v>33</v>
      </c>
      <c r="AM7" s="27" t="s">
        <v>33</v>
      </c>
      <c r="AN7" s="27" t="s">
        <v>57</v>
      </c>
      <c r="AO7" s="27" t="s">
        <v>57</v>
      </c>
      <c r="AP7" s="27" t="s">
        <v>29</v>
      </c>
      <c r="AQ7" s="27" t="s">
        <v>29</v>
      </c>
    </row>
    <row r="8" spans="2:43" x14ac:dyDescent="0.3">
      <c r="B8" s="16" t="s">
        <v>10</v>
      </c>
      <c r="C8" s="16">
        <v>0</v>
      </c>
      <c r="D8" s="16">
        <v>0</v>
      </c>
      <c r="E8" s="19">
        <v>0</v>
      </c>
      <c r="F8" s="22">
        <f>E8/3.6</f>
        <v>0</v>
      </c>
      <c r="G8" s="14">
        <f>($E9-0)/2/3.6</f>
        <v>0</v>
      </c>
      <c r="H8" s="14">
        <f>('motorcycle data'!$C$4)*(G8)</f>
        <v>0</v>
      </c>
      <c r="I8" s="14">
        <f>0.5*1.225*F8^2*('motorcycle data'!$F$4)*('motorcycle data'!$G$4)</f>
        <v>0</v>
      </c>
      <c r="J8" s="14">
        <f>IF(F8=0,0,H8+I8+'motorcycle data'!$E$7)</f>
        <v>0</v>
      </c>
      <c r="K8" s="14">
        <f>IF(J8&lt;=0,0,J8)</f>
        <v>0</v>
      </c>
      <c r="L8" s="14">
        <f>IF(J8&lt;0,J8*-1,0)</f>
        <v>0</v>
      </c>
      <c r="M8" s="14">
        <f>(J8*F8)/1000</f>
        <v>0</v>
      </c>
      <c r="N8" s="14">
        <f>IF(M8&gt;0,M8,0)</f>
        <v>0</v>
      </c>
      <c r="O8" s="14">
        <f>IF(M8&lt;0,M8*-1,0)</f>
        <v>0</v>
      </c>
      <c r="P8" s="14">
        <f>O8*0.75</f>
        <v>0</v>
      </c>
      <c r="Q8" s="14" t="str">
        <f>IF(G8&lt;0,P8,"")</f>
        <v/>
      </c>
      <c r="R8" s="14" t="str">
        <f>IF(H8&lt;0,Q8,"")</f>
        <v/>
      </c>
      <c r="S8" s="14"/>
      <c r="T8" s="14">
        <f>N8</f>
        <v>0</v>
      </c>
      <c r="U8" s="14">
        <f>O8</f>
        <v>0</v>
      </c>
      <c r="V8" s="14">
        <f>O8*0.75*0.9*0.9</f>
        <v>0</v>
      </c>
      <c r="X8" s="14">
        <f>MAX(F8:F1808)</f>
        <v>36.472222222222221</v>
      </c>
      <c r="Y8" s="14">
        <f>AVERAGE(F8:F1808)</f>
        <v>12.916373619594058</v>
      </c>
      <c r="Z8" s="14">
        <f>MAX(G8:G1808)</f>
        <v>1.5833333333333333</v>
      </c>
      <c r="AA8" s="14">
        <f>AVERAGEIF(G8:G1808,"&gt;0")</f>
        <v>0.40910553410553396</v>
      </c>
      <c r="AB8" s="14">
        <f>MAX(K8:K1808)</f>
        <v>362.71200621141969</v>
      </c>
      <c r="AC8" s="14">
        <f>AVERAGE(K8:K1808)</f>
        <v>104.64786271420493</v>
      </c>
      <c r="AD8" s="14">
        <f>MAX(L8:L1808)</f>
        <v>251.06626650270061</v>
      </c>
      <c r="AE8" s="14">
        <f>AVERAGE(M8:M1808)</f>
        <v>1.836312813978292</v>
      </c>
      <c r="AF8" s="14">
        <f>MAX(N8:N1808)</f>
        <v>12.00811479648624</v>
      </c>
      <c r="AG8" s="14">
        <f>AVERAGE(N8:N1808)</f>
        <v>1.971220838041666</v>
      </c>
      <c r="AH8" s="14">
        <f>MAX(O8:O1808)</f>
        <v>3.0454503993634283</v>
      </c>
      <c r="AI8" s="14">
        <f>AVERAGE(O8:O1808)</f>
        <v>0.13490802406337427</v>
      </c>
      <c r="AJ8" s="14">
        <f>MAX(P8:P1808)</f>
        <v>2.2840877995225712</v>
      </c>
      <c r="AK8" s="14">
        <f>AVERAGE(P8:P1808)</f>
        <v>0.10118101804753069</v>
      </c>
      <c r="AL8" s="14">
        <f>MAX(R8:R1808)</f>
        <v>15.441026317532915</v>
      </c>
      <c r="AM8" s="14">
        <f>AVERAGE(R8:R1808)</f>
        <v>3.0371168917267135</v>
      </c>
      <c r="AN8" s="14">
        <f>MAX(S8:S1808)</f>
        <v>1096.3128685448369</v>
      </c>
      <c r="AO8" s="14">
        <f>AVERAGE(S9:S1808)</f>
        <v>90.272301814413609</v>
      </c>
      <c r="AP8" s="14">
        <f>MAX(V8:V1808)</f>
        <v>1.850111117613283</v>
      </c>
      <c r="AQ8" s="14">
        <f>AVERAGEIF(V8:V1808,"&gt;0")</f>
        <v>0.47308936198050716</v>
      </c>
    </row>
    <row r="9" spans="2:43" x14ac:dyDescent="0.3">
      <c r="B9" s="5" t="s">
        <v>10</v>
      </c>
      <c r="C9" s="5">
        <v>1</v>
      </c>
      <c r="D9" s="5">
        <v>1</v>
      </c>
      <c r="E9" s="6">
        <v>0</v>
      </c>
      <c r="F9" s="22">
        <f t="shared" ref="F9:F72" si="0">E9/3.6</f>
        <v>0</v>
      </c>
      <c r="G9" s="14">
        <f>($E10-$E8)/2/3.6</f>
        <v>0</v>
      </c>
      <c r="H9" s="14">
        <f>('motorcycle data'!$C$4)*(G9)</f>
        <v>0</v>
      </c>
      <c r="I9" s="14">
        <f>0.5*1.225*F9^2*('motorcycle data'!$F$4)*('motorcycle data'!$G$4)</f>
        <v>0</v>
      </c>
      <c r="J9" s="14">
        <f>IF(F9=0,0,H9+I9+'motorcycle data'!$E$7)</f>
        <v>0</v>
      </c>
      <c r="K9" s="14">
        <f t="shared" ref="K9:K72" si="1">IF(J9&lt;=0,0,J9)</f>
        <v>0</v>
      </c>
      <c r="L9" s="14">
        <f t="shared" ref="L9:L72" si="2">IF(J9&lt;0,J9*-1,0)</f>
        <v>0</v>
      </c>
      <c r="M9" s="14">
        <f t="shared" ref="M9:M72" si="3">(J9*F9)/1000</f>
        <v>0</v>
      </c>
      <c r="N9" s="14">
        <f t="shared" ref="N9:N71" si="4">IF(M9&gt;0,M9,0)</f>
        <v>0</v>
      </c>
      <c r="O9" s="14">
        <f t="shared" ref="O9:O72" si="5">IF(M9&lt;0,M9*-1,0)</f>
        <v>0</v>
      </c>
      <c r="P9" s="14">
        <f t="shared" ref="P9:P72" si="6">O9*0.75</f>
        <v>0</v>
      </c>
      <c r="Q9" s="14" t="str">
        <f t="shared" ref="Q9:Q72" si="7">IF(G9&lt;0,P9,"")</f>
        <v/>
      </c>
      <c r="R9" s="14"/>
      <c r="S9" s="14"/>
      <c r="T9" s="14">
        <f>T8+N9</f>
        <v>0</v>
      </c>
      <c r="U9" s="14">
        <f>U8+O9</f>
        <v>0</v>
      </c>
      <c r="V9" s="14">
        <f t="shared" ref="V9:V72" si="8">O9*0.75*0.9*0.9</f>
        <v>0</v>
      </c>
    </row>
    <row r="10" spans="2:43" x14ac:dyDescent="0.3">
      <c r="B10" s="5" t="s">
        <v>10</v>
      </c>
      <c r="C10" s="5">
        <v>2</v>
      </c>
      <c r="D10" s="5">
        <v>2</v>
      </c>
      <c r="E10" s="6">
        <v>0</v>
      </c>
      <c r="F10" s="22">
        <f t="shared" si="0"/>
        <v>0</v>
      </c>
      <c r="G10" s="14">
        <f>($E11-$E9)/2/3.6</f>
        <v>0</v>
      </c>
      <c r="H10" s="14">
        <f>('motorcycle data'!$C$4)*(G10)</f>
        <v>0</v>
      </c>
      <c r="I10" s="14">
        <f>0.5*1.225*F10^2*('motorcycle data'!$F$4)*('motorcycle data'!$G$4)</f>
        <v>0</v>
      </c>
      <c r="J10" s="14">
        <f>IF(F10=0,0,H10+I10+'motorcycle data'!$E$7)</f>
        <v>0</v>
      </c>
      <c r="K10" s="14">
        <f t="shared" si="1"/>
        <v>0</v>
      </c>
      <c r="L10" s="14">
        <f t="shared" si="2"/>
        <v>0</v>
      </c>
      <c r="M10" s="14">
        <f t="shared" si="3"/>
        <v>0</v>
      </c>
      <c r="N10" s="14">
        <f t="shared" si="4"/>
        <v>0</v>
      </c>
      <c r="O10" s="14">
        <f t="shared" si="5"/>
        <v>0</v>
      </c>
      <c r="P10" s="14">
        <f t="shared" si="6"/>
        <v>0</v>
      </c>
      <c r="Q10" s="14" t="str">
        <f t="shared" si="7"/>
        <v/>
      </c>
      <c r="R10" s="14"/>
      <c r="S10" s="14"/>
      <c r="T10" s="14">
        <f t="shared" ref="T10:T73" si="9">T9+N10</f>
        <v>0</v>
      </c>
      <c r="U10" s="14">
        <f t="shared" ref="U10:U73" si="10">U9+O10</f>
        <v>0</v>
      </c>
      <c r="V10" s="14">
        <f t="shared" si="8"/>
        <v>0</v>
      </c>
    </row>
    <row r="11" spans="2:43" x14ac:dyDescent="0.3">
      <c r="B11" s="5" t="s">
        <v>10</v>
      </c>
      <c r="C11" s="5">
        <v>3</v>
      </c>
      <c r="D11" s="5">
        <v>3</v>
      </c>
      <c r="E11" s="6">
        <v>0</v>
      </c>
      <c r="F11" s="22">
        <f t="shared" si="0"/>
        <v>0</v>
      </c>
      <c r="G11" s="14">
        <f t="shared" ref="G11:G73" si="11">($E12-$E10)/2/3.6</f>
        <v>0</v>
      </c>
      <c r="H11" s="14">
        <f>('motorcycle data'!$C$4)*(G11)</f>
        <v>0</v>
      </c>
      <c r="I11" s="14">
        <f>0.5*1.225*F11^2*('motorcycle data'!$F$4)*('motorcycle data'!$G$4)</f>
        <v>0</v>
      </c>
      <c r="J11" s="14">
        <f>IF(F11=0,0,H11+I11+'motorcycle data'!$E$7)</f>
        <v>0</v>
      </c>
      <c r="K11" s="14">
        <f t="shared" si="1"/>
        <v>0</v>
      </c>
      <c r="L11" s="14">
        <f t="shared" si="2"/>
        <v>0</v>
      </c>
      <c r="M11" s="14">
        <f t="shared" si="3"/>
        <v>0</v>
      </c>
      <c r="N11" s="14">
        <f t="shared" si="4"/>
        <v>0</v>
      </c>
      <c r="O11" s="14">
        <f t="shared" si="5"/>
        <v>0</v>
      </c>
      <c r="P11" s="14">
        <f t="shared" si="6"/>
        <v>0</v>
      </c>
      <c r="Q11" s="14" t="str">
        <f t="shared" si="7"/>
        <v/>
      </c>
      <c r="R11" s="14"/>
      <c r="S11" s="14"/>
      <c r="T11" s="14">
        <f t="shared" si="9"/>
        <v>0</v>
      </c>
      <c r="U11" s="14">
        <f t="shared" si="10"/>
        <v>0</v>
      </c>
      <c r="V11" s="14">
        <f t="shared" si="8"/>
        <v>0</v>
      </c>
    </row>
    <row r="12" spans="2:43" x14ac:dyDescent="0.3">
      <c r="B12" s="5" t="s">
        <v>10</v>
      </c>
      <c r="C12" s="5">
        <v>4</v>
      </c>
      <c r="D12" s="5">
        <v>4</v>
      </c>
      <c r="E12" s="6">
        <v>0</v>
      </c>
      <c r="F12" s="22">
        <f t="shared" si="0"/>
        <v>0</v>
      </c>
      <c r="G12" s="14">
        <f t="shared" si="11"/>
        <v>0</v>
      </c>
      <c r="H12" s="14">
        <f>('motorcycle data'!$C$4)*(G12)</f>
        <v>0</v>
      </c>
      <c r="I12" s="14">
        <f>0.5*1.225*F12^2*('motorcycle data'!$F$4)*('motorcycle data'!$G$4)</f>
        <v>0</v>
      </c>
      <c r="J12" s="14">
        <f>IF(F12=0,0,H12+I12+'motorcycle data'!$E$7)</f>
        <v>0</v>
      </c>
      <c r="K12" s="14">
        <f t="shared" si="1"/>
        <v>0</v>
      </c>
      <c r="L12" s="14">
        <f t="shared" si="2"/>
        <v>0</v>
      </c>
      <c r="M12" s="14">
        <f t="shared" si="3"/>
        <v>0</v>
      </c>
      <c r="N12" s="14">
        <f t="shared" si="4"/>
        <v>0</v>
      </c>
      <c r="O12" s="14">
        <f t="shared" si="5"/>
        <v>0</v>
      </c>
      <c r="P12" s="14">
        <f t="shared" si="6"/>
        <v>0</v>
      </c>
      <c r="Q12" s="14" t="str">
        <f t="shared" si="7"/>
        <v/>
      </c>
      <c r="R12" s="14"/>
      <c r="S12" s="14"/>
      <c r="T12" s="14">
        <f t="shared" si="9"/>
        <v>0</v>
      </c>
      <c r="U12" s="14">
        <f t="shared" si="10"/>
        <v>0</v>
      </c>
      <c r="V12" s="14">
        <f t="shared" si="8"/>
        <v>0</v>
      </c>
    </row>
    <row r="13" spans="2:43" x14ac:dyDescent="0.3">
      <c r="B13" s="5" t="s">
        <v>10</v>
      </c>
      <c r="C13" s="5">
        <v>5</v>
      </c>
      <c r="D13" s="5">
        <v>5</v>
      </c>
      <c r="E13" s="6">
        <v>0</v>
      </c>
      <c r="F13" s="22">
        <f t="shared" si="0"/>
        <v>0</v>
      </c>
      <c r="G13" s="14">
        <f t="shared" si="11"/>
        <v>0</v>
      </c>
      <c r="H13" s="14">
        <f>('motorcycle data'!$C$4)*(G13)</f>
        <v>0</v>
      </c>
      <c r="I13" s="14">
        <f>0.5*1.225*F13^2*('motorcycle data'!$F$4)*('motorcycle data'!$G$4)</f>
        <v>0</v>
      </c>
      <c r="J13" s="14">
        <f>IF(F13=0,0,H13+I13+'motorcycle data'!$E$7)</f>
        <v>0</v>
      </c>
      <c r="K13" s="14">
        <f t="shared" si="1"/>
        <v>0</v>
      </c>
      <c r="L13" s="14">
        <f t="shared" si="2"/>
        <v>0</v>
      </c>
      <c r="M13" s="14">
        <f t="shared" si="3"/>
        <v>0</v>
      </c>
      <c r="N13" s="14">
        <f t="shared" si="4"/>
        <v>0</v>
      </c>
      <c r="O13" s="14">
        <f t="shared" si="5"/>
        <v>0</v>
      </c>
      <c r="P13" s="14">
        <f t="shared" si="6"/>
        <v>0</v>
      </c>
      <c r="Q13" s="14" t="str">
        <f t="shared" si="7"/>
        <v/>
      </c>
      <c r="R13" s="14"/>
      <c r="S13" s="14"/>
      <c r="T13" s="14">
        <f t="shared" si="9"/>
        <v>0</v>
      </c>
      <c r="U13" s="14">
        <f t="shared" si="10"/>
        <v>0</v>
      </c>
      <c r="V13" s="14">
        <f t="shared" si="8"/>
        <v>0</v>
      </c>
      <c r="X13" s="23"/>
    </row>
    <row r="14" spans="2:43" x14ac:dyDescent="0.3">
      <c r="B14" s="5" t="s">
        <v>10</v>
      </c>
      <c r="C14" s="5">
        <v>6</v>
      </c>
      <c r="D14" s="5">
        <v>6</v>
      </c>
      <c r="E14" s="6">
        <v>0</v>
      </c>
      <c r="F14" s="22">
        <f t="shared" si="0"/>
        <v>0</v>
      </c>
      <c r="G14" s="14">
        <f t="shared" si="11"/>
        <v>0</v>
      </c>
      <c r="H14" s="14">
        <f>('motorcycle data'!$C$4)*(G14)</f>
        <v>0</v>
      </c>
      <c r="I14" s="14">
        <f>0.5*1.225*F14^2*('motorcycle data'!$F$4)*('motorcycle data'!$G$4)</f>
        <v>0</v>
      </c>
      <c r="J14" s="14">
        <f>IF(F14=0,0,H14+I14+'motorcycle data'!$E$7)</f>
        <v>0</v>
      </c>
      <c r="K14" s="14">
        <f t="shared" si="1"/>
        <v>0</v>
      </c>
      <c r="L14" s="14">
        <f t="shared" si="2"/>
        <v>0</v>
      </c>
      <c r="M14" s="14">
        <f t="shared" si="3"/>
        <v>0</v>
      </c>
      <c r="N14" s="14">
        <f t="shared" si="4"/>
        <v>0</v>
      </c>
      <c r="O14" s="14">
        <f t="shared" si="5"/>
        <v>0</v>
      </c>
      <c r="P14" s="14">
        <f t="shared" si="6"/>
        <v>0</v>
      </c>
      <c r="Q14" s="14" t="str">
        <f t="shared" si="7"/>
        <v/>
      </c>
      <c r="R14" s="14"/>
      <c r="S14" s="14"/>
      <c r="T14" s="14">
        <f t="shared" si="9"/>
        <v>0</v>
      </c>
      <c r="U14" s="14">
        <f t="shared" si="10"/>
        <v>0</v>
      </c>
      <c r="V14" s="14">
        <f t="shared" si="8"/>
        <v>0</v>
      </c>
      <c r="X14" s="23"/>
    </row>
    <row r="15" spans="2:43" x14ac:dyDescent="0.3">
      <c r="B15" s="5" t="s">
        <v>10</v>
      </c>
      <c r="C15" s="5">
        <v>7</v>
      </c>
      <c r="D15" s="5">
        <v>7</v>
      </c>
      <c r="E15" s="6">
        <v>0</v>
      </c>
      <c r="F15" s="22">
        <f t="shared" si="0"/>
        <v>0</v>
      </c>
      <c r="G15" s="14">
        <f t="shared" si="11"/>
        <v>0</v>
      </c>
      <c r="H15" s="14">
        <f>('motorcycle data'!$C$4)*(G15)</f>
        <v>0</v>
      </c>
      <c r="I15" s="14">
        <f>0.5*1.225*F15^2*('motorcycle data'!$F$4)*('motorcycle data'!$G$4)</f>
        <v>0</v>
      </c>
      <c r="J15" s="14">
        <f>IF(F15=0,0,H15+I15+'motorcycle data'!$E$7)</f>
        <v>0</v>
      </c>
      <c r="K15" s="14">
        <f t="shared" si="1"/>
        <v>0</v>
      </c>
      <c r="L15" s="14">
        <f t="shared" si="2"/>
        <v>0</v>
      </c>
      <c r="M15" s="14">
        <f t="shared" si="3"/>
        <v>0</v>
      </c>
      <c r="N15" s="14">
        <f t="shared" si="4"/>
        <v>0</v>
      </c>
      <c r="O15" s="14">
        <f t="shared" si="5"/>
        <v>0</v>
      </c>
      <c r="P15" s="14">
        <f t="shared" si="6"/>
        <v>0</v>
      </c>
      <c r="Q15" s="14" t="str">
        <f t="shared" si="7"/>
        <v/>
      </c>
      <c r="R15" s="14"/>
      <c r="S15" s="14"/>
      <c r="T15" s="14">
        <f t="shared" si="9"/>
        <v>0</v>
      </c>
      <c r="U15" s="14">
        <f t="shared" si="10"/>
        <v>0</v>
      </c>
      <c r="V15" s="14">
        <f t="shared" si="8"/>
        <v>0</v>
      </c>
      <c r="X15" s="23"/>
    </row>
    <row r="16" spans="2:43" x14ac:dyDescent="0.3">
      <c r="B16" s="5" t="s">
        <v>10</v>
      </c>
      <c r="C16" s="5">
        <v>8</v>
      </c>
      <c r="D16" s="5">
        <v>8</v>
      </c>
      <c r="E16" s="6">
        <v>0</v>
      </c>
      <c r="F16" s="22">
        <f t="shared" si="0"/>
        <v>0</v>
      </c>
      <c r="G16" s="14">
        <f t="shared" si="11"/>
        <v>0</v>
      </c>
      <c r="H16" s="14">
        <f>('motorcycle data'!$C$4)*(G16)</f>
        <v>0</v>
      </c>
      <c r="I16" s="14">
        <f>0.5*1.225*F16^2*('motorcycle data'!$F$4)*('motorcycle data'!$G$4)</f>
        <v>0</v>
      </c>
      <c r="J16" s="14">
        <f>IF(F16=0,0,H16+I16+'motorcycle data'!$E$7)</f>
        <v>0</v>
      </c>
      <c r="K16" s="14">
        <f t="shared" si="1"/>
        <v>0</v>
      </c>
      <c r="L16" s="14">
        <f t="shared" si="2"/>
        <v>0</v>
      </c>
      <c r="M16" s="14">
        <f t="shared" si="3"/>
        <v>0</v>
      </c>
      <c r="N16" s="14">
        <f t="shared" si="4"/>
        <v>0</v>
      </c>
      <c r="O16" s="14">
        <f t="shared" si="5"/>
        <v>0</v>
      </c>
      <c r="P16" s="14">
        <f t="shared" si="6"/>
        <v>0</v>
      </c>
      <c r="Q16" s="14" t="str">
        <f t="shared" si="7"/>
        <v/>
      </c>
      <c r="R16" s="14"/>
      <c r="S16" s="14"/>
      <c r="T16" s="14">
        <f t="shared" si="9"/>
        <v>0</v>
      </c>
      <c r="U16" s="14">
        <f t="shared" si="10"/>
        <v>0</v>
      </c>
      <c r="V16" s="14">
        <f t="shared" si="8"/>
        <v>0</v>
      </c>
    </row>
    <row r="17" spans="2:22" x14ac:dyDescent="0.3">
      <c r="B17" s="5" t="s">
        <v>10</v>
      </c>
      <c r="C17" s="5">
        <v>9</v>
      </c>
      <c r="D17" s="5">
        <v>9</v>
      </c>
      <c r="E17" s="6">
        <v>0</v>
      </c>
      <c r="F17" s="22">
        <f t="shared" si="0"/>
        <v>0</v>
      </c>
      <c r="G17" s="14">
        <f t="shared" si="11"/>
        <v>0</v>
      </c>
      <c r="H17" s="14">
        <f>('motorcycle data'!$C$4)*(G17)</f>
        <v>0</v>
      </c>
      <c r="I17" s="14">
        <f>0.5*1.225*F17^2*('motorcycle data'!$F$4)*('motorcycle data'!$G$4)</f>
        <v>0</v>
      </c>
      <c r="J17" s="14">
        <f>IF(F17=0,0,H17+I17+'motorcycle data'!$E$7)</f>
        <v>0</v>
      </c>
      <c r="K17" s="14">
        <f t="shared" si="1"/>
        <v>0</v>
      </c>
      <c r="L17" s="14">
        <f t="shared" si="2"/>
        <v>0</v>
      </c>
      <c r="M17" s="14">
        <f t="shared" si="3"/>
        <v>0</v>
      </c>
      <c r="N17" s="14">
        <f t="shared" si="4"/>
        <v>0</v>
      </c>
      <c r="O17" s="14">
        <f t="shared" si="5"/>
        <v>0</v>
      </c>
      <c r="P17" s="14">
        <f t="shared" si="6"/>
        <v>0</v>
      </c>
      <c r="Q17" s="14" t="str">
        <f t="shared" si="7"/>
        <v/>
      </c>
      <c r="R17" s="14"/>
      <c r="S17" s="14"/>
      <c r="T17" s="14">
        <f t="shared" si="9"/>
        <v>0</v>
      </c>
      <c r="U17" s="14">
        <f t="shared" si="10"/>
        <v>0</v>
      </c>
      <c r="V17" s="14">
        <f t="shared" si="8"/>
        <v>0</v>
      </c>
    </row>
    <row r="18" spans="2:22" x14ac:dyDescent="0.3">
      <c r="B18" s="5" t="s">
        <v>10</v>
      </c>
      <c r="C18" s="5">
        <v>10</v>
      </c>
      <c r="D18" s="5">
        <v>10</v>
      </c>
      <c r="E18" s="6">
        <v>0</v>
      </c>
      <c r="F18" s="22">
        <f t="shared" si="0"/>
        <v>0</v>
      </c>
      <c r="G18" s="14">
        <f t="shared" si="11"/>
        <v>0</v>
      </c>
      <c r="H18" s="14">
        <f>('motorcycle data'!$C$4)*(G18)</f>
        <v>0</v>
      </c>
      <c r="I18" s="14">
        <f>0.5*1.225*F18^2*('motorcycle data'!$F$4)*('motorcycle data'!$G$4)</f>
        <v>0</v>
      </c>
      <c r="J18" s="14">
        <f>IF(F18=0,0,H18+I18+'motorcycle data'!$E$7)</f>
        <v>0</v>
      </c>
      <c r="K18" s="14">
        <f t="shared" si="1"/>
        <v>0</v>
      </c>
      <c r="L18" s="14">
        <f t="shared" si="2"/>
        <v>0</v>
      </c>
      <c r="M18" s="14">
        <f t="shared" si="3"/>
        <v>0</v>
      </c>
      <c r="N18" s="14">
        <f t="shared" si="4"/>
        <v>0</v>
      </c>
      <c r="O18" s="14">
        <f t="shared" si="5"/>
        <v>0</v>
      </c>
      <c r="P18" s="14">
        <f t="shared" si="6"/>
        <v>0</v>
      </c>
      <c r="Q18" s="14" t="str">
        <f t="shared" si="7"/>
        <v/>
      </c>
      <c r="R18" s="14"/>
      <c r="S18" s="14"/>
      <c r="T18" s="14">
        <f t="shared" si="9"/>
        <v>0</v>
      </c>
      <c r="U18" s="14">
        <f t="shared" si="10"/>
        <v>0</v>
      </c>
      <c r="V18" s="14">
        <f t="shared" si="8"/>
        <v>0</v>
      </c>
    </row>
    <row r="19" spans="2:22" x14ac:dyDescent="0.3">
      <c r="B19" s="5" t="s">
        <v>10</v>
      </c>
      <c r="C19" s="5">
        <v>11</v>
      </c>
      <c r="D19" s="5">
        <v>11</v>
      </c>
      <c r="E19" s="6">
        <v>0</v>
      </c>
      <c r="F19" s="22">
        <f t="shared" si="0"/>
        <v>0</v>
      </c>
      <c r="G19" s="14">
        <f t="shared" si="11"/>
        <v>2.777777777777778E-2</v>
      </c>
      <c r="H19" s="14">
        <f>('motorcycle data'!$C$4)*(G19)</f>
        <v>5.5</v>
      </c>
      <c r="I19" s="14">
        <f>0.5*1.225*F19^2*('motorcycle data'!$F$4)*('motorcycle data'!$G$4)</f>
        <v>0</v>
      </c>
      <c r="J19" s="14">
        <f>IF(F19=0,0,H19+I19+'motorcycle data'!$E$7)</f>
        <v>0</v>
      </c>
      <c r="K19" s="14">
        <f t="shared" si="1"/>
        <v>0</v>
      </c>
      <c r="L19" s="14">
        <f t="shared" si="2"/>
        <v>0</v>
      </c>
      <c r="M19" s="14">
        <f t="shared" si="3"/>
        <v>0</v>
      </c>
      <c r="N19" s="14">
        <f t="shared" si="4"/>
        <v>0</v>
      </c>
      <c r="O19" s="14">
        <f t="shared" si="5"/>
        <v>0</v>
      </c>
      <c r="P19" s="14">
        <f t="shared" si="6"/>
        <v>0</v>
      </c>
      <c r="Q19" s="14" t="str">
        <f t="shared" si="7"/>
        <v/>
      </c>
      <c r="R19" s="14"/>
      <c r="S19" s="14"/>
      <c r="T19" s="14">
        <f t="shared" si="9"/>
        <v>0</v>
      </c>
      <c r="U19" s="14">
        <f t="shared" si="10"/>
        <v>0</v>
      </c>
      <c r="V19" s="14">
        <f t="shared" si="8"/>
        <v>0</v>
      </c>
    </row>
    <row r="20" spans="2:22" x14ac:dyDescent="0.3">
      <c r="B20" s="5" t="s">
        <v>10</v>
      </c>
      <c r="C20" s="5">
        <v>12</v>
      </c>
      <c r="D20" s="5">
        <v>12</v>
      </c>
      <c r="E20" s="6">
        <v>0.2</v>
      </c>
      <c r="F20" s="22">
        <f t="shared" si="0"/>
        <v>5.5555555555555559E-2</v>
      </c>
      <c r="G20" s="14">
        <f t="shared" si="11"/>
        <v>0.2361111111111111</v>
      </c>
      <c r="H20" s="14">
        <f>('motorcycle data'!$C$4)*(G20)</f>
        <v>46.75</v>
      </c>
      <c r="I20" s="14">
        <f>0.5*1.225*F20^2*('motorcycle data'!$F$4)*('motorcycle data'!$G$4)</f>
        <v>6.2195216049382716E-4</v>
      </c>
      <c r="J20" s="14">
        <f>IF(F20=0,0,H20+I20+'motorcycle data'!$E$7)</f>
        <v>85.598221952160486</v>
      </c>
      <c r="K20" s="14">
        <f t="shared" si="1"/>
        <v>85.598221952160486</v>
      </c>
      <c r="L20" s="14">
        <f t="shared" si="2"/>
        <v>0</v>
      </c>
      <c r="M20" s="14">
        <f t="shared" si="3"/>
        <v>4.7554567751200271E-3</v>
      </c>
      <c r="N20" s="14">
        <f t="shared" si="4"/>
        <v>4.7554567751200271E-3</v>
      </c>
      <c r="O20" s="14">
        <f t="shared" si="5"/>
        <v>0</v>
      </c>
      <c r="P20" s="14">
        <f t="shared" si="6"/>
        <v>0</v>
      </c>
      <c r="Q20" s="14" t="str">
        <f t="shared" si="7"/>
        <v/>
      </c>
      <c r="R20" s="14"/>
      <c r="S20" s="14"/>
      <c r="T20" s="14">
        <f t="shared" si="9"/>
        <v>4.7554567751200271E-3</v>
      </c>
      <c r="U20" s="14">
        <f t="shared" si="10"/>
        <v>0</v>
      </c>
      <c r="V20" s="14">
        <f t="shared" si="8"/>
        <v>0</v>
      </c>
    </row>
    <row r="21" spans="2:22" x14ac:dyDescent="0.3">
      <c r="B21" s="5" t="s">
        <v>10</v>
      </c>
      <c r="C21" s="5">
        <v>13</v>
      </c>
      <c r="D21" s="5">
        <v>13</v>
      </c>
      <c r="E21" s="6">
        <v>1.7</v>
      </c>
      <c r="F21" s="22">
        <f t="shared" si="0"/>
        <v>0.47222222222222221</v>
      </c>
      <c r="G21" s="14">
        <f t="shared" si="11"/>
        <v>0.72222222222222221</v>
      </c>
      <c r="H21" s="14">
        <f>('motorcycle data'!$C$4)*(G21)</f>
        <v>143</v>
      </c>
      <c r="I21" s="14">
        <f>0.5*1.225*F21^2*('motorcycle data'!$F$4)*('motorcycle data'!$G$4)</f>
        <v>4.4936043595679008E-2</v>
      </c>
      <c r="J21" s="14">
        <f>IF(F21=0,0,H21+I21+'motorcycle data'!$E$7)</f>
        <v>181.89253604359567</v>
      </c>
      <c r="K21" s="14">
        <f t="shared" si="1"/>
        <v>181.89253604359567</v>
      </c>
      <c r="L21" s="14">
        <f t="shared" si="2"/>
        <v>0</v>
      </c>
      <c r="M21" s="14">
        <f t="shared" si="3"/>
        <v>8.5893697576142403E-2</v>
      </c>
      <c r="N21" s="14">
        <f t="shared" si="4"/>
        <v>8.5893697576142403E-2</v>
      </c>
      <c r="O21" s="14">
        <f t="shared" si="5"/>
        <v>0</v>
      </c>
      <c r="P21" s="14">
        <f t="shared" si="6"/>
        <v>0</v>
      </c>
      <c r="Q21" s="14" t="str">
        <f t="shared" si="7"/>
        <v/>
      </c>
      <c r="R21" s="14"/>
      <c r="S21" s="14"/>
      <c r="T21" s="14">
        <f t="shared" si="9"/>
        <v>9.0649154351262431E-2</v>
      </c>
      <c r="U21" s="14">
        <f t="shared" si="10"/>
        <v>0</v>
      </c>
      <c r="V21" s="14">
        <f t="shared" si="8"/>
        <v>0</v>
      </c>
    </row>
    <row r="22" spans="2:22" x14ac:dyDescent="0.3">
      <c r="B22" s="5" t="s">
        <v>10</v>
      </c>
      <c r="C22" s="5">
        <v>14</v>
      </c>
      <c r="D22" s="5">
        <v>14</v>
      </c>
      <c r="E22" s="6">
        <v>5.4</v>
      </c>
      <c r="F22" s="22">
        <f t="shared" si="0"/>
        <v>1.5</v>
      </c>
      <c r="G22" s="14">
        <f t="shared" si="11"/>
        <v>1.1388888888888891</v>
      </c>
      <c r="H22" s="14">
        <f>('motorcycle data'!$C$4)*(G22)</f>
        <v>225.50000000000003</v>
      </c>
      <c r="I22" s="14">
        <f>0.5*1.225*F22^2*('motorcycle data'!$F$4)*('motorcycle data'!$G$4)</f>
        <v>0.45340312499999996</v>
      </c>
      <c r="J22" s="14">
        <f>IF(F22=0,0,H22+I22+'motorcycle data'!$E$7)</f>
        <v>264.80100312500002</v>
      </c>
      <c r="K22" s="14">
        <f t="shared" si="1"/>
        <v>264.80100312500002</v>
      </c>
      <c r="L22" s="14">
        <f t="shared" si="2"/>
        <v>0</v>
      </c>
      <c r="M22" s="14">
        <f t="shared" si="3"/>
        <v>0.39720150468749998</v>
      </c>
      <c r="N22" s="14">
        <f t="shared" si="4"/>
        <v>0.39720150468749998</v>
      </c>
      <c r="O22" s="14">
        <f t="shared" si="5"/>
        <v>0</v>
      </c>
      <c r="P22" s="14">
        <f t="shared" si="6"/>
        <v>0</v>
      </c>
      <c r="Q22" s="14" t="str">
        <f t="shared" si="7"/>
        <v/>
      </c>
      <c r="R22" s="14"/>
      <c r="S22" s="14"/>
      <c r="T22" s="14">
        <f t="shared" si="9"/>
        <v>0.4878506590387624</v>
      </c>
      <c r="U22" s="14">
        <f t="shared" si="10"/>
        <v>0</v>
      </c>
      <c r="V22" s="14">
        <f t="shared" si="8"/>
        <v>0</v>
      </c>
    </row>
    <row r="23" spans="2:22" x14ac:dyDescent="0.3">
      <c r="B23" s="5" t="s">
        <v>10</v>
      </c>
      <c r="C23" s="5">
        <v>15</v>
      </c>
      <c r="D23" s="5">
        <v>15</v>
      </c>
      <c r="E23" s="6">
        <v>9.9</v>
      </c>
      <c r="F23" s="22">
        <f t="shared" si="0"/>
        <v>2.75</v>
      </c>
      <c r="G23" s="14">
        <f t="shared" si="11"/>
        <v>1.0694444444444444</v>
      </c>
      <c r="H23" s="14">
        <f>('motorcycle data'!$C$4)*(G23)</f>
        <v>211.75</v>
      </c>
      <c r="I23" s="14">
        <f>0.5*1.225*F23^2*('motorcycle data'!$F$4)*('motorcycle data'!$G$4)</f>
        <v>1.52393828125</v>
      </c>
      <c r="J23" s="14">
        <f>IF(F23=0,0,H23+I23+'motorcycle data'!$E$7)</f>
        <v>252.12153828125</v>
      </c>
      <c r="K23" s="14">
        <f t="shared" si="1"/>
        <v>252.12153828125</v>
      </c>
      <c r="L23" s="14">
        <f t="shared" si="2"/>
        <v>0</v>
      </c>
      <c r="M23" s="14">
        <f t="shared" si="3"/>
        <v>0.69333423027343744</v>
      </c>
      <c r="N23" s="14">
        <f t="shared" si="4"/>
        <v>0.69333423027343744</v>
      </c>
      <c r="O23" s="14">
        <f t="shared" si="5"/>
        <v>0</v>
      </c>
      <c r="P23" s="14">
        <f t="shared" si="6"/>
        <v>0</v>
      </c>
      <c r="Q23" s="14" t="str">
        <f t="shared" si="7"/>
        <v/>
      </c>
      <c r="R23" s="14"/>
      <c r="S23" s="14"/>
      <c r="T23" s="14">
        <f t="shared" si="9"/>
        <v>1.1811848893121999</v>
      </c>
      <c r="U23" s="14">
        <f t="shared" si="10"/>
        <v>0</v>
      </c>
      <c r="V23" s="14">
        <f t="shared" si="8"/>
        <v>0</v>
      </c>
    </row>
    <row r="24" spans="2:22" x14ac:dyDescent="0.3">
      <c r="B24" s="5" t="s">
        <v>10</v>
      </c>
      <c r="C24" s="5">
        <v>16</v>
      </c>
      <c r="D24" s="5">
        <v>16</v>
      </c>
      <c r="E24" s="6">
        <v>13.1</v>
      </c>
      <c r="F24" s="22">
        <f t="shared" si="0"/>
        <v>3.6388888888888888</v>
      </c>
      <c r="G24" s="14">
        <f t="shared" si="11"/>
        <v>0.97222222222222199</v>
      </c>
      <c r="H24" s="14">
        <f>('motorcycle data'!$C$4)*(G24)</f>
        <v>192.49999999999994</v>
      </c>
      <c r="I24" s="14">
        <f>0.5*1.225*F24^2*('motorcycle data'!$F$4)*('motorcycle data'!$G$4)</f>
        <v>2.668330256558642</v>
      </c>
      <c r="J24" s="14">
        <f>IF(F24=0,0,H24+I24+'motorcycle data'!$E$7)</f>
        <v>234.01593025655859</v>
      </c>
      <c r="K24" s="14">
        <f t="shared" si="1"/>
        <v>234.01593025655859</v>
      </c>
      <c r="L24" s="14">
        <f t="shared" si="2"/>
        <v>0</v>
      </c>
      <c r="M24" s="14">
        <f t="shared" si="3"/>
        <v>0.85155796843358811</v>
      </c>
      <c r="N24" s="14">
        <f t="shared" si="4"/>
        <v>0.85155796843358811</v>
      </c>
      <c r="O24" s="14">
        <f t="shared" si="5"/>
        <v>0</v>
      </c>
      <c r="P24" s="14">
        <f t="shared" si="6"/>
        <v>0</v>
      </c>
      <c r="Q24" s="14" t="str">
        <f t="shared" si="7"/>
        <v/>
      </c>
      <c r="R24" s="14"/>
      <c r="S24" s="14"/>
      <c r="T24" s="14">
        <f t="shared" si="9"/>
        <v>2.032742857745788</v>
      </c>
      <c r="U24" s="14">
        <f t="shared" si="10"/>
        <v>0</v>
      </c>
      <c r="V24" s="14">
        <f t="shared" si="8"/>
        <v>0</v>
      </c>
    </row>
    <row r="25" spans="2:22" x14ac:dyDescent="0.3">
      <c r="B25" s="5" t="s">
        <v>10</v>
      </c>
      <c r="C25" s="5">
        <v>17</v>
      </c>
      <c r="D25" s="5">
        <v>17</v>
      </c>
      <c r="E25" s="6">
        <v>16.899999999999999</v>
      </c>
      <c r="F25" s="22">
        <f t="shared" si="0"/>
        <v>4.6944444444444438</v>
      </c>
      <c r="G25" s="14">
        <f t="shared" si="11"/>
        <v>1.1944444444444444</v>
      </c>
      <c r="H25" s="14">
        <f>('motorcycle data'!$C$4)*(G25)</f>
        <v>236.5</v>
      </c>
      <c r="I25" s="14">
        <f>0.5*1.225*F25^2*('motorcycle data'!$F$4)*('motorcycle data'!$G$4)</f>
        <v>4.4408939139660477</v>
      </c>
      <c r="J25" s="14">
        <f>IF(F25=0,0,H25+I25+'motorcycle data'!$E$7)</f>
        <v>279.78849391396602</v>
      </c>
      <c r="K25" s="14">
        <f t="shared" si="1"/>
        <v>279.78849391396602</v>
      </c>
      <c r="L25" s="14">
        <f t="shared" si="2"/>
        <v>0</v>
      </c>
      <c r="M25" s="14">
        <f t="shared" si="3"/>
        <v>1.313451540873896</v>
      </c>
      <c r="N25" s="14">
        <f t="shared" si="4"/>
        <v>1.313451540873896</v>
      </c>
      <c r="O25" s="14">
        <f t="shared" si="5"/>
        <v>0</v>
      </c>
      <c r="P25" s="14">
        <f t="shared" si="6"/>
        <v>0</v>
      </c>
      <c r="Q25" s="14" t="str">
        <f t="shared" si="7"/>
        <v/>
      </c>
      <c r="R25" s="14"/>
      <c r="S25" s="14"/>
      <c r="T25" s="14">
        <f t="shared" si="9"/>
        <v>3.346194398619684</v>
      </c>
      <c r="U25" s="14">
        <f t="shared" si="10"/>
        <v>0</v>
      </c>
      <c r="V25" s="14">
        <f t="shared" si="8"/>
        <v>0</v>
      </c>
    </row>
    <row r="26" spans="2:22" x14ac:dyDescent="0.3">
      <c r="B26" s="5" t="s">
        <v>10</v>
      </c>
      <c r="C26" s="5">
        <v>18</v>
      </c>
      <c r="D26" s="5">
        <v>18</v>
      </c>
      <c r="E26" s="6">
        <v>21.7</v>
      </c>
      <c r="F26" s="22">
        <f t="shared" si="0"/>
        <v>6.0277777777777777</v>
      </c>
      <c r="G26" s="14">
        <f t="shared" si="11"/>
        <v>1.2638888888888891</v>
      </c>
      <c r="H26" s="14">
        <f>('motorcycle data'!$C$4)*(G26)</f>
        <v>250.25000000000003</v>
      </c>
      <c r="I26" s="14">
        <f>0.5*1.225*F26^2*('motorcycle data'!$F$4)*('motorcycle data'!$G$4)</f>
        <v>7.3217763213734548</v>
      </c>
      <c r="J26" s="14">
        <f>IF(F26=0,0,H26+I26+'motorcycle data'!$E$7)</f>
        <v>296.41937632137348</v>
      </c>
      <c r="K26" s="14">
        <f t="shared" si="1"/>
        <v>296.41937632137348</v>
      </c>
      <c r="L26" s="14">
        <f t="shared" si="2"/>
        <v>0</v>
      </c>
      <c r="M26" s="14">
        <f t="shared" si="3"/>
        <v>1.7867501294927233</v>
      </c>
      <c r="N26" s="14">
        <f t="shared" si="4"/>
        <v>1.7867501294927233</v>
      </c>
      <c r="O26" s="14">
        <f t="shared" si="5"/>
        <v>0</v>
      </c>
      <c r="P26" s="14">
        <f t="shared" si="6"/>
        <v>0</v>
      </c>
      <c r="Q26" s="14" t="str">
        <f t="shared" si="7"/>
        <v/>
      </c>
      <c r="R26" s="14"/>
      <c r="S26" s="14"/>
      <c r="T26" s="14">
        <f t="shared" si="9"/>
        <v>5.1329445281124073</v>
      </c>
      <c r="U26" s="14">
        <f t="shared" si="10"/>
        <v>0</v>
      </c>
      <c r="V26" s="14">
        <f t="shared" si="8"/>
        <v>0</v>
      </c>
    </row>
    <row r="27" spans="2:22" x14ac:dyDescent="0.3">
      <c r="B27" s="5" t="s">
        <v>10</v>
      </c>
      <c r="C27" s="5">
        <v>19</v>
      </c>
      <c r="D27" s="5">
        <v>19</v>
      </c>
      <c r="E27" s="6">
        <v>26</v>
      </c>
      <c r="F27" s="22">
        <f t="shared" si="0"/>
        <v>7.2222222222222223</v>
      </c>
      <c r="G27" s="14">
        <f t="shared" si="11"/>
        <v>0.80555555555555558</v>
      </c>
      <c r="H27" s="14">
        <f>('motorcycle data'!$C$4)*(G27)</f>
        <v>159.5</v>
      </c>
      <c r="I27" s="14">
        <f>0.5*1.225*F27^2*('motorcycle data'!$F$4)*('motorcycle data'!$G$4)</f>
        <v>10.510991512345678</v>
      </c>
      <c r="J27" s="14">
        <f>IF(F27=0,0,H27+I27+'motorcycle data'!$E$7)</f>
        <v>208.85859151234567</v>
      </c>
      <c r="K27" s="14">
        <f t="shared" si="1"/>
        <v>208.85859151234567</v>
      </c>
      <c r="L27" s="14">
        <f t="shared" si="2"/>
        <v>0</v>
      </c>
      <c r="M27" s="14">
        <f t="shared" si="3"/>
        <v>1.5084231609224965</v>
      </c>
      <c r="N27" s="14">
        <f t="shared" si="4"/>
        <v>1.5084231609224965</v>
      </c>
      <c r="O27" s="14">
        <f t="shared" si="5"/>
        <v>0</v>
      </c>
      <c r="P27" s="14">
        <f t="shared" si="6"/>
        <v>0</v>
      </c>
      <c r="Q27" s="14" t="str">
        <f t="shared" si="7"/>
        <v/>
      </c>
      <c r="R27" s="14"/>
      <c r="S27" s="14"/>
      <c r="T27" s="14">
        <f t="shared" si="9"/>
        <v>6.6413676890349036</v>
      </c>
      <c r="U27" s="14">
        <f t="shared" si="10"/>
        <v>0</v>
      </c>
      <c r="V27" s="14">
        <f t="shared" si="8"/>
        <v>0</v>
      </c>
    </row>
    <row r="28" spans="2:22" x14ac:dyDescent="0.3">
      <c r="B28" s="5" t="s">
        <v>10</v>
      </c>
      <c r="C28" s="5">
        <v>20</v>
      </c>
      <c r="D28" s="5">
        <v>20</v>
      </c>
      <c r="E28" s="6">
        <v>27.5</v>
      </c>
      <c r="F28" s="22">
        <f t="shared" si="0"/>
        <v>7.6388888888888884</v>
      </c>
      <c r="G28" s="14">
        <f t="shared" si="11"/>
        <v>0.29166666666666685</v>
      </c>
      <c r="H28" s="14">
        <f>('motorcycle data'!$C$4)*(G28)</f>
        <v>57.750000000000036</v>
      </c>
      <c r="I28" s="14">
        <f>0.5*1.225*F28^2*('motorcycle data'!$F$4)*('motorcycle data'!$G$4)</f>
        <v>11.758783034336417</v>
      </c>
      <c r="J28" s="14">
        <f>IF(F28=0,0,H28+I28+'motorcycle data'!$E$7)</f>
        <v>108.35638303433646</v>
      </c>
      <c r="K28" s="14">
        <f t="shared" si="1"/>
        <v>108.35638303433646</v>
      </c>
      <c r="L28" s="14">
        <f t="shared" si="2"/>
        <v>0</v>
      </c>
      <c r="M28" s="14">
        <f t="shared" si="3"/>
        <v>0.82772237040118124</v>
      </c>
      <c r="N28" s="14">
        <f t="shared" si="4"/>
        <v>0.82772237040118124</v>
      </c>
      <c r="O28" s="14">
        <f t="shared" si="5"/>
        <v>0</v>
      </c>
      <c r="P28" s="14">
        <f t="shared" si="6"/>
        <v>0</v>
      </c>
      <c r="Q28" s="14" t="str">
        <f t="shared" si="7"/>
        <v/>
      </c>
      <c r="R28" s="14"/>
      <c r="S28" s="14"/>
      <c r="T28" s="14">
        <f t="shared" si="9"/>
        <v>7.4690900594360849</v>
      </c>
      <c r="U28" s="14">
        <f t="shared" si="10"/>
        <v>0</v>
      </c>
      <c r="V28" s="14">
        <f t="shared" si="8"/>
        <v>0</v>
      </c>
    </row>
    <row r="29" spans="2:22" x14ac:dyDescent="0.3">
      <c r="B29" s="5" t="s">
        <v>10</v>
      </c>
      <c r="C29" s="5">
        <v>21</v>
      </c>
      <c r="D29" s="5">
        <v>21</v>
      </c>
      <c r="E29" s="6">
        <v>28.1</v>
      </c>
      <c r="F29" s="22">
        <f t="shared" si="0"/>
        <v>7.8055555555555554</v>
      </c>
      <c r="G29" s="14">
        <f t="shared" si="11"/>
        <v>0.1111111111111112</v>
      </c>
      <c r="H29" s="14">
        <f>('motorcycle data'!$C$4)*(G29)</f>
        <v>22.000000000000018</v>
      </c>
      <c r="I29" s="14">
        <f>0.5*1.225*F29^2*('motorcycle data'!$F$4)*('motorcycle data'!$G$4)</f>
        <v>12.277491136188269</v>
      </c>
      <c r="J29" s="14">
        <f>IF(F29=0,0,H29+I29+'motorcycle data'!$E$7)</f>
        <v>73.125091136188288</v>
      </c>
      <c r="K29" s="14">
        <f t="shared" si="1"/>
        <v>73.125091136188288</v>
      </c>
      <c r="L29" s="14">
        <f t="shared" si="2"/>
        <v>0</v>
      </c>
      <c r="M29" s="14">
        <f t="shared" si="3"/>
        <v>0.57078196136858084</v>
      </c>
      <c r="N29" s="14">
        <f t="shared" si="4"/>
        <v>0.57078196136858084</v>
      </c>
      <c r="O29" s="14">
        <f t="shared" si="5"/>
        <v>0</v>
      </c>
      <c r="P29" s="14">
        <f t="shared" si="6"/>
        <v>0</v>
      </c>
      <c r="Q29" s="14" t="str">
        <f t="shared" si="7"/>
        <v/>
      </c>
      <c r="R29" s="14"/>
      <c r="S29" s="14"/>
      <c r="T29" s="14">
        <f t="shared" si="9"/>
        <v>8.0398720208046655</v>
      </c>
      <c r="U29" s="14">
        <f t="shared" si="10"/>
        <v>0</v>
      </c>
      <c r="V29" s="14">
        <f t="shared" si="8"/>
        <v>0</v>
      </c>
    </row>
    <row r="30" spans="2:22" x14ac:dyDescent="0.3">
      <c r="B30" s="5" t="s">
        <v>10</v>
      </c>
      <c r="C30" s="5">
        <v>22</v>
      </c>
      <c r="D30" s="5">
        <v>22</v>
      </c>
      <c r="E30" s="6">
        <v>28.3</v>
      </c>
      <c r="F30" s="22">
        <f t="shared" si="0"/>
        <v>7.8611111111111107</v>
      </c>
      <c r="G30" s="14">
        <f t="shared" si="11"/>
        <v>9.7222222222222127E-2</v>
      </c>
      <c r="H30" s="14">
        <f>('motorcycle data'!$C$4)*(G30)</f>
        <v>19.249999999999982</v>
      </c>
      <c r="I30" s="14">
        <f>0.5*1.225*F30^2*('motorcycle data'!$F$4)*('motorcycle data'!$G$4)</f>
        <v>12.45288164544753</v>
      </c>
      <c r="J30" s="14">
        <f>IF(F30=0,0,H30+I30+'motorcycle data'!$E$7)</f>
        <v>70.550481645447519</v>
      </c>
      <c r="K30" s="14">
        <f t="shared" si="1"/>
        <v>70.550481645447519</v>
      </c>
      <c r="L30" s="14">
        <f t="shared" si="2"/>
        <v>0</v>
      </c>
      <c r="M30" s="14">
        <f t="shared" si="3"/>
        <v>0.55460517515726793</v>
      </c>
      <c r="N30" s="14">
        <f t="shared" si="4"/>
        <v>0.55460517515726793</v>
      </c>
      <c r="O30" s="14">
        <f t="shared" si="5"/>
        <v>0</v>
      </c>
      <c r="P30" s="14">
        <f t="shared" si="6"/>
        <v>0</v>
      </c>
      <c r="Q30" s="14" t="str">
        <f t="shared" si="7"/>
        <v/>
      </c>
      <c r="R30" s="14"/>
      <c r="S30" s="14"/>
      <c r="T30" s="14">
        <f t="shared" si="9"/>
        <v>8.5944771959619342</v>
      </c>
      <c r="U30" s="14">
        <f t="shared" si="10"/>
        <v>0</v>
      </c>
      <c r="V30" s="14">
        <f t="shared" si="8"/>
        <v>0</v>
      </c>
    </row>
    <row r="31" spans="2:22" x14ac:dyDescent="0.3">
      <c r="B31" s="5" t="s">
        <v>10</v>
      </c>
      <c r="C31" s="5">
        <v>23</v>
      </c>
      <c r="D31" s="5">
        <v>23</v>
      </c>
      <c r="E31" s="6">
        <v>28.8</v>
      </c>
      <c r="F31" s="22">
        <f t="shared" si="0"/>
        <v>8</v>
      </c>
      <c r="G31" s="14">
        <f t="shared" si="11"/>
        <v>0.1111111111111112</v>
      </c>
      <c r="H31" s="14">
        <f>('motorcycle data'!$C$4)*(G31)</f>
        <v>22.000000000000018</v>
      </c>
      <c r="I31" s="14">
        <f>0.5*1.225*F31^2*('motorcycle data'!$F$4)*('motorcycle data'!$G$4)</f>
        <v>12.896800000000001</v>
      </c>
      <c r="J31" s="14">
        <f>IF(F31=0,0,H31+I31+'motorcycle data'!$E$7)</f>
        <v>73.744400000000013</v>
      </c>
      <c r="K31" s="14">
        <f t="shared" si="1"/>
        <v>73.744400000000013</v>
      </c>
      <c r="L31" s="14">
        <f t="shared" si="2"/>
        <v>0</v>
      </c>
      <c r="M31" s="14">
        <f t="shared" si="3"/>
        <v>0.58995520000000012</v>
      </c>
      <c r="N31" s="14">
        <f t="shared" si="4"/>
        <v>0.58995520000000012</v>
      </c>
      <c r="O31" s="14">
        <f t="shared" si="5"/>
        <v>0</v>
      </c>
      <c r="P31" s="14">
        <f t="shared" si="6"/>
        <v>0</v>
      </c>
      <c r="Q31" s="14" t="str">
        <f t="shared" si="7"/>
        <v/>
      </c>
      <c r="R31" s="14"/>
      <c r="S31" s="14"/>
      <c r="T31" s="14">
        <f t="shared" si="9"/>
        <v>9.1844323959619345</v>
      </c>
      <c r="U31" s="14">
        <f t="shared" si="10"/>
        <v>0</v>
      </c>
      <c r="V31" s="14">
        <f t="shared" si="8"/>
        <v>0</v>
      </c>
    </row>
    <row r="32" spans="2:22" x14ac:dyDescent="0.3">
      <c r="B32" s="5" t="s">
        <v>10</v>
      </c>
      <c r="C32" s="5">
        <v>24</v>
      </c>
      <c r="D32" s="5">
        <v>24</v>
      </c>
      <c r="E32" s="6">
        <v>29.1</v>
      </c>
      <c r="F32" s="22">
        <f t="shared" si="0"/>
        <v>8.0833333333333339</v>
      </c>
      <c r="G32" s="14">
        <f t="shared" si="11"/>
        <v>0.27777777777777779</v>
      </c>
      <c r="H32" s="14">
        <f>('motorcycle data'!$C$4)*(G32)</f>
        <v>55</v>
      </c>
      <c r="I32" s="14">
        <f>0.5*1.225*F32^2*('motorcycle data'!$F$4)*('motorcycle data'!$G$4)</f>
        <v>13.166882725694446</v>
      </c>
      <c r="J32" s="14">
        <f>IF(F32=0,0,H32+I32+'motorcycle data'!$E$7)</f>
        <v>107.01448272569445</v>
      </c>
      <c r="K32" s="14">
        <f t="shared" si="1"/>
        <v>107.01448272569445</v>
      </c>
      <c r="L32" s="14">
        <f t="shared" si="2"/>
        <v>0</v>
      </c>
      <c r="M32" s="14">
        <f t="shared" si="3"/>
        <v>0.86503373536603023</v>
      </c>
      <c r="N32" s="14">
        <f t="shared" si="4"/>
        <v>0.86503373536603023</v>
      </c>
      <c r="O32" s="14">
        <f t="shared" si="5"/>
        <v>0</v>
      </c>
      <c r="P32" s="14">
        <f t="shared" si="6"/>
        <v>0</v>
      </c>
      <c r="Q32" s="14" t="str">
        <f t="shared" si="7"/>
        <v/>
      </c>
      <c r="R32" s="14"/>
      <c r="S32" s="14"/>
      <c r="T32" s="14">
        <f t="shared" si="9"/>
        <v>10.049466131327964</v>
      </c>
      <c r="U32" s="14">
        <f t="shared" si="10"/>
        <v>0</v>
      </c>
      <c r="V32" s="14">
        <f t="shared" si="8"/>
        <v>0</v>
      </c>
    </row>
    <row r="33" spans="2:22" x14ac:dyDescent="0.3">
      <c r="B33" s="5" t="s">
        <v>10</v>
      </c>
      <c r="C33" s="5">
        <v>25</v>
      </c>
      <c r="D33" s="5">
        <v>25</v>
      </c>
      <c r="E33" s="6">
        <v>30.8</v>
      </c>
      <c r="F33" s="22">
        <f t="shared" si="0"/>
        <v>8.5555555555555554</v>
      </c>
      <c r="G33" s="14">
        <f t="shared" si="11"/>
        <v>0.38888888888888851</v>
      </c>
      <c r="H33" s="14">
        <f>('motorcycle data'!$C$4)*(G33)</f>
        <v>76.999999999999929</v>
      </c>
      <c r="I33" s="14">
        <f>0.5*1.225*F33^2*('motorcycle data'!$F$4)*('motorcycle data'!$G$4)</f>
        <v>14.750217438271603</v>
      </c>
      <c r="J33" s="14">
        <f>IF(F33=0,0,H33+I33+'motorcycle data'!$E$7)</f>
        <v>130.59781743827153</v>
      </c>
      <c r="K33" s="14">
        <f t="shared" si="1"/>
        <v>130.59781743827153</v>
      </c>
      <c r="L33" s="14">
        <f t="shared" si="2"/>
        <v>0</v>
      </c>
      <c r="M33" s="14">
        <f t="shared" si="3"/>
        <v>1.1173368825274341</v>
      </c>
      <c r="N33" s="14">
        <f t="shared" si="4"/>
        <v>1.1173368825274341</v>
      </c>
      <c r="O33" s="14">
        <f t="shared" si="5"/>
        <v>0</v>
      </c>
      <c r="P33" s="14">
        <f t="shared" si="6"/>
        <v>0</v>
      </c>
      <c r="Q33" s="14" t="str">
        <f t="shared" si="7"/>
        <v/>
      </c>
      <c r="R33" s="14"/>
      <c r="S33" s="14"/>
      <c r="T33" s="14">
        <f t="shared" si="9"/>
        <v>11.166803013855398</v>
      </c>
      <c r="U33" s="14">
        <f t="shared" si="10"/>
        <v>0</v>
      </c>
      <c r="V33" s="14">
        <f t="shared" si="8"/>
        <v>0</v>
      </c>
    </row>
    <row r="34" spans="2:22" x14ac:dyDescent="0.3">
      <c r="B34" s="5" t="s">
        <v>10</v>
      </c>
      <c r="C34" s="5">
        <v>26</v>
      </c>
      <c r="D34" s="5">
        <v>26</v>
      </c>
      <c r="E34" s="6">
        <v>31.9</v>
      </c>
      <c r="F34" s="22">
        <f t="shared" si="0"/>
        <v>8.8611111111111107</v>
      </c>
      <c r="G34" s="14">
        <f t="shared" si="11"/>
        <v>0.45833333333333343</v>
      </c>
      <c r="H34" s="14">
        <f>('motorcycle data'!$C$4)*(G34)</f>
        <v>90.750000000000014</v>
      </c>
      <c r="I34" s="14">
        <f>0.5*1.225*F34^2*('motorcycle data'!$F$4)*('motorcycle data'!$G$4)</f>
        <v>15.822618451003084</v>
      </c>
      <c r="J34" s="14">
        <f>IF(F34=0,0,H34+I34+'motorcycle data'!$E$7)</f>
        <v>145.42021845100311</v>
      </c>
      <c r="K34" s="14">
        <f t="shared" si="1"/>
        <v>145.42021845100311</v>
      </c>
      <c r="L34" s="14">
        <f t="shared" si="2"/>
        <v>0</v>
      </c>
      <c r="M34" s="14">
        <f t="shared" si="3"/>
        <v>1.2885847134963886</v>
      </c>
      <c r="N34" s="14">
        <f t="shared" si="4"/>
        <v>1.2885847134963886</v>
      </c>
      <c r="O34" s="14">
        <f t="shared" si="5"/>
        <v>0</v>
      </c>
      <c r="P34" s="14">
        <f t="shared" si="6"/>
        <v>0</v>
      </c>
      <c r="Q34" s="14" t="str">
        <f t="shared" si="7"/>
        <v/>
      </c>
      <c r="R34" s="14"/>
      <c r="S34" s="14"/>
      <c r="T34" s="14">
        <f t="shared" si="9"/>
        <v>12.455387727351788</v>
      </c>
      <c r="U34" s="14">
        <f t="shared" si="10"/>
        <v>0</v>
      </c>
      <c r="V34" s="14">
        <f t="shared" si="8"/>
        <v>0</v>
      </c>
    </row>
    <row r="35" spans="2:22" x14ac:dyDescent="0.3">
      <c r="B35" s="5" t="s">
        <v>10</v>
      </c>
      <c r="C35" s="5">
        <v>27</v>
      </c>
      <c r="D35" s="5">
        <v>27</v>
      </c>
      <c r="E35" s="6">
        <v>34.1</v>
      </c>
      <c r="F35" s="22">
        <f t="shared" si="0"/>
        <v>9.4722222222222232</v>
      </c>
      <c r="G35" s="14">
        <f t="shared" si="11"/>
        <v>0.65277777777777812</v>
      </c>
      <c r="H35" s="14">
        <f>('motorcycle data'!$C$4)*(G35)</f>
        <v>129.25000000000006</v>
      </c>
      <c r="I35" s="14">
        <f>0.5*1.225*F35^2*('motorcycle data'!$F$4)*('motorcycle data'!$G$4)</f>
        <v>18.08030479359568</v>
      </c>
      <c r="J35" s="14">
        <f>IF(F35=0,0,H35+I35+'motorcycle data'!$E$7)</f>
        <v>186.17790479359573</v>
      </c>
      <c r="K35" s="14">
        <f t="shared" si="1"/>
        <v>186.17790479359573</v>
      </c>
      <c r="L35" s="14">
        <f t="shared" si="2"/>
        <v>0</v>
      </c>
      <c r="M35" s="14">
        <f t="shared" si="3"/>
        <v>1.763518487072671</v>
      </c>
      <c r="N35" s="14">
        <f t="shared" si="4"/>
        <v>1.763518487072671</v>
      </c>
      <c r="O35" s="14">
        <f t="shared" si="5"/>
        <v>0</v>
      </c>
      <c r="P35" s="14">
        <f t="shared" si="6"/>
        <v>0</v>
      </c>
      <c r="Q35" s="14" t="str">
        <f t="shared" si="7"/>
        <v/>
      </c>
      <c r="R35" s="14"/>
      <c r="S35" s="14"/>
      <c r="T35" s="14">
        <f t="shared" si="9"/>
        <v>14.218906214424459</v>
      </c>
      <c r="U35" s="14">
        <f t="shared" si="10"/>
        <v>0</v>
      </c>
      <c r="V35" s="14">
        <f t="shared" si="8"/>
        <v>0</v>
      </c>
    </row>
    <row r="36" spans="2:22" x14ac:dyDescent="0.3">
      <c r="B36" s="5" t="s">
        <v>10</v>
      </c>
      <c r="C36" s="5">
        <v>28</v>
      </c>
      <c r="D36" s="5">
        <v>28</v>
      </c>
      <c r="E36" s="6">
        <v>36.6</v>
      </c>
      <c r="F36" s="22">
        <f t="shared" si="0"/>
        <v>10.166666666666666</v>
      </c>
      <c r="G36" s="14">
        <f t="shared" si="11"/>
        <v>0.69444444444444442</v>
      </c>
      <c r="H36" s="14">
        <f>('motorcycle data'!$C$4)*(G36)</f>
        <v>137.5</v>
      </c>
      <c r="I36" s="14">
        <f>0.5*1.225*F36^2*('motorcycle data'!$F$4)*('motorcycle data'!$G$4)</f>
        <v>20.828555902777776</v>
      </c>
      <c r="J36" s="14">
        <f>IF(F36=0,0,H36+I36+'motorcycle data'!$E$7)</f>
        <v>197.17615590277777</v>
      </c>
      <c r="K36" s="14">
        <f t="shared" si="1"/>
        <v>197.17615590277777</v>
      </c>
      <c r="L36" s="14">
        <f t="shared" si="2"/>
        <v>0</v>
      </c>
      <c r="M36" s="14">
        <f t="shared" si="3"/>
        <v>2.0046242516782402</v>
      </c>
      <c r="N36" s="14">
        <f t="shared" si="4"/>
        <v>2.0046242516782402</v>
      </c>
      <c r="O36" s="14">
        <f t="shared" si="5"/>
        <v>0</v>
      </c>
      <c r="P36" s="14">
        <f t="shared" si="6"/>
        <v>0</v>
      </c>
      <c r="Q36" s="14" t="str">
        <f t="shared" si="7"/>
        <v/>
      </c>
      <c r="R36" s="14"/>
      <c r="S36" s="14"/>
      <c r="T36" s="14">
        <f t="shared" si="9"/>
        <v>16.223530466102698</v>
      </c>
      <c r="U36" s="14">
        <f t="shared" si="10"/>
        <v>0</v>
      </c>
      <c r="V36" s="14">
        <f t="shared" si="8"/>
        <v>0</v>
      </c>
    </row>
    <row r="37" spans="2:22" x14ac:dyDescent="0.3">
      <c r="B37" s="5" t="s">
        <v>10</v>
      </c>
      <c r="C37" s="5">
        <v>29</v>
      </c>
      <c r="D37" s="5">
        <v>29</v>
      </c>
      <c r="E37" s="6">
        <v>39.1</v>
      </c>
      <c r="F37" s="22">
        <f t="shared" si="0"/>
        <v>10.861111111111111</v>
      </c>
      <c r="G37" s="14">
        <f t="shared" si="11"/>
        <v>0.65277777777777712</v>
      </c>
      <c r="H37" s="14">
        <f>('motorcycle data'!$C$4)*(G37)</f>
        <v>129.24999999999986</v>
      </c>
      <c r="I37" s="14">
        <f>0.5*1.225*F37^2*('motorcycle data'!$F$4)*('motorcycle data'!$G$4)</f>
        <v>23.771167062114191</v>
      </c>
      <c r="J37" s="14">
        <f>IF(F37=0,0,H37+I37+'motorcycle data'!$E$7)</f>
        <v>191.86876706211405</v>
      </c>
      <c r="K37" s="14">
        <f t="shared" si="1"/>
        <v>191.86876706211405</v>
      </c>
      <c r="L37" s="14">
        <f t="shared" si="2"/>
        <v>0</v>
      </c>
      <c r="M37" s="14">
        <f t="shared" si="3"/>
        <v>2.0839079978135162</v>
      </c>
      <c r="N37" s="14">
        <f t="shared" si="4"/>
        <v>2.0839079978135162</v>
      </c>
      <c r="O37" s="14">
        <f t="shared" si="5"/>
        <v>0</v>
      </c>
      <c r="P37" s="14">
        <f t="shared" si="6"/>
        <v>0</v>
      </c>
      <c r="Q37" s="14" t="str">
        <f t="shared" si="7"/>
        <v/>
      </c>
      <c r="R37" s="14"/>
      <c r="S37" s="14"/>
      <c r="T37" s="14">
        <f t="shared" si="9"/>
        <v>18.307438463916213</v>
      </c>
      <c r="U37" s="14">
        <f t="shared" si="10"/>
        <v>0</v>
      </c>
      <c r="V37" s="14">
        <f t="shared" si="8"/>
        <v>0</v>
      </c>
    </row>
    <row r="38" spans="2:22" x14ac:dyDescent="0.3">
      <c r="B38" s="5" t="s">
        <v>10</v>
      </c>
      <c r="C38" s="5">
        <v>30</v>
      </c>
      <c r="D38" s="5">
        <v>30</v>
      </c>
      <c r="E38" s="6">
        <v>41.3</v>
      </c>
      <c r="F38" s="22">
        <f t="shared" si="0"/>
        <v>11.472222222222221</v>
      </c>
      <c r="G38" s="14">
        <f t="shared" si="11"/>
        <v>0.47222222222222199</v>
      </c>
      <c r="H38" s="14">
        <f>('motorcycle data'!$C$4)*(G38)</f>
        <v>93.499999999999957</v>
      </c>
      <c r="I38" s="14">
        <f>0.5*1.225*F38^2*('motorcycle data'!$F$4)*('motorcycle data'!$G$4)</f>
        <v>26.521439515817896</v>
      </c>
      <c r="J38" s="14">
        <f>IF(F38=0,0,H38+I38+'motorcycle data'!$E$7)</f>
        <v>158.86903951581786</v>
      </c>
      <c r="K38" s="14">
        <f t="shared" si="1"/>
        <v>158.86903951581786</v>
      </c>
      <c r="L38" s="14">
        <f t="shared" si="2"/>
        <v>0</v>
      </c>
      <c r="M38" s="14">
        <f t="shared" si="3"/>
        <v>1.822580925556466</v>
      </c>
      <c r="N38" s="14">
        <f t="shared" si="4"/>
        <v>1.822580925556466</v>
      </c>
      <c r="O38" s="14">
        <f t="shared" si="5"/>
        <v>0</v>
      </c>
      <c r="P38" s="14">
        <f t="shared" si="6"/>
        <v>0</v>
      </c>
      <c r="Q38" s="14" t="str">
        <f t="shared" si="7"/>
        <v/>
      </c>
      <c r="R38" s="14"/>
      <c r="S38" s="14"/>
      <c r="T38" s="14">
        <f t="shared" si="9"/>
        <v>20.130019389472679</v>
      </c>
      <c r="U38" s="14">
        <f t="shared" si="10"/>
        <v>0</v>
      </c>
      <c r="V38" s="14">
        <f t="shared" si="8"/>
        <v>0</v>
      </c>
    </row>
    <row r="39" spans="2:22" x14ac:dyDescent="0.3">
      <c r="B39" s="5" t="s">
        <v>10</v>
      </c>
      <c r="C39" s="5">
        <v>31</v>
      </c>
      <c r="D39" s="5">
        <v>31</v>
      </c>
      <c r="E39" s="6">
        <v>42.5</v>
      </c>
      <c r="F39" s="22">
        <f t="shared" si="0"/>
        <v>11.805555555555555</v>
      </c>
      <c r="G39" s="14">
        <f t="shared" si="11"/>
        <v>0.27777777777777779</v>
      </c>
      <c r="H39" s="14">
        <f>('motorcycle data'!$C$4)*(G39)</f>
        <v>55</v>
      </c>
      <c r="I39" s="14">
        <f>0.5*1.225*F39^2*('motorcycle data'!$F$4)*('motorcycle data'!$G$4)</f>
        <v>28.085027247299379</v>
      </c>
      <c r="J39" s="14">
        <f>IF(F39=0,0,H39+I39+'motorcycle data'!$E$7)</f>
        <v>121.93262724729938</v>
      </c>
      <c r="K39" s="14">
        <f t="shared" si="1"/>
        <v>121.93262724729938</v>
      </c>
      <c r="L39" s="14">
        <f t="shared" si="2"/>
        <v>0</v>
      </c>
      <c r="M39" s="14">
        <f t="shared" si="3"/>
        <v>1.4394824050028399</v>
      </c>
      <c r="N39" s="14">
        <f t="shared" si="4"/>
        <v>1.4394824050028399</v>
      </c>
      <c r="O39" s="14">
        <f t="shared" si="5"/>
        <v>0</v>
      </c>
      <c r="P39" s="14">
        <f t="shared" si="6"/>
        <v>0</v>
      </c>
      <c r="Q39" s="14" t="str">
        <f t="shared" si="7"/>
        <v/>
      </c>
      <c r="R39" s="14"/>
      <c r="S39" s="14"/>
      <c r="T39" s="14">
        <f t="shared" si="9"/>
        <v>21.569501794475517</v>
      </c>
      <c r="U39" s="14">
        <f t="shared" si="10"/>
        <v>0</v>
      </c>
      <c r="V39" s="14">
        <f t="shared" si="8"/>
        <v>0</v>
      </c>
    </row>
    <row r="40" spans="2:22" x14ac:dyDescent="0.3">
      <c r="B40" s="5" t="s">
        <v>10</v>
      </c>
      <c r="C40" s="5">
        <v>32</v>
      </c>
      <c r="D40" s="5">
        <v>32</v>
      </c>
      <c r="E40" s="6">
        <v>43.3</v>
      </c>
      <c r="F40" s="22">
        <f t="shared" si="0"/>
        <v>12.027777777777777</v>
      </c>
      <c r="G40" s="14">
        <f t="shared" si="11"/>
        <v>0.19444444444444425</v>
      </c>
      <c r="H40" s="14">
        <f>('motorcycle data'!$C$4)*(G40)</f>
        <v>38.499999999999964</v>
      </c>
      <c r="I40" s="14">
        <f>0.5*1.225*F40^2*('motorcycle data'!$F$4)*('motorcycle data'!$G$4)</f>
        <v>29.152297154706783</v>
      </c>
      <c r="J40" s="14">
        <f>IF(F40=0,0,H40+I40+'motorcycle data'!$E$7)</f>
        <v>106.49989715470674</v>
      </c>
      <c r="K40" s="14">
        <f t="shared" si="1"/>
        <v>106.49989715470674</v>
      </c>
      <c r="L40" s="14">
        <f t="shared" si="2"/>
        <v>0</v>
      </c>
      <c r="M40" s="14">
        <f t="shared" si="3"/>
        <v>1.2809570963330004</v>
      </c>
      <c r="N40" s="14">
        <f t="shared" si="4"/>
        <v>1.2809570963330004</v>
      </c>
      <c r="O40" s="14">
        <f t="shared" si="5"/>
        <v>0</v>
      </c>
      <c r="P40" s="14">
        <f t="shared" si="6"/>
        <v>0</v>
      </c>
      <c r="Q40" s="14" t="str">
        <f t="shared" si="7"/>
        <v/>
      </c>
      <c r="R40" s="14"/>
      <c r="S40" s="14"/>
      <c r="T40" s="14">
        <f t="shared" si="9"/>
        <v>22.850458890808518</v>
      </c>
      <c r="U40" s="14">
        <f t="shared" si="10"/>
        <v>0</v>
      </c>
      <c r="V40" s="14">
        <f t="shared" si="8"/>
        <v>0</v>
      </c>
    </row>
    <row r="41" spans="2:22" x14ac:dyDescent="0.3">
      <c r="B41" s="5" t="s">
        <v>10</v>
      </c>
      <c r="C41" s="5">
        <v>33</v>
      </c>
      <c r="D41" s="5">
        <v>33</v>
      </c>
      <c r="E41" s="6">
        <v>43.9</v>
      </c>
      <c r="F41" s="22">
        <f t="shared" si="0"/>
        <v>12.194444444444443</v>
      </c>
      <c r="G41" s="14">
        <f t="shared" si="11"/>
        <v>0.15277777777777798</v>
      </c>
      <c r="H41" s="14">
        <f>('motorcycle data'!$C$4)*(G41)</f>
        <v>30.250000000000043</v>
      </c>
      <c r="I41" s="14">
        <f>0.5*1.225*F41^2*('motorcycle data'!$F$4)*('motorcycle data'!$G$4)</f>
        <v>29.965810580632709</v>
      </c>
      <c r="J41" s="14">
        <f>IF(F41=0,0,H41+I41+'motorcycle data'!$E$7)</f>
        <v>99.063410580632748</v>
      </c>
      <c r="K41" s="14">
        <f t="shared" si="1"/>
        <v>99.063410580632748</v>
      </c>
      <c r="L41" s="14">
        <f t="shared" si="2"/>
        <v>0</v>
      </c>
      <c r="M41" s="14">
        <f t="shared" si="3"/>
        <v>1.2080232568027158</v>
      </c>
      <c r="N41" s="14">
        <f t="shared" si="4"/>
        <v>1.2080232568027158</v>
      </c>
      <c r="O41" s="14">
        <f t="shared" si="5"/>
        <v>0</v>
      </c>
      <c r="P41" s="14">
        <f t="shared" si="6"/>
        <v>0</v>
      </c>
      <c r="Q41" s="14" t="str">
        <f t="shared" si="7"/>
        <v/>
      </c>
      <c r="R41" s="14"/>
      <c r="S41" s="14"/>
      <c r="T41" s="14">
        <f t="shared" si="9"/>
        <v>24.058482147611233</v>
      </c>
      <c r="U41" s="14">
        <f t="shared" si="10"/>
        <v>0</v>
      </c>
      <c r="V41" s="14">
        <f t="shared" si="8"/>
        <v>0</v>
      </c>
    </row>
    <row r="42" spans="2:22" x14ac:dyDescent="0.3">
      <c r="B42" s="5" t="s">
        <v>10</v>
      </c>
      <c r="C42" s="5">
        <v>34</v>
      </c>
      <c r="D42" s="5">
        <v>34</v>
      </c>
      <c r="E42" s="6">
        <v>44.4</v>
      </c>
      <c r="F42" s="22">
        <f t="shared" si="0"/>
        <v>12.333333333333332</v>
      </c>
      <c r="G42" s="14">
        <f t="shared" si="11"/>
        <v>8.3333333333333523E-2</v>
      </c>
      <c r="H42" s="14">
        <f>('motorcycle data'!$C$4)*(G42)</f>
        <v>16.500000000000039</v>
      </c>
      <c r="I42" s="14">
        <f>0.5*1.225*F42^2*('motorcycle data'!$F$4)*('motorcycle data'!$G$4)</f>
        <v>30.652290277777766</v>
      </c>
      <c r="J42" s="14">
        <f>IF(F42=0,0,H42+I42+'motorcycle data'!$E$7)</f>
        <v>85.999890277777808</v>
      </c>
      <c r="K42" s="14">
        <f t="shared" si="1"/>
        <v>85.999890277777808</v>
      </c>
      <c r="L42" s="14">
        <f t="shared" si="2"/>
        <v>0</v>
      </c>
      <c r="M42" s="14">
        <f t="shared" si="3"/>
        <v>1.0606653134259261</v>
      </c>
      <c r="N42" s="14">
        <f t="shared" si="4"/>
        <v>1.0606653134259261</v>
      </c>
      <c r="O42" s="14">
        <f t="shared" si="5"/>
        <v>0</v>
      </c>
      <c r="P42" s="14">
        <f t="shared" si="6"/>
        <v>0</v>
      </c>
      <c r="Q42" s="14" t="str">
        <f t="shared" si="7"/>
        <v/>
      </c>
      <c r="R42" s="14"/>
      <c r="S42" s="14"/>
      <c r="T42" s="14">
        <f t="shared" si="9"/>
        <v>25.119147461037159</v>
      </c>
      <c r="U42" s="14">
        <f t="shared" si="10"/>
        <v>0</v>
      </c>
      <c r="V42" s="14">
        <f t="shared" si="8"/>
        <v>0</v>
      </c>
    </row>
    <row r="43" spans="2:22" x14ac:dyDescent="0.3">
      <c r="B43" s="5" t="s">
        <v>10</v>
      </c>
      <c r="C43" s="5">
        <v>35</v>
      </c>
      <c r="D43" s="5">
        <v>35</v>
      </c>
      <c r="E43" s="6">
        <v>44.5</v>
      </c>
      <c r="F43" s="22">
        <f t="shared" si="0"/>
        <v>12.361111111111111</v>
      </c>
      <c r="G43" s="14">
        <f t="shared" si="11"/>
        <v>-2.7777777777777186E-2</v>
      </c>
      <c r="H43" s="14">
        <f>('motorcycle data'!$C$4)*(G43)</f>
        <v>-5.4999999999998828</v>
      </c>
      <c r="I43" s="14">
        <f>0.5*1.225*F43^2*('motorcycle data'!$F$4)*('motorcycle data'!$G$4)</f>
        <v>30.790519145447526</v>
      </c>
      <c r="J43" s="14">
        <f>IF(F43=0,0,H43+I43+'motorcycle data'!$E$7)</f>
        <v>64.138119145447646</v>
      </c>
      <c r="K43" s="14">
        <f t="shared" si="1"/>
        <v>64.138119145447646</v>
      </c>
      <c r="L43" s="14">
        <f t="shared" si="2"/>
        <v>0</v>
      </c>
      <c r="M43" s="14">
        <f t="shared" si="3"/>
        <v>0.79281841721456114</v>
      </c>
      <c r="N43" s="14">
        <f t="shared" si="4"/>
        <v>0.79281841721456114</v>
      </c>
      <c r="O43" s="14">
        <f t="shared" si="5"/>
        <v>0</v>
      </c>
      <c r="P43" s="14">
        <f t="shared" si="6"/>
        <v>0</v>
      </c>
      <c r="Q43" s="14">
        <f t="shared" si="7"/>
        <v>0</v>
      </c>
      <c r="R43" s="14">
        <f>SUM(Q43:Q63)</f>
        <v>5.5207448568504063</v>
      </c>
      <c r="S43" s="14">
        <f>R43*21</f>
        <v>115.93564199385852</v>
      </c>
      <c r="T43" s="14">
        <f t="shared" si="9"/>
        <v>25.911965878251721</v>
      </c>
      <c r="U43" s="14">
        <f t="shared" si="10"/>
        <v>0</v>
      </c>
      <c r="V43" s="14">
        <f t="shared" si="8"/>
        <v>0</v>
      </c>
    </row>
    <row r="44" spans="2:22" x14ac:dyDescent="0.3">
      <c r="B44" s="5" t="s">
        <v>10</v>
      </c>
      <c r="C44" s="5">
        <v>36</v>
      </c>
      <c r="D44" s="5">
        <v>36</v>
      </c>
      <c r="E44" s="6">
        <v>44.2</v>
      </c>
      <c r="F44" s="22">
        <f t="shared" si="0"/>
        <v>12.277777777777779</v>
      </c>
      <c r="G44" s="14">
        <f t="shared" si="11"/>
        <v>-0.24999999999999961</v>
      </c>
      <c r="H44" s="14">
        <f>('motorcycle data'!$C$4)*(G44)</f>
        <v>-49.499999999999922</v>
      </c>
      <c r="I44" s="14">
        <f>0.5*1.225*F44^2*('motorcycle data'!$F$4)*('motorcycle data'!$G$4)</f>
        <v>30.376765470679015</v>
      </c>
      <c r="J44" s="14">
        <f>IF(F44=0,0,H44+I44+'motorcycle data'!$E$7)</f>
        <v>19.724365470679093</v>
      </c>
      <c r="K44" s="14">
        <f t="shared" si="1"/>
        <v>19.724365470679093</v>
      </c>
      <c r="L44" s="14">
        <f t="shared" si="2"/>
        <v>0</v>
      </c>
      <c r="M44" s="14">
        <f t="shared" si="3"/>
        <v>0.24217137605667111</v>
      </c>
      <c r="N44" s="14">
        <f t="shared" si="4"/>
        <v>0.24217137605667111</v>
      </c>
      <c r="O44" s="14">
        <f t="shared" si="5"/>
        <v>0</v>
      </c>
      <c r="P44" s="14">
        <f t="shared" si="6"/>
        <v>0</v>
      </c>
      <c r="Q44" s="14">
        <f t="shared" si="7"/>
        <v>0</v>
      </c>
      <c r="R44" s="14"/>
      <c r="S44" s="14"/>
      <c r="T44" s="14">
        <f t="shared" si="9"/>
        <v>26.154137254308392</v>
      </c>
      <c r="U44" s="14">
        <f t="shared" si="10"/>
        <v>0</v>
      </c>
      <c r="V44" s="14">
        <f t="shared" si="8"/>
        <v>0</v>
      </c>
    </row>
    <row r="45" spans="2:22" x14ac:dyDescent="0.3">
      <c r="B45" s="5" t="s">
        <v>10</v>
      </c>
      <c r="C45" s="5">
        <v>37</v>
      </c>
      <c r="D45" s="5">
        <v>37</v>
      </c>
      <c r="E45" s="6">
        <v>42.7</v>
      </c>
      <c r="F45" s="22">
        <f t="shared" si="0"/>
        <v>11.861111111111112</v>
      </c>
      <c r="G45" s="14">
        <f t="shared" si="11"/>
        <v>-0.59722222222222276</v>
      </c>
      <c r="H45" s="14">
        <f>('motorcycle data'!$C$4)*(G45)</f>
        <v>-118.25000000000011</v>
      </c>
      <c r="I45" s="14">
        <f>0.5*1.225*F45^2*('motorcycle data'!$F$4)*('motorcycle data'!$G$4)</f>
        <v>28.349978867669762</v>
      </c>
      <c r="J45" s="14">
        <f>IF(F45=0,0,H45+I45+'motorcycle data'!$E$7)</f>
        <v>-51.052421132330352</v>
      </c>
      <c r="K45" s="14">
        <f t="shared" si="1"/>
        <v>0</v>
      </c>
      <c r="L45" s="14">
        <f t="shared" si="2"/>
        <v>51.052421132330352</v>
      </c>
      <c r="M45" s="14">
        <f t="shared" si="3"/>
        <v>-0.60553843954180731</v>
      </c>
      <c r="N45" s="14">
        <f t="shared" si="4"/>
        <v>0</v>
      </c>
      <c r="O45" s="14">
        <f t="shared" si="5"/>
        <v>0.60553843954180731</v>
      </c>
      <c r="P45" s="14">
        <f t="shared" si="6"/>
        <v>0.45415382965635548</v>
      </c>
      <c r="Q45" s="14">
        <f t="shared" si="7"/>
        <v>0.45415382965635548</v>
      </c>
      <c r="R45" s="14"/>
      <c r="S45" s="14"/>
      <c r="T45" s="14">
        <f t="shared" si="9"/>
        <v>26.154137254308392</v>
      </c>
      <c r="U45" s="14">
        <f t="shared" si="10"/>
        <v>0.60553843954180731</v>
      </c>
      <c r="V45" s="14">
        <f t="shared" si="8"/>
        <v>0.36786460202164795</v>
      </c>
    </row>
    <row r="46" spans="2:22" x14ac:dyDescent="0.3">
      <c r="B46" s="5" t="s">
        <v>10</v>
      </c>
      <c r="C46" s="5">
        <v>38</v>
      </c>
      <c r="D46" s="5">
        <v>38</v>
      </c>
      <c r="E46" s="6">
        <v>39.9</v>
      </c>
      <c r="F46" s="22">
        <f t="shared" si="0"/>
        <v>11.083333333333332</v>
      </c>
      <c r="G46" s="14">
        <f t="shared" si="11"/>
        <v>-0.79166666666666707</v>
      </c>
      <c r="H46" s="14">
        <f>('motorcycle data'!$C$4)*(G46)</f>
        <v>-156.75000000000009</v>
      </c>
      <c r="I46" s="14">
        <f>0.5*1.225*F46^2*('motorcycle data'!$F$4)*('motorcycle data'!$G$4)</f>
        <v>24.753851475694439</v>
      </c>
      <c r="J46" s="14">
        <f>IF(F46=0,0,H46+I46+'motorcycle data'!$E$7)</f>
        <v>-93.148548524305653</v>
      </c>
      <c r="K46" s="14">
        <f t="shared" si="1"/>
        <v>0</v>
      </c>
      <c r="L46" s="14">
        <f t="shared" si="2"/>
        <v>93.148548524305653</v>
      </c>
      <c r="M46" s="14">
        <f t="shared" si="3"/>
        <v>-1.0323964128110543</v>
      </c>
      <c r="N46" s="14">
        <f t="shared" si="4"/>
        <v>0</v>
      </c>
      <c r="O46" s="14">
        <f t="shared" si="5"/>
        <v>1.0323964128110543</v>
      </c>
      <c r="P46" s="14">
        <f t="shared" si="6"/>
        <v>0.7742973096082908</v>
      </c>
      <c r="Q46" s="14">
        <f t="shared" si="7"/>
        <v>0.7742973096082908</v>
      </c>
      <c r="R46" s="14"/>
      <c r="S46" s="14"/>
      <c r="T46" s="14">
        <f t="shared" si="9"/>
        <v>26.154137254308392</v>
      </c>
      <c r="U46" s="14">
        <f t="shared" si="10"/>
        <v>1.6379348523528616</v>
      </c>
      <c r="V46" s="14">
        <f t="shared" si="8"/>
        <v>0.62718082078271553</v>
      </c>
    </row>
    <row r="47" spans="2:22" x14ac:dyDescent="0.3">
      <c r="B47" s="5" t="s">
        <v>10</v>
      </c>
      <c r="C47" s="5">
        <v>39</v>
      </c>
      <c r="D47" s="5">
        <v>39</v>
      </c>
      <c r="E47" s="6">
        <v>37</v>
      </c>
      <c r="F47" s="22">
        <f t="shared" si="0"/>
        <v>10.277777777777777</v>
      </c>
      <c r="G47" s="14">
        <f t="shared" si="11"/>
        <v>-0.73611111111111072</v>
      </c>
      <c r="H47" s="14">
        <f>('motorcycle data'!$C$4)*(G47)</f>
        <v>-145.74999999999991</v>
      </c>
      <c r="I47" s="14">
        <f>0.5*1.225*F47^2*('motorcycle data'!$F$4)*('motorcycle data'!$G$4)</f>
        <v>21.28631269290123</v>
      </c>
      <c r="J47" s="14">
        <f>IF(F47=0,0,H47+I47+'motorcycle data'!$E$7)</f>
        <v>-85.616087307098681</v>
      </c>
      <c r="K47" s="14">
        <f t="shared" si="1"/>
        <v>0</v>
      </c>
      <c r="L47" s="14">
        <f t="shared" si="2"/>
        <v>85.616087307098681</v>
      </c>
      <c r="M47" s="14">
        <f t="shared" si="3"/>
        <v>-0.87994311954518079</v>
      </c>
      <c r="N47" s="14">
        <f t="shared" si="4"/>
        <v>0</v>
      </c>
      <c r="O47" s="14">
        <f t="shared" si="5"/>
        <v>0.87994311954518079</v>
      </c>
      <c r="P47" s="14">
        <f t="shared" si="6"/>
        <v>0.65995733965888559</v>
      </c>
      <c r="Q47" s="14">
        <f t="shared" si="7"/>
        <v>0.65995733965888559</v>
      </c>
      <c r="R47" s="14"/>
      <c r="S47" s="14"/>
      <c r="T47" s="14">
        <f t="shared" si="9"/>
        <v>26.154137254308392</v>
      </c>
      <c r="U47" s="14">
        <f t="shared" si="10"/>
        <v>2.5178779718980424</v>
      </c>
      <c r="V47" s="14">
        <f t="shared" si="8"/>
        <v>0.53456544512369741</v>
      </c>
    </row>
    <row r="48" spans="2:22" x14ac:dyDescent="0.3">
      <c r="B48" s="5" t="s">
        <v>10</v>
      </c>
      <c r="C48" s="5">
        <v>40</v>
      </c>
      <c r="D48" s="5">
        <v>40</v>
      </c>
      <c r="E48" s="6">
        <v>34.6</v>
      </c>
      <c r="F48" s="22">
        <f t="shared" si="0"/>
        <v>9.6111111111111107</v>
      </c>
      <c r="G48" s="14">
        <f t="shared" si="11"/>
        <v>-0.65277777777777812</v>
      </c>
      <c r="H48" s="14">
        <f>('motorcycle data'!$C$4)*(G48)</f>
        <v>-129.25000000000006</v>
      </c>
      <c r="I48" s="14">
        <f>0.5*1.225*F48^2*('motorcycle data'!$F$4)*('motorcycle data'!$G$4)</f>
        <v>18.614406211419748</v>
      </c>
      <c r="J48" s="14">
        <f>IF(F48=0,0,H48+I48+'motorcycle data'!$E$7)</f>
        <v>-71.787993788580309</v>
      </c>
      <c r="K48" s="14">
        <f t="shared" si="1"/>
        <v>0</v>
      </c>
      <c r="L48" s="14">
        <f t="shared" si="2"/>
        <v>71.787993788580309</v>
      </c>
      <c r="M48" s="14">
        <f t="shared" si="3"/>
        <v>-0.68996238474579952</v>
      </c>
      <c r="N48" s="14">
        <f t="shared" si="4"/>
        <v>0</v>
      </c>
      <c r="O48" s="14">
        <f t="shared" si="5"/>
        <v>0.68996238474579952</v>
      </c>
      <c r="P48" s="14">
        <f t="shared" si="6"/>
        <v>0.51747178855934961</v>
      </c>
      <c r="Q48" s="14">
        <f t="shared" si="7"/>
        <v>0.51747178855934961</v>
      </c>
      <c r="R48" s="14"/>
      <c r="S48" s="14"/>
      <c r="T48" s="14">
        <f t="shared" si="9"/>
        <v>26.154137254308392</v>
      </c>
      <c r="U48" s="14">
        <f t="shared" si="10"/>
        <v>3.207840356643842</v>
      </c>
      <c r="V48" s="14">
        <f t="shared" si="8"/>
        <v>0.41915214873307322</v>
      </c>
    </row>
    <row r="49" spans="2:22" x14ac:dyDescent="0.3">
      <c r="B49" s="5" t="s">
        <v>10</v>
      </c>
      <c r="C49" s="5">
        <v>41</v>
      </c>
      <c r="D49" s="5">
        <v>41</v>
      </c>
      <c r="E49" s="6">
        <v>32.299999999999997</v>
      </c>
      <c r="F49" s="22">
        <f t="shared" si="0"/>
        <v>8.9722222222222214</v>
      </c>
      <c r="G49" s="14">
        <f t="shared" si="11"/>
        <v>-0.7777777777777779</v>
      </c>
      <c r="H49" s="14">
        <f>('motorcycle data'!$C$4)*(G49)</f>
        <v>-154.00000000000003</v>
      </c>
      <c r="I49" s="14">
        <f>0.5*1.225*F49^2*('motorcycle data'!$F$4)*('motorcycle data'!$G$4)</f>
        <v>16.22191173804012</v>
      </c>
      <c r="J49" s="14">
        <f>IF(F49=0,0,H49+I49+'motorcycle data'!$E$7)</f>
        <v>-98.930488261959908</v>
      </c>
      <c r="K49" s="14">
        <f t="shared" si="1"/>
        <v>0</v>
      </c>
      <c r="L49" s="14">
        <f t="shared" si="2"/>
        <v>98.930488261959908</v>
      </c>
      <c r="M49" s="14">
        <f t="shared" si="3"/>
        <v>-0.88762632523925133</v>
      </c>
      <c r="N49" s="14">
        <f t="shared" si="4"/>
        <v>0</v>
      </c>
      <c r="O49" s="14">
        <f t="shared" si="5"/>
        <v>0.88762632523925133</v>
      </c>
      <c r="P49" s="14">
        <f t="shared" si="6"/>
        <v>0.66571974392943845</v>
      </c>
      <c r="Q49" s="14">
        <f t="shared" si="7"/>
        <v>0.66571974392943845</v>
      </c>
      <c r="R49" s="14"/>
      <c r="S49" s="14"/>
      <c r="T49" s="14">
        <f t="shared" si="9"/>
        <v>26.154137254308392</v>
      </c>
      <c r="U49" s="14">
        <f t="shared" si="10"/>
        <v>4.0954666818830932</v>
      </c>
      <c r="V49" s="14">
        <f t="shared" si="8"/>
        <v>0.53923299258284518</v>
      </c>
    </row>
    <row r="50" spans="2:22" x14ac:dyDescent="0.3">
      <c r="B50" s="5" t="s">
        <v>10</v>
      </c>
      <c r="C50" s="5">
        <v>42</v>
      </c>
      <c r="D50" s="5">
        <v>42</v>
      </c>
      <c r="E50" s="6">
        <v>29</v>
      </c>
      <c r="F50" s="22">
        <f t="shared" si="0"/>
        <v>8.0555555555555554</v>
      </c>
      <c r="G50" s="14">
        <f t="shared" si="11"/>
        <v>-0.99999999999999933</v>
      </c>
      <c r="H50" s="14">
        <f>('motorcycle data'!$C$4)*(G50)</f>
        <v>-197.99999999999986</v>
      </c>
      <c r="I50" s="14">
        <f>0.5*1.225*F50^2*('motorcycle data'!$F$4)*('motorcycle data'!$G$4)</f>
        <v>13.076544174382716</v>
      </c>
      <c r="J50" s="14">
        <f>IF(F50=0,0,H50+I50+'motorcycle data'!$E$7)</f>
        <v>-146.07585582561714</v>
      </c>
      <c r="K50" s="14">
        <f t="shared" si="1"/>
        <v>0</v>
      </c>
      <c r="L50" s="14">
        <f t="shared" si="2"/>
        <v>146.07585582561714</v>
      </c>
      <c r="M50" s="14">
        <f t="shared" si="3"/>
        <v>-1.1767221719285823</v>
      </c>
      <c r="N50" s="14">
        <f t="shared" si="4"/>
        <v>0</v>
      </c>
      <c r="O50" s="14">
        <f t="shared" si="5"/>
        <v>1.1767221719285823</v>
      </c>
      <c r="P50" s="14">
        <f t="shared" si="6"/>
        <v>0.88254162894643673</v>
      </c>
      <c r="Q50" s="14">
        <f t="shared" si="7"/>
        <v>0.88254162894643673</v>
      </c>
      <c r="R50" s="14"/>
      <c r="S50" s="14"/>
      <c r="T50" s="14">
        <f t="shared" si="9"/>
        <v>26.154137254308392</v>
      </c>
      <c r="U50" s="14">
        <f t="shared" si="10"/>
        <v>5.2721888538116755</v>
      </c>
      <c r="V50" s="14">
        <f t="shared" si="8"/>
        <v>0.71485871944661383</v>
      </c>
    </row>
    <row r="51" spans="2:22" x14ac:dyDescent="0.3">
      <c r="B51" s="5" t="s">
        <v>10</v>
      </c>
      <c r="C51" s="5">
        <v>43</v>
      </c>
      <c r="D51" s="5">
        <v>43</v>
      </c>
      <c r="E51" s="6">
        <v>25.1</v>
      </c>
      <c r="F51" s="22">
        <f t="shared" si="0"/>
        <v>6.9722222222222223</v>
      </c>
      <c r="G51" s="14">
        <f t="shared" si="11"/>
        <v>-0.94444444444444453</v>
      </c>
      <c r="H51" s="14">
        <f>('motorcycle data'!$C$4)*(G51)</f>
        <v>-187.00000000000003</v>
      </c>
      <c r="I51" s="14">
        <f>0.5*1.225*F51^2*('motorcycle data'!$F$4)*('motorcycle data'!$G$4)</f>
        <v>9.7959020158179015</v>
      </c>
      <c r="J51" s="14">
        <f>IF(F51=0,0,H51+I51+'motorcycle data'!$E$7)</f>
        <v>-138.35649798418211</v>
      </c>
      <c r="K51" s="14">
        <f t="shared" si="1"/>
        <v>0</v>
      </c>
      <c r="L51" s="14">
        <f t="shared" si="2"/>
        <v>138.35649798418211</v>
      </c>
      <c r="M51" s="14">
        <f t="shared" si="3"/>
        <v>-0.96465224983415865</v>
      </c>
      <c r="N51" s="14">
        <f t="shared" si="4"/>
        <v>0</v>
      </c>
      <c r="O51" s="14">
        <f t="shared" si="5"/>
        <v>0.96465224983415865</v>
      </c>
      <c r="P51" s="14">
        <f t="shared" si="6"/>
        <v>0.72348918737561896</v>
      </c>
      <c r="Q51" s="14">
        <f t="shared" si="7"/>
        <v>0.72348918737561896</v>
      </c>
      <c r="R51" s="14"/>
      <c r="S51" s="14"/>
      <c r="T51" s="14">
        <f t="shared" si="9"/>
        <v>26.154137254308392</v>
      </c>
      <c r="U51" s="14">
        <f t="shared" si="10"/>
        <v>6.2368411036458342</v>
      </c>
      <c r="V51" s="14">
        <f t="shared" si="8"/>
        <v>0.58602624177425133</v>
      </c>
    </row>
    <row r="52" spans="2:22" x14ac:dyDescent="0.3">
      <c r="B52" s="5" t="s">
        <v>10</v>
      </c>
      <c r="C52" s="5">
        <v>44</v>
      </c>
      <c r="D52" s="5">
        <v>44</v>
      </c>
      <c r="E52" s="6">
        <v>22.2</v>
      </c>
      <c r="F52" s="22">
        <f t="shared" si="0"/>
        <v>6.1666666666666661</v>
      </c>
      <c r="G52" s="14">
        <f t="shared" si="11"/>
        <v>-0.5833333333333337</v>
      </c>
      <c r="H52" s="14">
        <f>('motorcycle data'!$C$4)*(G52)</f>
        <v>-115.50000000000007</v>
      </c>
      <c r="I52" s="14">
        <f>0.5*1.225*F52^2*('motorcycle data'!$F$4)*('motorcycle data'!$G$4)</f>
        <v>7.6630725694444415</v>
      </c>
      <c r="J52" s="14">
        <f>IF(F52=0,0,H52+I52+'motorcycle data'!$E$7)</f>
        <v>-68.989327430555633</v>
      </c>
      <c r="K52" s="14">
        <f t="shared" si="1"/>
        <v>0</v>
      </c>
      <c r="L52" s="14">
        <f t="shared" si="2"/>
        <v>68.989327430555633</v>
      </c>
      <c r="M52" s="14">
        <f t="shared" si="3"/>
        <v>-0.42543418582175968</v>
      </c>
      <c r="N52" s="14">
        <f t="shared" si="4"/>
        <v>0</v>
      </c>
      <c r="O52" s="14">
        <f t="shared" si="5"/>
        <v>0.42543418582175968</v>
      </c>
      <c r="P52" s="14">
        <f t="shared" si="6"/>
        <v>0.31907563936631977</v>
      </c>
      <c r="Q52" s="14">
        <f t="shared" si="7"/>
        <v>0.31907563936631977</v>
      </c>
      <c r="R52" s="14"/>
      <c r="S52" s="14"/>
      <c r="T52" s="14">
        <f t="shared" si="9"/>
        <v>26.154137254308392</v>
      </c>
      <c r="U52" s="14">
        <f t="shared" si="10"/>
        <v>6.6622752894675941</v>
      </c>
      <c r="V52" s="14">
        <f t="shared" si="8"/>
        <v>0.25845126788671902</v>
      </c>
    </row>
    <row r="53" spans="2:22" x14ac:dyDescent="0.3">
      <c r="B53" s="5" t="s">
        <v>10</v>
      </c>
      <c r="C53" s="5">
        <v>45</v>
      </c>
      <c r="D53" s="5">
        <v>45</v>
      </c>
      <c r="E53" s="6">
        <v>20.9</v>
      </c>
      <c r="F53" s="22">
        <f t="shared" si="0"/>
        <v>5.8055555555555554</v>
      </c>
      <c r="G53" s="14">
        <f t="shared" si="11"/>
        <v>-0.25000000000000011</v>
      </c>
      <c r="H53" s="14">
        <f>('motorcycle data'!$C$4)*(G53)</f>
        <v>-49.500000000000021</v>
      </c>
      <c r="I53" s="14">
        <f>0.5*1.225*F53^2*('motorcycle data'!$F$4)*('motorcycle data'!$G$4)</f>
        <v>6.7918730806327154</v>
      </c>
      <c r="J53" s="14">
        <f>IF(F53=0,0,H53+I53+'motorcycle data'!$E$7)</f>
        <v>-3.8605269193673024</v>
      </c>
      <c r="K53" s="14">
        <f t="shared" si="1"/>
        <v>0</v>
      </c>
      <c r="L53" s="14">
        <f t="shared" si="2"/>
        <v>3.8605269193673024</v>
      </c>
      <c r="M53" s="14">
        <f t="shared" si="3"/>
        <v>-2.2412503504104616E-2</v>
      </c>
      <c r="N53" s="14">
        <f t="shared" si="4"/>
        <v>0</v>
      </c>
      <c r="O53" s="14">
        <f t="shared" si="5"/>
        <v>2.2412503504104616E-2</v>
      </c>
      <c r="P53" s="14">
        <f t="shared" si="6"/>
        <v>1.6809377628078461E-2</v>
      </c>
      <c r="Q53" s="14">
        <f t="shared" si="7"/>
        <v>1.6809377628078461E-2</v>
      </c>
      <c r="R53" s="14"/>
      <c r="S53" s="14"/>
      <c r="T53" s="14">
        <f t="shared" si="9"/>
        <v>26.154137254308392</v>
      </c>
      <c r="U53" s="14">
        <f t="shared" si="10"/>
        <v>6.6846877929716984</v>
      </c>
      <c r="V53" s="14">
        <f t="shared" si="8"/>
        <v>1.3615595878743555E-2</v>
      </c>
    </row>
    <row r="54" spans="2:22" x14ac:dyDescent="0.3">
      <c r="B54" s="5" t="s">
        <v>10</v>
      </c>
      <c r="C54" s="5">
        <v>46</v>
      </c>
      <c r="D54" s="5">
        <v>46</v>
      </c>
      <c r="E54" s="6">
        <v>20.399999999999999</v>
      </c>
      <c r="F54" s="22">
        <f t="shared" si="0"/>
        <v>5.6666666666666661</v>
      </c>
      <c r="G54" s="14">
        <f t="shared" si="11"/>
        <v>-0.19444444444444425</v>
      </c>
      <c r="H54" s="14">
        <f>('motorcycle data'!$C$4)*(G54)</f>
        <v>-38.499999999999964</v>
      </c>
      <c r="I54" s="14">
        <f>0.5*1.225*F54^2*('motorcycle data'!$F$4)*('motorcycle data'!$G$4)</f>
        <v>6.4707902777777768</v>
      </c>
      <c r="J54" s="14">
        <f>IF(F54=0,0,H54+I54+'motorcycle data'!$E$7)</f>
        <v>6.8183902777778087</v>
      </c>
      <c r="K54" s="14">
        <f t="shared" si="1"/>
        <v>6.8183902777778087</v>
      </c>
      <c r="L54" s="14">
        <f t="shared" si="2"/>
        <v>0</v>
      </c>
      <c r="M54" s="14">
        <f t="shared" si="3"/>
        <v>3.8637544907407582E-2</v>
      </c>
      <c r="N54" s="14">
        <f t="shared" si="4"/>
        <v>3.8637544907407582E-2</v>
      </c>
      <c r="O54" s="14">
        <f t="shared" si="5"/>
        <v>0</v>
      </c>
      <c r="P54" s="14">
        <f t="shared" si="6"/>
        <v>0</v>
      </c>
      <c r="Q54" s="14">
        <f t="shared" si="7"/>
        <v>0</v>
      </c>
      <c r="R54" s="14"/>
      <c r="S54" s="14"/>
      <c r="T54" s="14">
        <f t="shared" si="9"/>
        <v>26.192774799215798</v>
      </c>
      <c r="U54" s="14">
        <f t="shared" si="10"/>
        <v>6.6846877929716984</v>
      </c>
      <c r="V54" s="14">
        <f t="shared" si="8"/>
        <v>0</v>
      </c>
    </row>
    <row r="55" spans="2:22" x14ac:dyDescent="0.3">
      <c r="B55" s="5" t="s">
        <v>10</v>
      </c>
      <c r="C55" s="5">
        <v>47</v>
      </c>
      <c r="D55" s="5">
        <v>47</v>
      </c>
      <c r="E55" s="6">
        <v>19.5</v>
      </c>
      <c r="F55" s="22">
        <f t="shared" si="0"/>
        <v>5.416666666666667</v>
      </c>
      <c r="G55" s="14">
        <f t="shared" si="11"/>
        <v>-0.27777777777777779</v>
      </c>
      <c r="H55" s="14">
        <f>('motorcycle data'!$C$4)*(G55)</f>
        <v>-55</v>
      </c>
      <c r="I55" s="14">
        <f>0.5*1.225*F55^2*('motorcycle data'!$F$4)*('motorcycle data'!$G$4)</f>
        <v>5.9124327256944458</v>
      </c>
      <c r="J55" s="14">
        <f>IF(F55=0,0,H55+I55+'motorcycle data'!$E$7)</f>
        <v>-10.239967274305556</v>
      </c>
      <c r="K55" s="14">
        <f t="shared" si="1"/>
        <v>0</v>
      </c>
      <c r="L55" s="14">
        <f t="shared" si="2"/>
        <v>10.239967274305556</v>
      </c>
      <c r="M55" s="14">
        <f t="shared" si="3"/>
        <v>-5.5466489402488432E-2</v>
      </c>
      <c r="N55" s="14">
        <f t="shared" si="4"/>
        <v>0</v>
      </c>
      <c r="O55" s="14">
        <f t="shared" si="5"/>
        <v>5.5466489402488432E-2</v>
      </c>
      <c r="P55" s="14">
        <f t="shared" si="6"/>
        <v>4.1599867051866322E-2</v>
      </c>
      <c r="Q55" s="14">
        <f t="shared" si="7"/>
        <v>4.1599867051866322E-2</v>
      </c>
      <c r="R55" s="14"/>
      <c r="S55" s="14"/>
      <c r="T55" s="14">
        <f t="shared" si="9"/>
        <v>26.192774799215798</v>
      </c>
      <c r="U55" s="14">
        <f t="shared" si="10"/>
        <v>6.7401542823741867</v>
      </c>
      <c r="V55" s="14">
        <f t="shared" si="8"/>
        <v>3.3695892312011727E-2</v>
      </c>
    </row>
    <row r="56" spans="2:22" x14ac:dyDescent="0.3">
      <c r="B56" s="5" t="s">
        <v>10</v>
      </c>
      <c r="C56" s="5">
        <v>48</v>
      </c>
      <c r="D56" s="5">
        <v>48</v>
      </c>
      <c r="E56" s="6">
        <v>18.399999999999999</v>
      </c>
      <c r="F56" s="22">
        <f t="shared" si="0"/>
        <v>5.1111111111111107</v>
      </c>
      <c r="G56" s="14">
        <f t="shared" si="11"/>
        <v>-0.23611111111111099</v>
      </c>
      <c r="H56" s="14">
        <f>('motorcycle data'!$C$4)*(G56)</f>
        <v>-46.749999999999979</v>
      </c>
      <c r="I56" s="14">
        <f>0.5*1.225*F56^2*('motorcycle data'!$F$4)*('motorcycle data'!$G$4)</f>
        <v>5.2642030864197515</v>
      </c>
      <c r="J56" s="14">
        <f>IF(F56=0,0,H56+I56+'motorcycle data'!$E$7)</f>
        <v>-2.6381969135802308</v>
      </c>
      <c r="K56" s="14">
        <f t="shared" si="1"/>
        <v>0</v>
      </c>
      <c r="L56" s="14">
        <f t="shared" si="2"/>
        <v>2.6381969135802308</v>
      </c>
      <c r="M56" s="14">
        <f t="shared" si="3"/>
        <v>-1.3484117558298956E-2</v>
      </c>
      <c r="N56" s="14">
        <f t="shared" si="4"/>
        <v>0</v>
      </c>
      <c r="O56" s="14">
        <f t="shared" si="5"/>
        <v>1.3484117558298956E-2</v>
      </c>
      <c r="P56" s="14">
        <f t="shared" si="6"/>
        <v>1.0113088168724218E-2</v>
      </c>
      <c r="Q56" s="14">
        <f t="shared" si="7"/>
        <v>1.0113088168724218E-2</v>
      </c>
      <c r="R56" s="14"/>
      <c r="S56" s="14"/>
      <c r="T56" s="14">
        <f t="shared" si="9"/>
        <v>26.192774799215798</v>
      </c>
      <c r="U56" s="14">
        <f t="shared" si="10"/>
        <v>6.7536383999324858</v>
      </c>
      <c r="V56" s="14">
        <f t="shared" si="8"/>
        <v>8.1916014166666176E-3</v>
      </c>
    </row>
    <row r="57" spans="2:22" x14ac:dyDescent="0.3">
      <c r="B57" s="5" t="s">
        <v>10</v>
      </c>
      <c r="C57" s="5">
        <v>49</v>
      </c>
      <c r="D57" s="5">
        <v>49</v>
      </c>
      <c r="E57" s="6">
        <v>17.8</v>
      </c>
      <c r="F57" s="22">
        <f t="shared" si="0"/>
        <v>4.9444444444444446</v>
      </c>
      <c r="G57" s="14">
        <f t="shared" si="11"/>
        <v>-8.3333333333333037E-2</v>
      </c>
      <c r="H57" s="14">
        <f>('motorcycle data'!$C$4)*(G57)</f>
        <v>-16.499999999999943</v>
      </c>
      <c r="I57" s="14">
        <f>0.5*1.225*F57^2*('motorcycle data'!$F$4)*('motorcycle data'!$G$4)</f>
        <v>4.9264830632716059</v>
      </c>
      <c r="J57" s="14">
        <f>IF(F57=0,0,H57+I57+'motorcycle data'!$E$7)</f>
        <v>27.274083063271661</v>
      </c>
      <c r="K57" s="14">
        <f t="shared" si="1"/>
        <v>27.274083063271661</v>
      </c>
      <c r="L57" s="14">
        <f t="shared" si="2"/>
        <v>0</v>
      </c>
      <c r="M57" s="14">
        <f t="shared" si="3"/>
        <v>0.13485518847950989</v>
      </c>
      <c r="N57" s="14">
        <f t="shared" si="4"/>
        <v>0.13485518847950989</v>
      </c>
      <c r="O57" s="14">
        <f t="shared" si="5"/>
        <v>0</v>
      </c>
      <c r="P57" s="14">
        <f t="shared" si="6"/>
        <v>0</v>
      </c>
      <c r="Q57" s="14">
        <f t="shared" si="7"/>
        <v>0</v>
      </c>
      <c r="R57" s="14"/>
      <c r="S57" s="14"/>
      <c r="T57" s="14">
        <f t="shared" si="9"/>
        <v>26.327629987695307</v>
      </c>
      <c r="U57" s="14">
        <f t="shared" si="10"/>
        <v>6.7536383999324858</v>
      </c>
      <c r="V57" s="14">
        <f t="shared" si="8"/>
        <v>0</v>
      </c>
    </row>
    <row r="58" spans="2:22" x14ac:dyDescent="0.3">
      <c r="B58" s="5" t="s">
        <v>10</v>
      </c>
      <c r="C58" s="5">
        <v>50</v>
      </c>
      <c r="D58" s="5">
        <v>50</v>
      </c>
      <c r="E58" s="6">
        <v>17.8</v>
      </c>
      <c r="F58" s="22">
        <f t="shared" si="0"/>
        <v>4.9444444444444446</v>
      </c>
      <c r="G58" s="14">
        <f t="shared" si="11"/>
        <v>-5.5555555555555851E-2</v>
      </c>
      <c r="H58" s="14">
        <f>('motorcycle data'!$C$4)*(G58)</f>
        <v>-11.000000000000059</v>
      </c>
      <c r="I58" s="14">
        <f>0.5*1.225*F58^2*('motorcycle data'!$F$4)*('motorcycle data'!$G$4)</f>
        <v>4.9264830632716059</v>
      </c>
      <c r="J58" s="14">
        <f>IF(F58=0,0,H58+I58+'motorcycle data'!$E$7)</f>
        <v>32.774083063271547</v>
      </c>
      <c r="K58" s="14">
        <f t="shared" si="1"/>
        <v>32.774083063271547</v>
      </c>
      <c r="L58" s="14">
        <f t="shared" si="2"/>
        <v>0</v>
      </c>
      <c r="M58" s="14">
        <f t="shared" si="3"/>
        <v>0.16204963292395377</v>
      </c>
      <c r="N58" s="14">
        <f t="shared" si="4"/>
        <v>0.16204963292395377</v>
      </c>
      <c r="O58" s="14">
        <f t="shared" si="5"/>
        <v>0</v>
      </c>
      <c r="P58" s="14">
        <f t="shared" si="6"/>
        <v>0</v>
      </c>
      <c r="Q58" s="14">
        <f t="shared" si="7"/>
        <v>0</v>
      </c>
      <c r="R58" s="14"/>
      <c r="S58" s="14"/>
      <c r="T58" s="14">
        <f t="shared" si="9"/>
        <v>26.48967962061926</v>
      </c>
      <c r="U58" s="14">
        <f t="shared" si="10"/>
        <v>6.7536383999324858</v>
      </c>
      <c r="V58" s="14">
        <f t="shared" si="8"/>
        <v>0</v>
      </c>
    </row>
    <row r="59" spans="2:22" x14ac:dyDescent="0.3">
      <c r="B59" s="5" t="s">
        <v>10</v>
      </c>
      <c r="C59" s="5">
        <v>51</v>
      </c>
      <c r="D59" s="5">
        <v>51</v>
      </c>
      <c r="E59" s="6">
        <v>17.399999999999999</v>
      </c>
      <c r="F59" s="22">
        <f t="shared" si="0"/>
        <v>4.833333333333333</v>
      </c>
      <c r="G59" s="14">
        <f t="shared" si="11"/>
        <v>-0.29166666666666685</v>
      </c>
      <c r="H59" s="14">
        <f>('motorcycle data'!$C$4)*(G59)</f>
        <v>-57.750000000000036</v>
      </c>
      <c r="I59" s="14">
        <f>0.5*1.225*F59^2*('motorcycle data'!$F$4)*('motorcycle data'!$G$4)</f>
        <v>4.7075559027777771</v>
      </c>
      <c r="J59" s="14">
        <f>IF(F59=0,0,H59+I59+'motorcycle data'!$E$7)</f>
        <v>-14.194844097222258</v>
      </c>
      <c r="K59" s="14">
        <f t="shared" si="1"/>
        <v>0</v>
      </c>
      <c r="L59" s="14">
        <f t="shared" si="2"/>
        <v>14.194844097222258</v>
      </c>
      <c r="M59" s="14">
        <f t="shared" si="3"/>
        <v>-6.8608413136574245E-2</v>
      </c>
      <c r="N59" s="14">
        <f t="shared" si="4"/>
        <v>0</v>
      </c>
      <c r="O59" s="14">
        <f t="shared" si="5"/>
        <v>6.8608413136574245E-2</v>
      </c>
      <c r="P59" s="14">
        <f t="shared" si="6"/>
        <v>5.1456309852430687E-2</v>
      </c>
      <c r="Q59" s="14">
        <f t="shared" si="7"/>
        <v>5.1456309852430687E-2</v>
      </c>
      <c r="R59" s="14"/>
      <c r="S59" s="14"/>
      <c r="T59" s="14">
        <f t="shared" si="9"/>
        <v>26.48967962061926</v>
      </c>
      <c r="U59" s="14">
        <f t="shared" si="10"/>
        <v>6.8222468130690599</v>
      </c>
      <c r="V59" s="14">
        <f t="shared" si="8"/>
        <v>4.1679610980468858E-2</v>
      </c>
    </row>
    <row r="60" spans="2:22" x14ac:dyDescent="0.3">
      <c r="B60" s="5" t="s">
        <v>10</v>
      </c>
      <c r="C60" s="5">
        <v>52</v>
      </c>
      <c r="D60" s="5">
        <v>52</v>
      </c>
      <c r="E60" s="6">
        <v>15.7</v>
      </c>
      <c r="F60" s="22">
        <f t="shared" si="0"/>
        <v>4.3611111111111107</v>
      </c>
      <c r="G60" s="14">
        <f t="shared" si="11"/>
        <v>-0.5972222222222221</v>
      </c>
      <c r="H60" s="14">
        <f>('motorcycle data'!$C$4)*(G60)</f>
        <v>-118.24999999999997</v>
      </c>
      <c r="I60" s="14">
        <f>0.5*1.225*F60^2*('motorcycle data'!$F$4)*('motorcycle data'!$G$4)</f>
        <v>3.8326247010030858</v>
      </c>
      <c r="J60" s="14">
        <f>IF(F60=0,0,H60+I60+'motorcycle data'!$E$7)</f>
        <v>-75.569775298996888</v>
      </c>
      <c r="K60" s="14">
        <f t="shared" si="1"/>
        <v>0</v>
      </c>
      <c r="L60" s="14">
        <f t="shared" si="2"/>
        <v>75.569775298996888</v>
      </c>
      <c r="M60" s="14">
        <f t="shared" si="3"/>
        <v>-0.32956818672062532</v>
      </c>
      <c r="N60" s="14">
        <f t="shared" si="4"/>
        <v>0</v>
      </c>
      <c r="O60" s="14">
        <f t="shared" si="5"/>
        <v>0.32956818672062532</v>
      </c>
      <c r="P60" s="14">
        <f t="shared" si="6"/>
        <v>0.24717614004046901</v>
      </c>
      <c r="Q60" s="14">
        <f t="shared" si="7"/>
        <v>0.24717614004046901</v>
      </c>
      <c r="R60" s="14"/>
      <c r="S60" s="14"/>
      <c r="T60" s="14">
        <f t="shared" si="9"/>
        <v>26.48967962061926</v>
      </c>
      <c r="U60" s="14">
        <f t="shared" si="10"/>
        <v>7.1518149997896856</v>
      </c>
      <c r="V60" s="14">
        <f t="shared" si="8"/>
        <v>0.2002126734327799</v>
      </c>
    </row>
    <row r="61" spans="2:22" x14ac:dyDescent="0.3">
      <c r="B61" s="5" t="s">
        <v>10</v>
      </c>
      <c r="C61" s="5">
        <v>53</v>
      </c>
      <c r="D61" s="5">
        <v>53</v>
      </c>
      <c r="E61" s="6">
        <v>13.1</v>
      </c>
      <c r="F61" s="22">
        <f t="shared" si="0"/>
        <v>3.6388888888888888</v>
      </c>
      <c r="G61" s="14">
        <f t="shared" si="11"/>
        <v>-0.49999999999999994</v>
      </c>
      <c r="H61" s="14">
        <f>('motorcycle data'!$C$4)*(G61)</f>
        <v>-98.999999999999986</v>
      </c>
      <c r="I61" s="14">
        <f>0.5*1.225*F61^2*('motorcycle data'!$F$4)*('motorcycle data'!$G$4)</f>
        <v>2.668330256558642</v>
      </c>
      <c r="J61" s="14">
        <f>IF(F61=0,0,H61+I61+'motorcycle data'!$E$7)</f>
        <v>-57.484069743441339</v>
      </c>
      <c r="K61" s="14">
        <f t="shared" si="1"/>
        <v>0</v>
      </c>
      <c r="L61" s="14">
        <f t="shared" si="2"/>
        <v>57.484069743441339</v>
      </c>
      <c r="M61" s="14">
        <f t="shared" si="3"/>
        <v>-0.20917814267752266</v>
      </c>
      <c r="N61" s="14">
        <f t="shared" si="4"/>
        <v>0</v>
      </c>
      <c r="O61" s="14">
        <f t="shared" si="5"/>
        <v>0.20917814267752266</v>
      </c>
      <c r="P61" s="14">
        <f t="shared" si="6"/>
        <v>0.156883607008142</v>
      </c>
      <c r="Q61" s="14">
        <f t="shared" si="7"/>
        <v>0.156883607008142</v>
      </c>
      <c r="R61" s="14"/>
      <c r="S61" s="14"/>
      <c r="T61" s="14">
        <f t="shared" si="9"/>
        <v>26.48967962061926</v>
      </c>
      <c r="U61" s="14">
        <f t="shared" si="10"/>
        <v>7.3609931424672084</v>
      </c>
      <c r="V61" s="14">
        <f t="shared" si="8"/>
        <v>0.12707572167659503</v>
      </c>
    </row>
    <row r="62" spans="2:22" x14ac:dyDescent="0.3">
      <c r="B62" s="5" t="s">
        <v>10</v>
      </c>
      <c r="C62" s="5">
        <v>54</v>
      </c>
      <c r="D62" s="5">
        <v>54</v>
      </c>
      <c r="E62" s="6">
        <v>12.1</v>
      </c>
      <c r="F62" s="22">
        <f t="shared" si="0"/>
        <v>3.3611111111111107</v>
      </c>
      <c r="G62" s="14">
        <f t="shared" si="11"/>
        <v>-0.15277777777777773</v>
      </c>
      <c r="H62" s="14">
        <f>('motorcycle data'!$C$4)*(G62)</f>
        <v>-30.249999999999993</v>
      </c>
      <c r="I62" s="14">
        <f>0.5*1.225*F62^2*('motorcycle data'!$F$4)*('motorcycle data'!$G$4)</f>
        <v>2.2765003954475302</v>
      </c>
      <c r="J62" s="14">
        <f>IF(F62=0,0,H62+I62+'motorcycle data'!$E$7)</f>
        <v>10.874100395447538</v>
      </c>
      <c r="K62" s="14">
        <f t="shared" si="1"/>
        <v>10.874100395447538</v>
      </c>
      <c r="L62" s="14">
        <f t="shared" si="2"/>
        <v>0</v>
      </c>
      <c r="M62" s="14">
        <f t="shared" si="3"/>
        <v>3.6549059662476444E-2</v>
      </c>
      <c r="N62" s="14">
        <f t="shared" si="4"/>
        <v>3.6549059662476444E-2</v>
      </c>
      <c r="O62" s="14">
        <f t="shared" si="5"/>
        <v>0</v>
      </c>
      <c r="P62" s="14">
        <f t="shared" si="6"/>
        <v>0</v>
      </c>
      <c r="Q62" s="14">
        <f t="shared" si="7"/>
        <v>0</v>
      </c>
      <c r="R62" s="14"/>
      <c r="S62" s="14"/>
      <c r="T62" s="14">
        <f t="shared" si="9"/>
        <v>26.526228680281736</v>
      </c>
      <c r="U62" s="14">
        <f t="shared" si="10"/>
        <v>7.3609931424672084</v>
      </c>
      <c r="V62" s="14">
        <f t="shared" si="8"/>
        <v>0</v>
      </c>
    </row>
    <row r="63" spans="2:22" x14ac:dyDescent="0.3">
      <c r="B63" s="5" t="s">
        <v>10</v>
      </c>
      <c r="C63" s="5">
        <v>55</v>
      </c>
      <c r="D63" s="5">
        <v>55</v>
      </c>
      <c r="E63" s="6">
        <v>12</v>
      </c>
      <c r="F63" s="22">
        <f t="shared" si="0"/>
        <v>3.333333333333333</v>
      </c>
      <c r="G63" s="14">
        <f t="shared" si="11"/>
        <v>-1.388888888888884E-2</v>
      </c>
      <c r="H63" s="14">
        <f>('motorcycle data'!$C$4)*(G63)</f>
        <v>-2.7499999999999902</v>
      </c>
      <c r="I63" s="14">
        <f>0.5*1.225*F63^2*('motorcycle data'!$F$4)*('motorcycle data'!$G$4)</f>
        <v>2.239027777777777</v>
      </c>
      <c r="J63" s="14">
        <f>IF(F63=0,0,H63+I63+'motorcycle data'!$E$7)</f>
        <v>38.336627777777785</v>
      </c>
      <c r="K63" s="14">
        <f t="shared" si="1"/>
        <v>38.336627777777785</v>
      </c>
      <c r="L63" s="14">
        <f t="shared" si="2"/>
        <v>0</v>
      </c>
      <c r="M63" s="14">
        <f t="shared" si="3"/>
        <v>0.12778875925925928</v>
      </c>
      <c r="N63" s="14">
        <f t="shared" si="4"/>
        <v>0.12778875925925928</v>
      </c>
      <c r="O63" s="14">
        <f t="shared" si="5"/>
        <v>0</v>
      </c>
      <c r="P63" s="14">
        <f t="shared" si="6"/>
        <v>0</v>
      </c>
      <c r="Q63" s="14">
        <f t="shared" si="7"/>
        <v>0</v>
      </c>
      <c r="R63" s="14"/>
      <c r="S63" s="14"/>
      <c r="T63" s="14">
        <f t="shared" si="9"/>
        <v>26.654017439540997</v>
      </c>
      <c r="U63" s="14">
        <f t="shared" si="10"/>
        <v>7.3609931424672084</v>
      </c>
      <c r="V63" s="14">
        <f t="shared" si="8"/>
        <v>0</v>
      </c>
    </row>
    <row r="64" spans="2:22" x14ac:dyDescent="0.3">
      <c r="B64" s="5" t="s">
        <v>10</v>
      </c>
      <c r="C64" s="5">
        <v>56</v>
      </c>
      <c r="D64" s="5">
        <v>56</v>
      </c>
      <c r="E64" s="6">
        <v>12</v>
      </c>
      <c r="F64" s="22">
        <f t="shared" si="0"/>
        <v>3.333333333333333</v>
      </c>
      <c r="G64" s="14">
        <f t="shared" si="11"/>
        <v>0</v>
      </c>
      <c r="H64" s="14">
        <f>('motorcycle data'!$C$4)*(G64)</f>
        <v>0</v>
      </c>
      <c r="I64" s="14">
        <f>0.5*1.225*F64^2*('motorcycle data'!$F$4)*('motorcycle data'!$G$4)</f>
        <v>2.239027777777777</v>
      </c>
      <c r="J64" s="14">
        <f>IF(F64=0,0,H64+I64+'motorcycle data'!$E$7)</f>
        <v>41.086627777777778</v>
      </c>
      <c r="K64" s="14">
        <f t="shared" si="1"/>
        <v>41.086627777777778</v>
      </c>
      <c r="L64" s="14">
        <f t="shared" si="2"/>
        <v>0</v>
      </c>
      <c r="M64" s="14">
        <f t="shared" si="3"/>
        <v>0.13695542592592591</v>
      </c>
      <c r="N64" s="14">
        <f t="shared" si="4"/>
        <v>0.13695542592592591</v>
      </c>
      <c r="O64" s="14">
        <f t="shared" si="5"/>
        <v>0</v>
      </c>
      <c r="P64" s="14">
        <f t="shared" si="6"/>
        <v>0</v>
      </c>
      <c r="Q64" s="14" t="str">
        <f t="shared" si="7"/>
        <v/>
      </c>
      <c r="R64" s="14"/>
      <c r="S64" s="14"/>
      <c r="T64" s="14">
        <f t="shared" si="9"/>
        <v>26.790972865466923</v>
      </c>
      <c r="U64" s="14">
        <f t="shared" si="10"/>
        <v>7.3609931424672084</v>
      </c>
      <c r="V64" s="14">
        <f t="shared" si="8"/>
        <v>0</v>
      </c>
    </row>
    <row r="65" spans="2:22" x14ac:dyDescent="0.3">
      <c r="B65" s="5" t="s">
        <v>10</v>
      </c>
      <c r="C65" s="5">
        <v>57</v>
      </c>
      <c r="D65" s="5">
        <v>57</v>
      </c>
      <c r="E65" s="6">
        <v>12</v>
      </c>
      <c r="F65" s="22">
        <f t="shared" si="0"/>
        <v>3.333333333333333</v>
      </c>
      <c r="G65" s="14">
        <f t="shared" si="11"/>
        <v>4.1666666666666761E-2</v>
      </c>
      <c r="H65" s="14">
        <f>('motorcycle data'!$C$4)*(G65)</f>
        <v>8.2500000000000195</v>
      </c>
      <c r="I65" s="14">
        <f>0.5*1.225*F65^2*('motorcycle data'!$F$4)*('motorcycle data'!$G$4)</f>
        <v>2.239027777777777</v>
      </c>
      <c r="J65" s="14">
        <f>IF(F65=0,0,H65+I65+'motorcycle data'!$E$7)</f>
        <v>49.336627777777792</v>
      </c>
      <c r="K65" s="14">
        <f t="shared" si="1"/>
        <v>49.336627777777792</v>
      </c>
      <c r="L65" s="14">
        <f t="shared" si="2"/>
        <v>0</v>
      </c>
      <c r="M65" s="14">
        <f t="shared" si="3"/>
        <v>0.16445542592592596</v>
      </c>
      <c r="N65" s="14">
        <f t="shared" si="4"/>
        <v>0.16445542592592596</v>
      </c>
      <c r="O65" s="14">
        <f t="shared" si="5"/>
        <v>0</v>
      </c>
      <c r="P65" s="14">
        <f t="shared" si="6"/>
        <v>0</v>
      </c>
      <c r="Q65" s="14" t="str">
        <f t="shared" si="7"/>
        <v/>
      </c>
      <c r="R65" s="14"/>
      <c r="S65" s="14"/>
      <c r="T65" s="14">
        <f t="shared" si="9"/>
        <v>26.955428291392849</v>
      </c>
      <c r="U65" s="14">
        <f t="shared" si="10"/>
        <v>7.3609931424672084</v>
      </c>
      <c r="V65" s="14">
        <f t="shared" si="8"/>
        <v>0</v>
      </c>
    </row>
    <row r="66" spans="2:22" x14ac:dyDescent="0.3">
      <c r="B66" s="5" t="s">
        <v>10</v>
      </c>
      <c r="C66" s="5">
        <v>58</v>
      </c>
      <c r="D66" s="5">
        <v>58</v>
      </c>
      <c r="E66" s="6">
        <v>12.3</v>
      </c>
      <c r="F66" s="22">
        <f t="shared" si="0"/>
        <v>3.416666666666667</v>
      </c>
      <c r="G66" s="14">
        <f t="shared" si="11"/>
        <v>8.3333333333333287E-2</v>
      </c>
      <c r="H66" s="14">
        <f>('motorcycle data'!$C$4)*(G66)</f>
        <v>16.499999999999989</v>
      </c>
      <c r="I66" s="14">
        <f>0.5*1.225*F66^2*('motorcycle data'!$F$4)*('motorcycle data'!$G$4)</f>
        <v>2.3523785590277781</v>
      </c>
      <c r="J66" s="14">
        <f>IF(F66=0,0,H66+I66+'motorcycle data'!$E$7)</f>
        <v>57.69997855902777</v>
      </c>
      <c r="K66" s="14">
        <f t="shared" si="1"/>
        <v>57.69997855902777</v>
      </c>
      <c r="L66" s="14">
        <f t="shared" si="2"/>
        <v>0</v>
      </c>
      <c r="M66" s="14">
        <f t="shared" si="3"/>
        <v>0.19714159341001156</v>
      </c>
      <c r="N66" s="14">
        <f t="shared" si="4"/>
        <v>0.19714159341001156</v>
      </c>
      <c r="O66" s="14">
        <f t="shared" si="5"/>
        <v>0</v>
      </c>
      <c r="P66" s="14">
        <f t="shared" si="6"/>
        <v>0</v>
      </c>
      <c r="Q66" s="14" t="str">
        <f t="shared" si="7"/>
        <v/>
      </c>
      <c r="R66" s="14"/>
      <c r="S66" s="14"/>
      <c r="T66" s="14">
        <f t="shared" si="9"/>
        <v>27.152569884802862</v>
      </c>
      <c r="U66" s="14">
        <f t="shared" si="10"/>
        <v>7.3609931424672084</v>
      </c>
      <c r="V66" s="14">
        <f t="shared" si="8"/>
        <v>0</v>
      </c>
    </row>
    <row r="67" spans="2:22" x14ac:dyDescent="0.3">
      <c r="B67" s="5" t="s">
        <v>10</v>
      </c>
      <c r="C67" s="5">
        <v>59</v>
      </c>
      <c r="D67" s="5">
        <v>59</v>
      </c>
      <c r="E67" s="6">
        <v>12.6</v>
      </c>
      <c r="F67" s="22">
        <f t="shared" si="0"/>
        <v>3.5</v>
      </c>
      <c r="G67" s="14">
        <f t="shared" si="11"/>
        <v>0.33333333333333315</v>
      </c>
      <c r="H67" s="14">
        <f>('motorcycle data'!$C$4)*(G67)</f>
        <v>65.999999999999957</v>
      </c>
      <c r="I67" s="14">
        <f>0.5*1.225*F67^2*('motorcycle data'!$F$4)*('motorcycle data'!$G$4)</f>
        <v>2.4685281249999997</v>
      </c>
      <c r="J67" s="14">
        <f>IF(F67=0,0,H67+I67+'motorcycle data'!$E$7)</f>
        <v>107.31612812499996</v>
      </c>
      <c r="K67" s="14">
        <f t="shared" si="1"/>
        <v>107.31612812499996</v>
      </c>
      <c r="L67" s="14">
        <f t="shared" si="2"/>
        <v>0</v>
      </c>
      <c r="M67" s="14">
        <f t="shared" si="3"/>
        <v>0.37560644843749985</v>
      </c>
      <c r="N67" s="14">
        <f t="shared" si="4"/>
        <v>0.37560644843749985</v>
      </c>
      <c r="O67" s="14">
        <f t="shared" si="5"/>
        <v>0</v>
      </c>
      <c r="P67" s="14">
        <f t="shared" si="6"/>
        <v>0</v>
      </c>
      <c r="Q67" s="14" t="str">
        <f t="shared" si="7"/>
        <v/>
      </c>
      <c r="R67" s="14"/>
      <c r="S67" s="14"/>
      <c r="T67" s="14">
        <f t="shared" si="9"/>
        <v>27.52817633324036</v>
      </c>
      <c r="U67" s="14">
        <f t="shared" si="10"/>
        <v>7.3609931424672084</v>
      </c>
      <c r="V67" s="14">
        <f t="shared" si="8"/>
        <v>0</v>
      </c>
    </row>
    <row r="68" spans="2:22" x14ac:dyDescent="0.3">
      <c r="B68" s="5" t="s">
        <v>10</v>
      </c>
      <c r="C68" s="5">
        <v>60</v>
      </c>
      <c r="D68" s="5">
        <v>60</v>
      </c>
      <c r="E68" s="6">
        <v>14.7</v>
      </c>
      <c r="F68" s="22">
        <f t="shared" si="0"/>
        <v>4.083333333333333</v>
      </c>
      <c r="G68" s="14">
        <f t="shared" si="11"/>
        <v>0.37500000000000011</v>
      </c>
      <c r="H68" s="14">
        <f>('motorcycle data'!$C$4)*(G68)</f>
        <v>74.250000000000028</v>
      </c>
      <c r="I68" s="14">
        <f>0.5*1.225*F68^2*('motorcycle data'!$F$4)*('motorcycle data'!$G$4)</f>
        <v>3.359941059027777</v>
      </c>
      <c r="J68" s="14">
        <f>IF(F68=0,0,H68+I68+'motorcycle data'!$E$7)</f>
        <v>116.4575410590278</v>
      </c>
      <c r="K68" s="14">
        <f t="shared" si="1"/>
        <v>116.4575410590278</v>
      </c>
      <c r="L68" s="14">
        <f t="shared" si="2"/>
        <v>0</v>
      </c>
      <c r="M68" s="14">
        <f t="shared" si="3"/>
        <v>0.47553495932436352</v>
      </c>
      <c r="N68" s="14">
        <f t="shared" si="4"/>
        <v>0.47553495932436352</v>
      </c>
      <c r="O68" s="14">
        <f t="shared" si="5"/>
        <v>0</v>
      </c>
      <c r="P68" s="14">
        <f t="shared" si="6"/>
        <v>0</v>
      </c>
      <c r="Q68" s="14" t="str">
        <f t="shared" si="7"/>
        <v/>
      </c>
      <c r="R68" s="14"/>
      <c r="S68" s="14"/>
      <c r="T68" s="14">
        <f t="shared" si="9"/>
        <v>28.003711292564724</v>
      </c>
      <c r="U68" s="14">
        <f t="shared" si="10"/>
        <v>7.3609931424672084</v>
      </c>
      <c r="V68" s="14">
        <f t="shared" si="8"/>
        <v>0</v>
      </c>
    </row>
    <row r="69" spans="2:22" x14ac:dyDescent="0.3">
      <c r="B69" s="5" t="s">
        <v>10</v>
      </c>
      <c r="C69" s="5">
        <v>61</v>
      </c>
      <c r="D69" s="5">
        <v>61</v>
      </c>
      <c r="E69" s="6">
        <v>15.3</v>
      </c>
      <c r="F69" s="22">
        <f t="shared" si="0"/>
        <v>4.25</v>
      </c>
      <c r="G69" s="14">
        <f t="shared" si="11"/>
        <v>0.16666666666666682</v>
      </c>
      <c r="H69" s="14">
        <f>('motorcycle data'!$C$4)*(G69)</f>
        <v>33.000000000000028</v>
      </c>
      <c r="I69" s="14">
        <f>0.5*1.225*F69^2*('motorcycle data'!$F$4)*('motorcycle data'!$G$4)</f>
        <v>3.6398195312499997</v>
      </c>
      <c r="J69" s="14">
        <f>IF(F69=0,0,H69+I69+'motorcycle data'!$E$7)</f>
        <v>75.487419531250026</v>
      </c>
      <c r="K69" s="14">
        <f t="shared" si="1"/>
        <v>75.487419531250026</v>
      </c>
      <c r="L69" s="14">
        <f t="shared" si="2"/>
        <v>0</v>
      </c>
      <c r="M69" s="14">
        <f t="shared" si="3"/>
        <v>0.32082153300781263</v>
      </c>
      <c r="N69" s="14">
        <f t="shared" si="4"/>
        <v>0.32082153300781263</v>
      </c>
      <c r="O69" s="14">
        <f t="shared" si="5"/>
        <v>0</v>
      </c>
      <c r="P69" s="14">
        <f t="shared" si="6"/>
        <v>0</v>
      </c>
      <c r="Q69" s="14" t="str">
        <f t="shared" si="7"/>
        <v/>
      </c>
      <c r="R69" s="14"/>
      <c r="S69" s="14"/>
      <c r="T69" s="14">
        <f t="shared" si="9"/>
        <v>28.324532825572536</v>
      </c>
      <c r="U69" s="14">
        <f t="shared" si="10"/>
        <v>7.3609931424672084</v>
      </c>
      <c r="V69" s="14">
        <f t="shared" si="8"/>
        <v>0</v>
      </c>
    </row>
    <row r="70" spans="2:22" x14ac:dyDescent="0.3">
      <c r="B70" s="5" t="s">
        <v>10</v>
      </c>
      <c r="C70" s="5">
        <v>62</v>
      </c>
      <c r="D70" s="5">
        <v>62</v>
      </c>
      <c r="E70" s="6">
        <v>15.9</v>
      </c>
      <c r="F70" s="22">
        <f t="shared" si="0"/>
        <v>4.416666666666667</v>
      </c>
      <c r="G70" s="14">
        <f t="shared" si="11"/>
        <v>0.12499999999999981</v>
      </c>
      <c r="H70" s="14">
        <f>('motorcycle data'!$C$4)*(G70)</f>
        <v>24.749999999999961</v>
      </c>
      <c r="I70" s="14">
        <f>0.5*1.225*F70^2*('motorcycle data'!$F$4)*('motorcycle data'!$G$4)</f>
        <v>3.9308931423611111</v>
      </c>
      <c r="J70" s="14">
        <f>IF(F70=0,0,H70+I70+'motorcycle data'!$E$7)</f>
        <v>67.528493142361071</v>
      </c>
      <c r="K70" s="14">
        <f t="shared" si="1"/>
        <v>67.528493142361071</v>
      </c>
      <c r="L70" s="14">
        <f t="shared" si="2"/>
        <v>0</v>
      </c>
      <c r="M70" s="14">
        <f t="shared" si="3"/>
        <v>0.29825084471209479</v>
      </c>
      <c r="N70" s="14">
        <f t="shared" si="4"/>
        <v>0.29825084471209479</v>
      </c>
      <c r="O70" s="14">
        <f t="shared" si="5"/>
        <v>0</v>
      </c>
      <c r="P70" s="14">
        <f t="shared" si="6"/>
        <v>0</v>
      </c>
      <c r="Q70" s="14" t="str">
        <f t="shared" si="7"/>
        <v/>
      </c>
      <c r="R70" s="14"/>
      <c r="S70" s="14"/>
      <c r="T70" s="14">
        <f t="shared" si="9"/>
        <v>28.62278367028463</v>
      </c>
      <c r="U70" s="14">
        <f t="shared" si="10"/>
        <v>7.3609931424672084</v>
      </c>
      <c r="V70" s="14">
        <f t="shared" si="8"/>
        <v>0</v>
      </c>
    </row>
    <row r="71" spans="2:22" x14ac:dyDescent="0.3">
      <c r="B71" s="5" t="s">
        <v>10</v>
      </c>
      <c r="C71" s="5">
        <v>63</v>
      </c>
      <c r="D71" s="5">
        <v>63</v>
      </c>
      <c r="E71" s="6">
        <v>16.2</v>
      </c>
      <c r="F71" s="22">
        <f t="shared" si="0"/>
        <v>4.5</v>
      </c>
      <c r="G71" s="14">
        <f t="shared" si="11"/>
        <v>0.16666666666666682</v>
      </c>
      <c r="H71" s="14">
        <f>('motorcycle data'!$C$4)*(G71)</f>
        <v>33.000000000000028</v>
      </c>
      <c r="I71" s="14">
        <f>0.5*1.225*F71^2*('motorcycle data'!$F$4)*('motorcycle data'!$G$4)</f>
        <v>4.0806281249999996</v>
      </c>
      <c r="J71" s="14">
        <f>IF(F71=0,0,H71+I71+'motorcycle data'!$E$7)</f>
        <v>75.928228125000032</v>
      </c>
      <c r="K71" s="14">
        <f t="shared" si="1"/>
        <v>75.928228125000032</v>
      </c>
      <c r="L71" s="14">
        <f t="shared" si="2"/>
        <v>0</v>
      </c>
      <c r="M71" s="14">
        <f t="shared" si="3"/>
        <v>0.34167702656250015</v>
      </c>
      <c r="N71" s="14">
        <f t="shared" si="4"/>
        <v>0.34167702656250015</v>
      </c>
      <c r="O71" s="14">
        <f t="shared" si="5"/>
        <v>0</v>
      </c>
      <c r="P71" s="14">
        <f t="shared" si="6"/>
        <v>0</v>
      </c>
      <c r="Q71" s="14" t="str">
        <f t="shared" si="7"/>
        <v/>
      </c>
      <c r="R71" s="14"/>
      <c r="S71" s="14"/>
      <c r="T71" s="14">
        <f t="shared" si="9"/>
        <v>28.96446069684713</v>
      </c>
      <c r="U71" s="14">
        <f t="shared" si="10"/>
        <v>7.3609931424672084</v>
      </c>
      <c r="V71" s="14">
        <f t="shared" si="8"/>
        <v>0</v>
      </c>
    </row>
    <row r="72" spans="2:22" x14ac:dyDescent="0.3">
      <c r="B72" s="5" t="s">
        <v>10</v>
      </c>
      <c r="C72" s="5">
        <v>64</v>
      </c>
      <c r="D72" s="5">
        <v>64</v>
      </c>
      <c r="E72" s="6">
        <v>17.100000000000001</v>
      </c>
      <c r="F72" s="22">
        <f t="shared" si="0"/>
        <v>4.75</v>
      </c>
      <c r="G72" s="14">
        <f t="shared" si="11"/>
        <v>0.2222222222222224</v>
      </c>
      <c r="H72" s="14">
        <f>('motorcycle data'!$C$4)*(G72)</f>
        <v>44.000000000000036</v>
      </c>
      <c r="I72" s="14">
        <f>0.5*1.225*F72^2*('motorcycle data'!$F$4)*('motorcycle data'!$G$4)</f>
        <v>4.5466257812499995</v>
      </c>
      <c r="J72" s="14">
        <f>IF(F72=0,0,H72+I72+'motorcycle data'!$E$7)</f>
        <v>87.394225781250043</v>
      </c>
      <c r="K72" s="14">
        <f t="shared" si="1"/>
        <v>87.394225781250043</v>
      </c>
      <c r="L72" s="14">
        <f t="shared" si="2"/>
        <v>0</v>
      </c>
      <c r="M72" s="14">
        <f t="shared" si="3"/>
        <v>0.4151225724609377</v>
      </c>
      <c r="N72" s="14">
        <f t="shared" ref="N72:N135" si="12">IF(M72&gt;0,M72,0)</f>
        <v>0.4151225724609377</v>
      </c>
      <c r="O72" s="14">
        <f t="shared" si="5"/>
        <v>0</v>
      </c>
      <c r="P72" s="14">
        <f t="shared" si="6"/>
        <v>0</v>
      </c>
      <c r="Q72" s="14" t="str">
        <f t="shared" si="7"/>
        <v/>
      </c>
      <c r="R72" s="14"/>
      <c r="S72" s="14"/>
      <c r="T72" s="14">
        <f t="shared" si="9"/>
        <v>29.379583269308068</v>
      </c>
      <c r="U72" s="14">
        <f t="shared" si="10"/>
        <v>7.3609931424672084</v>
      </c>
      <c r="V72" s="14">
        <f t="shared" si="8"/>
        <v>0</v>
      </c>
    </row>
    <row r="73" spans="2:22" x14ac:dyDescent="0.3">
      <c r="B73" s="5" t="s">
        <v>10</v>
      </c>
      <c r="C73" s="5">
        <v>65</v>
      </c>
      <c r="D73" s="5">
        <v>65</v>
      </c>
      <c r="E73" s="6">
        <v>17.8</v>
      </c>
      <c r="F73" s="22">
        <f t="shared" ref="F73:F136" si="13">E73/3.6</f>
        <v>4.9444444444444446</v>
      </c>
      <c r="G73" s="14">
        <f t="shared" si="11"/>
        <v>0.1388888888888889</v>
      </c>
      <c r="H73" s="14">
        <f>('motorcycle data'!$C$4)*(G73)</f>
        <v>27.5</v>
      </c>
      <c r="I73" s="14">
        <f>0.5*1.225*F73^2*('motorcycle data'!$F$4)*('motorcycle data'!$G$4)</f>
        <v>4.9264830632716059</v>
      </c>
      <c r="J73" s="14">
        <f>IF(F73=0,0,H73+I73+'motorcycle data'!$E$7)</f>
        <v>71.274083063271604</v>
      </c>
      <c r="K73" s="14">
        <f t="shared" ref="K73:K136" si="14">IF(J73&lt;=0,0,J73)</f>
        <v>71.274083063271604</v>
      </c>
      <c r="L73" s="14">
        <f t="shared" ref="L73:L136" si="15">IF(J73&lt;0,J73*-1,0)</f>
        <v>0</v>
      </c>
      <c r="M73" s="14">
        <f t="shared" ref="M73:M136" si="16">(J73*F73)/1000</f>
        <v>0.35241074403506517</v>
      </c>
      <c r="N73" s="14">
        <f t="shared" si="12"/>
        <v>0.35241074403506517</v>
      </c>
      <c r="O73" s="14">
        <f t="shared" ref="O73:O136" si="17">IF(M73&lt;0,M73*-1,0)</f>
        <v>0</v>
      </c>
      <c r="P73" s="14">
        <f t="shared" ref="P73:P136" si="18">O73*0.75</f>
        <v>0</v>
      </c>
      <c r="Q73" s="14" t="str">
        <f t="shared" ref="Q73:Q136" si="19">IF(G73&lt;0,P73,"")</f>
        <v/>
      </c>
      <c r="R73" s="14"/>
      <c r="S73" s="14"/>
      <c r="T73" s="14">
        <f t="shared" si="9"/>
        <v>29.731994013343133</v>
      </c>
      <c r="U73" s="14">
        <f t="shared" si="10"/>
        <v>7.3609931424672084</v>
      </c>
      <c r="V73" s="14">
        <f t="shared" ref="V73:V136" si="20">O73*0.75*0.9*0.9</f>
        <v>0</v>
      </c>
    </row>
    <row r="74" spans="2:22" x14ac:dyDescent="0.3">
      <c r="B74" s="5" t="s">
        <v>10</v>
      </c>
      <c r="C74" s="5">
        <v>66</v>
      </c>
      <c r="D74" s="5">
        <v>66</v>
      </c>
      <c r="E74" s="6">
        <v>18.100000000000001</v>
      </c>
      <c r="F74" s="22">
        <f t="shared" si="13"/>
        <v>5.0277777777777777</v>
      </c>
      <c r="G74" s="14">
        <f t="shared" ref="G74:G137" si="21">($E75-$E73)/2/3.6</f>
        <v>8.3333333333333037E-2</v>
      </c>
      <c r="H74" s="14">
        <f>('motorcycle data'!$C$4)*(G74)</f>
        <v>16.499999999999943</v>
      </c>
      <c r="I74" s="14">
        <f>0.5*1.225*F74^2*('motorcycle data'!$F$4)*('motorcycle data'!$G$4)</f>
        <v>5.0939436824845679</v>
      </c>
      <c r="J74" s="14">
        <f>IF(F74=0,0,H74+I74+'motorcycle data'!$E$7)</f>
        <v>60.441543682484507</v>
      </c>
      <c r="K74" s="14">
        <f t="shared" si="14"/>
        <v>60.441543682484507</v>
      </c>
      <c r="L74" s="14">
        <f t="shared" si="15"/>
        <v>0</v>
      </c>
      <c r="M74" s="14">
        <f t="shared" si="16"/>
        <v>0.30388665018138045</v>
      </c>
      <c r="N74" s="14">
        <f t="shared" si="12"/>
        <v>0.30388665018138045</v>
      </c>
      <c r="O74" s="14">
        <f t="shared" si="17"/>
        <v>0</v>
      </c>
      <c r="P74" s="14">
        <f t="shared" si="18"/>
        <v>0</v>
      </c>
      <c r="Q74" s="14" t="str">
        <f t="shared" si="19"/>
        <v/>
      </c>
      <c r="R74" s="14"/>
      <c r="S74" s="14"/>
      <c r="T74" s="14">
        <f t="shared" ref="T74:T137" si="22">T73+N74</f>
        <v>30.035880663524512</v>
      </c>
      <c r="U74" s="14">
        <f t="shared" ref="U74:U137" si="23">U73+O74</f>
        <v>7.3609931424672084</v>
      </c>
      <c r="V74" s="14">
        <f t="shared" si="20"/>
        <v>0</v>
      </c>
    </row>
    <row r="75" spans="2:22" x14ac:dyDescent="0.3">
      <c r="B75" s="5" t="s">
        <v>10</v>
      </c>
      <c r="C75" s="5">
        <v>67</v>
      </c>
      <c r="D75" s="5">
        <v>67</v>
      </c>
      <c r="E75" s="6">
        <v>18.399999999999999</v>
      </c>
      <c r="F75" s="22">
        <f t="shared" si="13"/>
        <v>5.1111111111111107</v>
      </c>
      <c r="G75" s="14">
        <f t="shared" si="21"/>
        <v>0.30555555555555547</v>
      </c>
      <c r="H75" s="14">
        <f>('motorcycle data'!$C$4)*(G75)</f>
        <v>60.499999999999986</v>
      </c>
      <c r="I75" s="14">
        <f>0.5*1.225*F75^2*('motorcycle data'!$F$4)*('motorcycle data'!$G$4)</f>
        <v>5.2642030864197515</v>
      </c>
      <c r="J75" s="14">
        <f>IF(F75=0,0,H75+I75+'motorcycle data'!$E$7)</f>
        <v>104.61180308641974</v>
      </c>
      <c r="K75" s="14">
        <f t="shared" si="14"/>
        <v>104.61180308641974</v>
      </c>
      <c r="L75" s="14">
        <f t="shared" si="15"/>
        <v>0</v>
      </c>
      <c r="M75" s="14">
        <f t="shared" si="16"/>
        <v>0.53468254910836754</v>
      </c>
      <c r="N75" s="14">
        <f t="shared" si="12"/>
        <v>0.53468254910836754</v>
      </c>
      <c r="O75" s="14">
        <f t="shared" si="17"/>
        <v>0</v>
      </c>
      <c r="P75" s="14">
        <f t="shared" si="18"/>
        <v>0</v>
      </c>
      <c r="Q75" s="14" t="str">
        <f t="shared" si="19"/>
        <v/>
      </c>
      <c r="R75" s="14"/>
      <c r="S75" s="14"/>
      <c r="T75" s="14">
        <f t="shared" si="22"/>
        <v>30.57056321263288</v>
      </c>
      <c r="U75" s="14">
        <f t="shared" si="23"/>
        <v>7.3609931424672084</v>
      </c>
      <c r="V75" s="14">
        <f t="shared" si="20"/>
        <v>0</v>
      </c>
    </row>
    <row r="76" spans="2:22" x14ac:dyDescent="0.3">
      <c r="B76" s="5" t="s">
        <v>10</v>
      </c>
      <c r="C76" s="5">
        <v>68</v>
      </c>
      <c r="D76" s="5">
        <v>68</v>
      </c>
      <c r="E76" s="6">
        <v>20.3</v>
      </c>
      <c r="F76" s="22">
        <f t="shared" si="13"/>
        <v>5.6388888888888893</v>
      </c>
      <c r="G76" s="14">
        <f t="shared" si="21"/>
        <v>0.66666666666666674</v>
      </c>
      <c r="H76" s="14">
        <f>('motorcycle data'!$C$4)*(G76)</f>
        <v>132.00000000000003</v>
      </c>
      <c r="I76" s="14">
        <f>0.5*1.225*F76^2*('motorcycle data'!$F$4)*('motorcycle data'!$G$4)</f>
        <v>6.4075066454475316</v>
      </c>
      <c r="J76" s="14">
        <f>IF(F76=0,0,H76+I76+'motorcycle data'!$E$7)</f>
        <v>177.25510664544757</v>
      </c>
      <c r="K76" s="14">
        <f t="shared" si="14"/>
        <v>177.25510664544757</v>
      </c>
      <c r="L76" s="14">
        <f t="shared" si="15"/>
        <v>0</v>
      </c>
      <c r="M76" s="14">
        <f t="shared" si="16"/>
        <v>0.99952185136182936</v>
      </c>
      <c r="N76" s="14">
        <f t="shared" si="12"/>
        <v>0.99952185136182936</v>
      </c>
      <c r="O76" s="14">
        <f t="shared" si="17"/>
        <v>0</v>
      </c>
      <c r="P76" s="14">
        <f t="shared" si="18"/>
        <v>0</v>
      </c>
      <c r="Q76" s="14" t="str">
        <f t="shared" si="19"/>
        <v/>
      </c>
      <c r="R76" s="14"/>
      <c r="S76" s="14"/>
      <c r="T76" s="14">
        <f t="shared" si="22"/>
        <v>31.570085063994711</v>
      </c>
      <c r="U76" s="14">
        <f t="shared" si="23"/>
        <v>7.3609931424672084</v>
      </c>
      <c r="V76" s="14">
        <f t="shared" si="20"/>
        <v>0</v>
      </c>
    </row>
    <row r="77" spans="2:22" x14ac:dyDescent="0.3">
      <c r="B77" s="5" t="s">
        <v>10</v>
      </c>
      <c r="C77" s="5">
        <v>69</v>
      </c>
      <c r="D77" s="5">
        <v>69</v>
      </c>
      <c r="E77" s="6">
        <v>23.2</v>
      </c>
      <c r="F77" s="22">
        <f t="shared" si="13"/>
        <v>6.4444444444444438</v>
      </c>
      <c r="G77" s="14">
        <f t="shared" si="21"/>
        <v>0.86111111111111094</v>
      </c>
      <c r="H77" s="14">
        <f>('motorcycle data'!$C$4)*(G77)</f>
        <v>170.49999999999997</v>
      </c>
      <c r="I77" s="14">
        <f>0.5*1.225*F77^2*('motorcycle data'!$F$4)*('motorcycle data'!$G$4)</f>
        <v>8.3689882716049375</v>
      </c>
      <c r="J77" s="14">
        <f>IF(F77=0,0,H77+I77+'motorcycle data'!$E$7)</f>
        <v>217.71658827160491</v>
      </c>
      <c r="K77" s="14">
        <f t="shared" si="14"/>
        <v>217.71658827160491</v>
      </c>
      <c r="L77" s="14">
        <f t="shared" si="15"/>
        <v>0</v>
      </c>
      <c r="M77" s="14">
        <f t="shared" si="16"/>
        <v>1.4030624577503428</v>
      </c>
      <c r="N77" s="14">
        <f t="shared" si="12"/>
        <v>1.4030624577503428</v>
      </c>
      <c r="O77" s="14">
        <f t="shared" si="17"/>
        <v>0</v>
      </c>
      <c r="P77" s="14">
        <f t="shared" si="18"/>
        <v>0</v>
      </c>
      <c r="Q77" s="14" t="str">
        <f t="shared" si="19"/>
        <v/>
      </c>
      <c r="R77" s="14"/>
      <c r="S77" s="14"/>
      <c r="T77" s="14">
        <f t="shared" si="22"/>
        <v>32.973147521745055</v>
      </c>
      <c r="U77" s="14">
        <f t="shared" si="23"/>
        <v>7.3609931424672084</v>
      </c>
      <c r="V77" s="14">
        <f t="shared" si="20"/>
        <v>0</v>
      </c>
    </row>
    <row r="78" spans="2:22" x14ac:dyDescent="0.3">
      <c r="B78" s="5" t="s">
        <v>10</v>
      </c>
      <c r="C78" s="5">
        <v>70</v>
      </c>
      <c r="D78" s="5">
        <v>70</v>
      </c>
      <c r="E78" s="6">
        <v>26.5</v>
      </c>
      <c r="F78" s="22">
        <f t="shared" si="13"/>
        <v>7.3611111111111107</v>
      </c>
      <c r="G78" s="14">
        <f t="shared" si="21"/>
        <v>0.91666666666666685</v>
      </c>
      <c r="H78" s="14">
        <f>('motorcycle data'!$C$4)*(G78)</f>
        <v>181.50000000000003</v>
      </c>
      <c r="I78" s="14">
        <f>0.5*1.225*F78^2*('motorcycle data'!$F$4)*('motorcycle data'!$G$4)</f>
        <v>10.919147617669751</v>
      </c>
      <c r="J78" s="14">
        <f>IF(F78=0,0,H78+I78+'motorcycle data'!$E$7)</f>
        <v>231.26674761766978</v>
      </c>
      <c r="K78" s="14">
        <f t="shared" si="14"/>
        <v>231.26674761766978</v>
      </c>
      <c r="L78" s="14">
        <f t="shared" si="15"/>
        <v>0</v>
      </c>
      <c r="M78" s="14">
        <f t="shared" si="16"/>
        <v>1.702380225518958</v>
      </c>
      <c r="N78" s="14">
        <f t="shared" si="12"/>
        <v>1.702380225518958</v>
      </c>
      <c r="O78" s="14">
        <f t="shared" si="17"/>
        <v>0</v>
      </c>
      <c r="P78" s="14">
        <f t="shared" si="18"/>
        <v>0</v>
      </c>
      <c r="Q78" s="14" t="str">
        <f t="shared" si="19"/>
        <v/>
      </c>
      <c r="R78" s="14"/>
      <c r="S78" s="14"/>
      <c r="T78" s="14">
        <f t="shared" si="22"/>
        <v>34.675527747264013</v>
      </c>
      <c r="U78" s="14">
        <f t="shared" si="23"/>
        <v>7.3609931424672084</v>
      </c>
      <c r="V78" s="14">
        <f t="shared" si="20"/>
        <v>0</v>
      </c>
    </row>
    <row r="79" spans="2:22" x14ac:dyDescent="0.3">
      <c r="B79" s="5" t="s">
        <v>10</v>
      </c>
      <c r="C79" s="5">
        <v>71</v>
      </c>
      <c r="D79" s="5">
        <v>71</v>
      </c>
      <c r="E79" s="6">
        <v>29.8</v>
      </c>
      <c r="F79" s="22">
        <f t="shared" si="13"/>
        <v>8.2777777777777786</v>
      </c>
      <c r="G79" s="14">
        <f t="shared" si="21"/>
        <v>0.84722222222222243</v>
      </c>
      <c r="H79" s="14">
        <f>('motorcycle data'!$C$4)*(G79)</f>
        <v>167.75000000000003</v>
      </c>
      <c r="I79" s="14">
        <f>0.5*1.225*F79^2*('motorcycle data'!$F$4)*('motorcycle data'!$G$4)</f>
        <v>13.80795991512346</v>
      </c>
      <c r="J79" s="14">
        <f>IF(F79=0,0,H79+I79+'motorcycle data'!$E$7)</f>
        <v>220.40555991512349</v>
      </c>
      <c r="K79" s="14">
        <f t="shared" si="14"/>
        <v>220.40555991512349</v>
      </c>
      <c r="L79" s="14">
        <f t="shared" si="15"/>
        <v>0</v>
      </c>
      <c r="M79" s="14">
        <f t="shared" si="16"/>
        <v>1.824468245964078</v>
      </c>
      <c r="N79" s="14">
        <f t="shared" si="12"/>
        <v>1.824468245964078</v>
      </c>
      <c r="O79" s="14">
        <f t="shared" si="17"/>
        <v>0</v>
      </c>
      <c r="P79" s="14">
        <f t="shared" si="18"/>
        <v>0</v>
      </c>
      <c r="Q79" s="14" t="str">
        <f t="shared" si="19"/>
        <v/>
      </c>
      <c r="R79" s="14"/>
      <c r="S79" s="14"/>
      <c r="T79" s="14">
        <f t="shared" si="22"/>
        <v>36.49999599322809</v>
      </c>
      <c r="U79" s="14">
        <f t="shared" si="23"/>
        <v>7.3609931424672084</v>
      </c>
      <c r="V79" s="14">
        <f t="shared" si="20"/>
        <v>0</v>
      </c>
    </row>
    <row r="80" spans="2:22" x14ac:dyDescent="0.3">
      <c r="B80" s="5" t="s">
        <v>10</v>
      </c>
      <c r="C80" s="5">
        <v>72</v>
      </c>
      <c r="D80" s="5">
        <v>72</v>
      </c>
      <c r="E80" s="6">
        <v>32.6</v>
      </c>
      <c r="F80" s="22">
        <f t="shared" si="13"/>
        <v>9.0555555555555554</v>
      </c>
      <c r="G80" s="14">
        <f t="shared" si="21"/>
        <v>0.63888888888888862</v>
      </c>
      <c r="H80" s="14">
        <f>('motorcycle data'!$C$4)*(G80)</f>
        <v>126.49999999999994</v>
      </c>
      <c r="I80" s="14">
        <f>0.5*1.225*F80^2*('motorcycle data'!$F$4)*('motorcycle data'!$G$4)</f>
        <v>16.524646952160495</v>
      </c>
      <c r="J80" s="14">
        <f>IF(F80=0,0,H80+I80+'motorcycle data'!$E$7)</f>
        <v>181.87224695216042</v>
      </c>
      <c r="K80" s="14">
        <f t="shared" si="14"/>
        <v>181.87224695216042</v>
      </c>
      <c r="L80" s="14">
        <f t="shared" si="15"/>
        <v>0</v>
      </c>
      <c r="M80" s="14">
        <f t="shared" si="16"/>
        <v>1.6469542362890084</v>
      </c>
      <c r="N80" s="14">
        <f t="shared" si="12"/>
        <v>1.6469542362890084</v>
      </c>
      <c r="O80" s="14">
        <f t="shared" si="17"/>
        <v>0</v>
      </c>
      <c r="P80" s="14">
        <f t="shared" si="18"/>
        <v>0</v>
      </c>
      <c r="Q80" s="14" t="str">
        <f t="shared" si="19"/>
        <v/>
      </c>
      <c r="R80" s="14"/>
      <c r="S80" s="14"/>
      <c r="T80" s="14">
        <f t="shared" si="22"/>
        <v>38.146950229517095</v>
      </c>
      <c r="U80" s="14">
        <f t="shared" si="23"/>
        <v>7.3609931424672084</v>
      </c>
      <c r="V80" s="14">
        <f t="shared" si="20"/>
        <v>0</v>
      </c>
    </row>
    <row r="81" spans="2:22" x14ac:dyDescent="0.3">
      <c r="B81" s="5" t="s">
        <v>10</v>
      </c>
      <c r="C81" s="5">
        <v>73</v>
      </c>
      <c r="D81" s="5">
        <v>73</v>
      </c>
      <c r="E81" s="6">
        <v>34.4</v>
      </c>
      <c r="F81" s="22">
        <f t="shared" si="13"/>
        <v>9.5555555555555554</v>
      </c>
      <c r="G81" s="14">
        <f t="shared" si="21"/>
        <v>0.40277777777777757</v>
      </c>
      <c r="H81" s="14">
        <f>('motorcycle data'!$C$4)*(G81)</f>
        <v>79.749999999999957</v>
      </c>
      <c r="I81" s="14">
        <f>0.5*1.225*F81^2*('motorcycle data'!$F$4)*('motorcycle data'!$G$4)</f>
        <v>18.399832716049378</v>
      </c>
      <c r="J81" s="14">
        <f>IF(F81=0,0,H81+I81+'motorcycle data'!$E$7)</f>
        <v>136.99743271604933</v>
      </c>
      <c r="K81" s="14">
        <f t="shared" si="14"/>
        <v>136.99743271604933</v>
      </c>
      <c r="L81" s="14">
        <f t="shared" si="15"/>
        <v>0</v>
      </c>
      <c r="M81" s="14">
        <f t="shared" si="16"/>
        <v>1.3090865792866937</v>
      </c>
      <c r="N81" s="14">
        <f t="shared" si="12"/>
        <v>1.3090865792866937</v>
      </c>
      <c r="O81" s="14">
        <f t="shared" si="17"/>
        <v>0</v>
      </c>
      <c r="P81" s="14">
        <f t="shared" si="18"/>
        <v>0</v>
      </c>
      <c r="Q81" s="14" t="str">
        <f t="shared" si="19"/>
        <v/>
      </c>
      <c r="R81" s="14"/>
      <c r="S81" s="14"/>
      <c r="T81" s="14">
        <f t="shared" si="22"/>
        <v>39.456036808803788</v>
      </c>
      <c r="U81" s="14">
        <f t="shared" si="23"/>
        <v>7.3609931424672084</v>
      </c>
      <c r="V81" s="14">
        <f t="shared" si="20"/>
        <v>0</v>
      </c>
    </row>
    <row r="82" spans="2:22" x14ac:dyDescent="0.3">
      <c r="B82" s="5" t="s">
        <v>10</v>
      </c>
      <c r="C82" s="5">
        <v>74</v>
      </c>
      <c r="D82" s="5">
        <v>74</v>
      </c>
      <c r="E82" s="6">
        <v>35.5</v>
      </c>
      <c r="F82" s="22">
        <f t="shared" si="13"/>
        <v>9.8611111111111107</v>
      </c>
      <c r="G82" s="14">
        <f t="shared" si="21"/>
        <v>0.27777777777777779</v>
      </c>
      <c r="H82" s="14">
        <f>('motorcycle data'!$C$4)*(G82)</f>
        <v>55</v>
      </c>
      <c r="I82" s="14">
        <f>0.5*1.225*F82^2*('motorcycle data'!$F$4)*('motorcycle data'!$G$4)</f>
        <v>19.595380256558638</v>
      </c>
      <c r="J82" s="14">
        <f>IF(F82=0,0,H82+I82+'motorcycle data'!$E$7)</f>
        <v>113.44298025655864</v>
      </c>
      <c r="K82" s="14">
        <f t="shared" si="14"/>
        <v>113.44298025655864</v>
      </c>
      <c r="L82" s="14">
        <f t="shared" si="15"/>
        <v>0</v>
      </c>
      <c r="M82" s="14">
        <f t="shared" si="16"/>
        <v>1.1186738330855086</v>
      </c>
      <c r="N82" s="14">
        <f t="shared" si="12"/>
        <v>1.1186738330855086</v>
      </c>
      <c r="O82" s="14">
        <f t="shared" si="17"/>
        <v>0</v>
      </c>
      <c r="P82" s="14">
        <f t="shared" si="18"/>
        <v>0</v>
      </c>
      <c r="Q82" s="14" t="str">
        <f t="shared" si="19"/>
        <v/>
      </c>
      <c r="R82" s="14"/>
      <c r="S82" s="14"/>
      <c r="T82" s="14">
        <f t="shared" si="22"/>
        <v>40.574710641889297</v>
      </c>
      <c r="U82" s="14">
        <f t="shared" si="23"/>
        <v>7.3609931424672084</v>
      </c>
      <c r="V82" s="14">
        <f t="shared" si="20"/>
        <v>0</v>
      </c>
    </row>
    <row r="83" spans="2:22" x14ac:dyDescent="0.3">
      <c r="B83" s="5" t="s">
        <v>10</v>
      </c>
      <c r="C83" s="5">
        <v>75</v>
      </c>
      <c r="D83" s="5">
        <v>75</v>
      </c>
      <c r="E83" s="6">
        <v>36.4</v>
      </c>
      <c r="F83" s="22">
        <f t="shared" si="13"/>
        <v>10.111111111111111</v>
      </c>
      <c r="G83" s="14">
        <f t="shared" si="21"/>
        <v>0.26388888888888867</v>
      </c>
      <c r="H83" s="14">
        <f>('motorcycle data'!$C$4)*(G83)</f>
        <v>52.249999999999957</v>
      </c>
      <c r="I83" s="14">
        <f>0.5*1.225*F83^2*('motorcycle data'!$F$4)*('motorcycle data'!$G$4)</f>
        <v>20.601543364197529</v>
      </c>
      <c r="J83" s="14">
        <f>IF(F83=0,0,H83+I83+'motorcycle data'!$E$7)</f>
        <v>111.69914336419748</v>
      </c>
      <c r="K83" s="14">
        <f t="shared" si="14"/>
        <v>111.69914336419748</v>
      </c>
      <c r="L83" s="14">
        <f t="shared" si="15"/>
        <v>0</v>
      </c>
      <c r="M83" s="14">
        <f t="shared" si="16"/>
        <v>1.12940244957133</v>
      </c>
      <c r="N83" s="14">
        <f t="shared" si="12"/>
        <v>1.12940244957133</v>
      </c>
      <c r="O83" s="14">
        <f t="shared" si="17"/>
        <v>0</v>
      </c>
      <c r="P83" s="14">
        <f t="shared" si="18"/>
        <v>0</v>
      </c>
      <c r="Q83" s="14" t="str">
        <f t="shared" si="19"/>
        <v/>
      </c>
      <c r="R83" s="14"/>
      <c r="S83" s="14"/>
      <c r="T83" s="14">
        <f t="shared" si="22"/>
        <v>41.704113091460627</v>
      </c>
      <c r="U83" s="14">
        <f t="shared" si="23"/>
        <v>7.3609931424672084</v>
      </c>
      <c r="V83" s="14">
        <f t="shared" si="20"/>
        <v>0</v>
      </c>
    </row>
    <row r="84" spans="2:22" x14ac:dyDescent="0.3">
      <c r="B84" s="5" t="s">
        <v>10</v>
      </c>
      <c r="C84" s="5">
        <v>76</v>
      </c>
      <c r="D84" s="5">
        <v>76</v>
      </c>
      <c r="E84" s="6">
        <v>37.4</v>
      </c>
      <c r="F84" s="22">
        <f t="shared" si="13"/>
        <v>10.388888888888888</v>
      </c>
      <c r="G84" s="14">
        <f t="shared" si="21"/>
        <v>0.29166666666666685</v>
      </c>
      <c r="H84" s="14">
        <f>('motorcycle data'!$C$4)*(G84)</f>
        <v>57.750000000000036</v>
      </c>
      <c r="I84" s="14">
        <f>0.5*1.225*F84^2*('motorcycle data'!$F$4)*('motorcycle data'!$G$4)</f>
        <v>21.749045100308638</v>
      </c>
      <c r="J84" s="14">
        <f>IF(F84=0,0,H84+I84+'motorcycle data'!$E$7)</f>
        <v>118.34664510030868</v>
      </c>
      <c r="K84" s="14">
        <f t="shared" si="14"/>
        <v>118.34664510030868</v>
      </c>
      <c r="L84" s="14">
        <f t="shared" si="15"/>
        <v>0</v>
      </c>
      <c r="M84" s="14">
        <f t="shared" si="16"/>
        <v>1.2294901463198733</v>
      </c>
      <c r="N84" s="14">
        <f t="shared" si="12"/>
        <v>1.2294901463198733</v>
      </c>
      <c r="O84" s="14">
        <f t="shared" si="17"/>
        <v>0</v>
      </c>
      <c r="P84" s="14">
        <f t="shared" si="18"/>
        <v>0</v>
      </c>
      <c r="Q84" s="14" t="str">
        <f t="shared" si="19"/>
        <v/>
      </c>
      <c r="R84" s="14"/>
      <c r="S84" s="14"/>
      <c r="T84" s="14">
        <f t="shared" si="22"/>
        <v>42.933603237780503</v>
      </c>
      <c r="U84" s="14">
        <f t="shared" si="23"/>
        <v>7.3609931424672084</v>
      </c>
      <c r="V84" s="14">
        <f t="shared" si="20"/>
        <v>0</v>
      </c>
    </row>
    <row r="85" spans="2:22" x14ac:dyDescent="0.3">
      <c r="B85" s="5" t="s">
        <v>10</v>
      </c>
      <c r="C85" s="5">
        <v>77</v>
      </c>
      <c r="D85" s="5">
        <v>77</v>
      </c>
      <c r="E85" s="6">
        <v>38.5</v>
      </c>
      <c r="F85" s="22">
        <f t="shared" si="13"/>
        <v>10.694444444444445</v>
      </c>
      <c r="G85" s="14">
        <f t="shared" si="21"/>
        <v>0.26388888888888867</v>
      </c>
      <c r="H85" s="14">
        <f>('motorcycle data'!$C$4)*(G85)</f>
        <v>52.249999999999957</v>
      </c>
      <c r="I85" s="14">
        <f>0.5*1.225*F85^2*('motorcycle data'!$F$4)*('motorcycle data'!$G$4)</f>
        <v>23.047214747299378</v>
      </c>
      <c r="J85" s="14">
        <f>IF(F85=0,0,H85+I85+'motorcycle data'!$E$7)</f>
        <v>114.14481474729934</v>
      </c>
      <c r="K85" s="14">
        <f t="shared" si="14"/>
        <v>114.14481474729934</v>
      </c>
      <c r="L85" s="14">
        <f t="shared" si="15"/>
        <v>0</v>
      </c>
      <c r="M85" s="14">
        <f t="shared" si="16"/>
        <v>1.2207153799363957</v>
      </c>
      <c r="N85" s="14">
        <f t="shared" si="12"/>
        <v>1.2207153799363957</v>
      </c>
      <c r="O85" s="14">
        <f t="shared" si="17"/>
        <v>0</v>
      </c>
      <c r="P85" s="14">
        <f t="shared" si="18"/>
        <v>0</v>
      </c>
      <c r="Q85" s="14" t="str">
        <f t="shared" si="19"/>
        <v/>
      </c>
      <c r="R85" s="14"/>
      <c r="S85" s="14"/>
      <c r="T85" s="14">
        <f t="shared" si="22"/>
        <v>44.154318617716896</v>
      </c>
      <c r="U85" s="14">
        <f t="shared" si="23"/>
        <v>7.3609931424672084</v>
      </c>
      <c r="V85" s="14">
        <f t="shared" si="20"/>
        <v>0</v>
      </c>
    </row>
    <row r="86" spans="2:22" x14ac:dyDescent="0.3">
      <c r="B86" s="5" t="s">
        <v>10</v>
      </c>
      <c r="C86" s="5">
        <v>78</v>
      </c>
      <c r="D86" s="5">
        <v>78</v>
      </c>
      <c r="E86" s="6">
        <v>39.299999999999997</v>
      </c>
      <c r="F86" s="22">
        <f t="shared" si="13"/>
        <v>10.916666666666666</v>
      </c>
      <c r="G86" s="14">
        <f t="shared" si="21"/>
        <v>0.1388888888888889</v>
      </c>
      <c r="H86" s="14">
        <f>('motorcycle data'!$C$4)*(G86)</f>
        <v>27.5</v>
      </c>
      <c r="I86" s="14">
        <f>0.5*1.225*F86^2*('motorcycle data'!$F$4)*('motorcycle data'!$G$4)</f>
        <v>24.014972309027776</v>
      </c>
      <c r="J86" s="14">
        <f>IF(F86=0,0,H86+I86+'motorcycle data'!$E$7)</f>
        <v>90.362572309027769</v>
      </c>
      <c r="K86" s="14">
        <f t="shared" si="14"/>
        <v>90.362572309027769</v>
      </c>
      <c r="L86" s="14">
        <f t="shared" si="15"/>
        <v>0</v>
      </c>
      <c r="M86" s="14">
        <f t="shared" si="16"/>
        <v>0.98645808104021981</v>
      </c>
      <c r="N86" s="14">
        <f t="shared" si="12"/>
        <v>0.98645808104021981</v>
      </c>
      <c r="O86" s="14">
        <f t="shared" si="17"/>
        <v>0</v>
      </c>
      <c r="P86" s="14">
        <f t="shared" si="18"/>
        <v>0</v>
      </c>
      <c r="Q86" s="14" t="str">
        <f t="shared" si="19"/>
        <v/>
      </c>
      <c r="R86" s="14"/>
      <c r="S86" s="14"/>
      <c r="T86" s="14">
        <f t="shared" si="22"/>
        <v>45.140776698757115</v>
      </c>
      <c r="U86" s="14">
        <f t="shared" si="23"/>
        <v>7.3609931424672084</v>
      </c>
      <c r="V86" s="14">
        <f t="shared" si="20"/>
        <v>0</v>
      </c>
    </row>
    <row r="87" spans="2:22" x14ac:dyDescent="0.3">
      <c r="B87" s="5" t="s">
        <v>10</v>
      </c>
      <c r="C87" s="5">
        <v>79</v>
      </c>
      <c r="D87" s="5">
        <v>79</v>
      </c>
      <c r="E87" s="6">
        <v>39.5</v>
      </c>
      <c r="F87" s="22">
        <f t="shared" si="13"/>
        <v>10.972222222222221</v>
      </c>
      <c r="G87" s="14">
        <f t="shared" si="21"/>
        <v>-4.1666666666666269E-2</v>
      </c>
      <c r="H87" s="14">
        <f>('motorcycle data'!$C$4)*(G87)</f>
        <v>-8.2499999999999218</v>
      </c>
      <c r="I87" s="14">
        <f>0.5*1.225*F87^2*('motorcycle data'!$F$4)*('motorcycle data'!$G$4)</f>
        <v>24.26002146026234</v>
      </c>
      <c r="J87" s="14">
        <f>IF(F87=0,0,H87+I87+'motorcycle data'!$E$7)</f>
        <v>54.857621460262422</v>
      </c>
      <c r="K87" s="14">
        <f t="shared" si="14"/>
        <v>54.857621460262422</v>
      </c>
      <c r="L87" s="14">
        <f t="shared" si="15"/>
        <v>0</v>
      </c>
      <c r="M87" s="14">
        <f t="shared" si="16"/>
        <v>0.60191001324454596</v>
      </c>
      <c r="N87" s="14">
        <f t="shared" si="12"/>
        <v>0.60191001324454596</v>
      </c>
      <c r="O87" s="14">
        <f t="shared" si="17"/>
        <v>0</v>
      </c>
      <c r="P87" s="14">
        <f t="shared" si="18"/>
        <v>0</v>
      </c>
      <c r="Q87" s="14">
        <f t="shared" si="19"/>
        <v>0</v>
      </c>
      <c r="R87" s="14">
        <f>SUM(Q87:Q107)</f>
        <v>4.9591368881327567</v>
      </c>
      <c r="S87" s="14">
        <f>R87*21</f>
        <v>104.14187465078788</v>
      </c>
      <c r="T87" s="14">
        <f t="shared" si="22"/>
        <v>45.742686712001664</v>
      </c>
      <c r="U87" s="14">
        <f t="shared" si="23"/>
        <v>7.3609931424672084</v>
      </c>
      <c r="V87" s="14">
        <f t="shared" si="20"/>
        <v>0</v>
      </c>
    </row>
    <row r="88" spans="2:22" x14ac:dyDescent="0.3">
      <c r="B88" s="5" t="s">
        <v>10</v>
      </c>
      <c r="C88" s="5">
        <v>80</v>
      </c>
      <c r="D88" s="5">
        <v>80</v>
      </c>
      <c r="E88" s="6">
        <v>39</v>
      </c>
      <c r="F88" s="22">
        <f t="shared" si="13"/>
        <v>10.833333333333334</v>
      </c>
      <c r="G88" s="14">
        <f t="shared" si="21"/>
        <v>-0.1388888888888889</v>
      </c>
      <c r="H88" s="14">
        <f>('motorcycle data'!$C$4)*(G88)</f>
        <v>-27.5</v>
      </c>
      <c r="I88" s="14">
        <f>0.5*1.225*F88^2*('motorcycle data'!$F$4)*('motorcycle data'!$G$4)</f>
        <v>23.649730902777783</v>
      </c>
      <c r="J88" s="14">
        <f>IF(F88=0,0,H88+I88+'motorcycle data'!$E$7)</f>
        <v>34.997330902777783</v>
      </c>
      <c r="K88" s="14">
        <f t="shared" si="14"/>
        <v>34.997330902777783</v>
      </c>
      <c r="L88" s="14">
        <f t="shared" si="15"/>
        <v>0</v>
      </c>
      <c r="M88" s="14">
        <f t="shared" si="16"/>
        <v>0.37913775144675937</v>
      </c>
      <c r="N88" s="14">
        <f t="shared" si="12"/>
        <v>0.37913775144675937</v>
      </c>
      <c r="O88" s="14">
        <f t="shared" si="17"/>
        <v>0</v>
      </c>
      <c r="P88" s="14">
        <f t="shared" si="18"/>
        <v>0</v>
      </c>
      <c r="Q88" s="14">
        <f t="shared" si="19"/>
        <v>0</v>
      </c>
      <c r="R88" s="14"/>
      <c r="S88" s="14"/>
      <c r="T88" s="14">
        <f t="shared" si="22"/>
        <v>46.121824463448426</v>
      </c>
      <c r="U88" s="14">
        <f t="shared" si="23"/>
        <v>7.3609931424672084</v>
      </c>
      <c r="V88" s="14">
        <f t="shared" si="20"/>
        <v>0</v>
      </c>
    </row>
    <row r="89" spans="2:22" x14ac:dyDescent="0.3">
      <c r="B89" s="5" t="s">
        <v>10</v>
      </c>
      <c r="C89" s="5">
        <v>81</v>
      </c>
      <c r="D89" s="5">
        <v>81</v>
      </c>
      <c r="E89" s="6">
        <v>38.5</v>
      </c>
      <c r="F89" s="22">
        <f t="shared" si="13"/>
        <v>10.694444444444445</v>
      </c>
      <c r="G89" s="14">
        <f t="shared" si="21"/>
        <v>-0.23611111111111149</v>
      </c>
      <c r="H89" s="14">
        <f>('motorcycle data'!$C$4)*(G89)</f>
        <v>-46.750000000000078</v>
      </c>
      <c r="I89" s="14">
        <f>0.5*1.225*F89^2*('motorcycle data'!$F$4)*('motorcycle data'!$G$4)</f>
        <v>23.047214747299378</v>
      </c>
      <c r="J89" s="14">
        <f>IF(F89=0,0,H89+I89+'motorcycle data'!$E$7)</f>
        <v>15.1448147472993</v>
      </c>
      <c r="K89" s="14">
        <f t="shared" si="14"/>
        <v>15.1448147472993</v>
      </c>
      <c r="L89" s="14">
        <f t="shared" si="15"/>
        <v>0</v>
      </c>
      <c r="M89" s="14">
        <f t="shared" si="16"/>
        <v>0.16196537993639529</v>
      </c>
      <c r="N89" s="14">
        <f t="shared" si="12"/>
        <v>0.16196537993639529</v>
      </c>
      <c r="O89" s="14">
        <f t="shared" si="17"/>
        <v>0</v>
      </c>
      <c r="P89" s="14">
        <f t="shared" si="18"/>
        <v>0</v>
      </c>
      <c r="Q89" s="14">
        <f t="shared" si="19"/>
        <v>0</v>
      </c>
      <c r="R89" s="14"/>
      <c r="S89" s="14"/>
      <c r="T89" s="14">
        <f t="shared" si="22"/>
        <v>46.283789843384824</v>
      </c>
      <c r="U89" s="14">
        <f t="shared" si="23"/>
        <v>7.3609931424672084</v>
      </c>
      <c r="V89" s="14">
        <f t="shared" si="20"/>
        <v>0</v>
      </c>
    </row>
    <row r="90" spans="2:22" x14ac:dyDescent="0.3">
      <c r="B90" s="5" t="s">
        <v>10</v>
      </c>
      <c r="C90" s="5">
        <v>82</v>
      </c>
      <c r="D90" s="5">
        <v>82</v>
      </c>
      <c r="E90" s="6">
        <v>37.299999999999997</v>
      </c>
      <c r="F90" s="22">
        <f t="shared" si="13"/>
        <v>10.361111111111111</v>
      </c>
      <c r="G90" s="14">
        <f t="shared" si="21"/>
        <v>-0.20833333333333331</v>
      </c>
      <c r="H90" s="14">
        <f>('motorcycle data'!$C$4)*(G90)</f>
        <v>-41.249999999999993</v>
      </c>
      <c r="I90" s="14">
        <f>0.5*1.225*F90^2*('motorcycle data'!$F$4)*('motorcycle data'!$G$4)</f>
        <v>21.63289553433642</v>
      </c>
      <c r="J90" s="14">
        <f>IF(F90=0,0,H90+I90+'motorcycle data'!$E$7)</f>
        <v>19.230495534336427</v>
      </c>
      <c r="K90" s="14">
        <f t="shared" si="14"/>
        <v>19.230495534336427</v>
      </c>
      <c r="L90" s="14">
        <f t="shared" si="15"/>
        <v>0</v>
      </c>
      <c r="M90" s="14">
        <f t="shared" si="16"/>
        <v>0.19924930095298574</v>
      </c>
      <c r="N90" s="14">
        <f t="shared" si="12"/>
        <v>0.19924930095298574</v>
      </c>
      <c r="O90" s="14">
        <f t="shared" si="17"/>
        <v>0</v>
      </c>
      <c r="P90" s="14">
        <f t="shared" si="18"/>
        <v>0</v>
      </c>
      <c r="Q90" s="14">
        <f t="shared" si="19"/>
        <v>0</v>
      </c>
      <c r="R90" s="14"/>
      <c r="S90" s="14"/>
      <c r="T90" s="14">
        <f t="shared" si="22"/>
        <v>46.483039144337809</v>
      </c>
      <c r="U90" s="14">
        <f t="shared" si="23"/>
        <v>7.3609931424672084</v>
      </c>
      <c r="V90" s="14">
        <f t="shared" si="20"/>
        <v>0</v>
      </c>
    </row>
    <row r="91" spans="2:22" x14ac:dyDescent="0.3">
      <c r="B91" s="5" t="s">
        <v>10</v>
      </c>
      <c r="C91" s="5">
        <v>83</v>
      </c>
      <c r="D91" s="5">
        <v>83</v>
      </c>
      <c r="E91" s="6">
        <v>37</v>
      </c>
      <c r="F91" s="22">
        <f t="shared" si="13"/>
        <v>10.277777777777777</v>
      </c>
      <c r="G91" s="14">
        <f t="shared" si="21"/>
        <v>-8.3333333333332538E-2</v>
      </c>
      <c r="H91" s="14">
        <f>('motorcycle data'!$C$4)*(G91)</f>
        <v>-16.499999999999844</v>
      </c>
      <c r="I91" s="14">
        <f>0.5*1.225*F91^2*('motorcycle data'!$F$4)*('motorcycle data'!$G$4)</f>
        <v>21.28631269290123</v>
      </c>
      <c r="J91" s="14">
        <f>IF(F91=0,0,H91+I91+'motorcycle data'!$E$7)</f>
        <v>43.63391269290139</v>
      </c>
      <c r="K91" s="14">
        <f t="shared" si="14"/>
        <v>43.63391269290139</v>
      </c>
      <c r="L91" s="14">
        <f t="shared" si="15"/>
        <v>0</v>
      </c>
      <c r="M91" s="14">
        <f t="shared" si="16"/>
        <v>0.44845965823259759</v>
      </c>
      <c r="N91" s="14">
        <f t="shared" si="12"/>
        <v>0.44845965823259759</v>
      </c>
      <c r="O91" s="14">
        <f t="shared" si="17"/>
        <v>0</v>
      </c>
      <c r="P91" s="14">
        <f t="shared" si="18"/>
        <v>0</v>
      </c>
      <c r="Q91" s="14">
        <f t="shared" si="19"/>
        <v>0</v>
      </c>
      <c r="R91" s="14"/>
      <c r="S91" s="14"/>
      <c r="T91" s="14">
        <f t="shared" si="22"/>
        <v>46.93149880257041</v>
      </c>
      <c r="U91" s="14">
        <f t="shared" si="23"/>
        <v>7.3609931424672084</v>
      </c>
      <c r="V91" s="14">
        <f t="shared" si="20"/>
        <v>0</v>
      </c>
    </row>
    <row r="92" spans="2:22" x14ac:dyDescent="0.3">
      <c r="B92" s="5" t="s">
        <v>10</v>
      </c>
      <c r="C92" s="5">
        <v>84</v>
      </c>
      <c r="D92" s="5">
        <v>84</v>
      </c>
      <c r="E92" s="6">
        <v>36.700000000000003</v>
      </c>
      <c r="F92" s="22">
        <f t="shared" si="13"/>
        <v>10.194444444444445</v>
      </c>
      <c r="G92" s="14">
        <f t="shared" si="21"/>
        <v>-0.15277777777777798</v>
      </c>
      <c r="H92" s="14">
        <f>('motorcycle data'!$C$4)*(G92)</f>
        <v>-30.250000000000043</v>
      </c>
      <c r="I92" s="14">
        <f>0.5*1.225*F92^2*('motorcycle data'!$F$4)*('motorcycle data'!$G$4)</f>
        <v>20.942528636188271</v>
      </c>
      <c r="J92" s="14">
        <f>IF(F92=0,0,H92+I92+'motorcycle data'!$E$7)</f>
        <v>29.540128636188228</v>
      </c>
      <c r="K92" s="14">
        <f t="shared" si="14"/>
        <v>29.540128636188228</v>
      </c>
      <c r="L92" s="14">
        <f t="shared" si="15"/>
        <v>0</v>
      </c>
      <c r="M92" s="14">
        <f t="shared" si="16"/>
        <v>0.30114520026336333</v>
      </c>
      <c r="N92" s="14">
        <f t="shared" si="12"/>
        <v>0.30114520026336333</v>
      </c>
      <c r="O92" s="14">
        <f t="shared" si="17"/>
        <v>0</v>
      </c>
      <c r="P92" s="14">
        <f t="shared" si="18"/>
        <v>0</v>
      </c>
      <c r="Q92" s="14">
        <f t="shared" si="19"/>
        <v>0</v>
      </c>
      <c r="R92" s="14"/>
      <c r="S92" s="14"/>
      <c r="T92" s="14">
        <f t="shared" si="22"/>
        <v>47.232644002833773</v>
      </c>
      <c r="U92" s="14">
        <f t="shared" si="23"/>
        <v>7.3609931424672084</v>
      </c>
      <c r="V92" s="14">
        <f t="shared" si="20"/>
        <v>0</v>
      </c>
    </row>
    <row r="93" spans="2:22" x14ac:dyDescent="0.3">
      <c r="B93" s="5" t="s">
        <v>10</v>
      </c>
      <c r="C93" s="5">
        <v>85</v>
      </c>
      <c r="D93" s="5">
        <v>85</v>
      </c>
      <c r="E93" s="6">
        <v>35.9</v>
      </c>
      <c r="F93" s="22">
        <f t="shared" si="13"/>
        <v>9.9722222222222214</v>
      </c>
      <c r="G93" s="14">
        <f t="shared" si="21"/>
        <v>-0.19444444444444522</v>
      </c>
      <c r="H93" s="14">
        <f>('motorcycle data'!$C$4)*(G93)</f>
        <v>-38.500000000000156</v>
      </c>
      <c r="I93" s="14">
        <f>0.5*1.225*F93^2*('motorcycle data'!$F$4)*('motorcycle data'!$G$4)</f>
        <v>20.039454099151229</v>
      </c>
      <c r="J93" s="14">
        <f>IF(F93=0,0,H93+I93+'motorcycle data'!$E$7)</f>
        <v>20.387054099151072</v>
      </c>
      <c r="K93" s="14">
        <f t="shared" si="14"/>
        <v>20.387054099151072</v>
      </c>
      <c r="L93" s="14">
        <f t="shared" si="15"/>
        <v>0</v>
      </c>
      <c r="M93" s="14">
        <f t="shared" si="16"/>
        <v>0.20330423393320093</v>
      </c>
      <c r="N93" s="14">
        <f t="shared" si="12"/>
        <v>0.20330423393320093</v>
      </c>
      <c r="O93" s="14">
        <f t="shared" si="17"/>
        <v>0</v>
      </c>
      <c r="P93" s="14">
        <f t="shared" si="18"/>
        <v>0</v>
      </c>
      <c r="Q93" s="14">
        <f t="shared" si="19"/>
        <v>0</v>
      </c>
      <c r="R93" s="14"/>
      <c r="S93" s="14"/>
      <c r="T93" s="14">
        <f t="shared" si="22"/>
        <v>47.435948236766976</v>
      </c>
      <c r="U93" s="14">
        <f t="shared" si="23"/>
        <v>7.3609931424672084</v>
      </c>
      <c r="V93" s="14">
        <f t="shared" si="20"/>
        <v>0</v>
      </c>
    </row>
    <row r="94" spans="2:22" x14ac:dyDescent="0.3">
      <c r="B94" s="5" t="s">
        <v>10</v>
      </c>
      <c r="C94" s="5">
        <v>86</v>
      </c>
      <c r="D94" s="5">
        <v>86</v>
      </c>
      <c r="E94" s="6">
        <v>35.299999999999997</v>
      </c>
      <c r="F94" s="22">
        <f t="shared" si="13"/>
        <v>9.8055555555555554</v>
      </c>
      <c r="G94" s="14">
        <f t="shared" si="21"/>
        <v>-0.18055555555555516</v>
      </c>
      <c r="H94" s="14">
        <f>('motorcycle data'!$C$4)*(G94)</f>
        <v>-35.749999999999922</v>
      </c>
      <c r="I94" s="14">
        <f>0.5*1.225*F94^2*('motorcycle data'!$F$4)*('motorcycle data'!$G$4)</f>
        <v>19.375209191743824</v>
      </c>
      <c r="J94" s="14">
        <f>IF(F94=0,0,H94+I94+'motorcycle data'!$E$7)</f>
        <v>22.472809191743902</v>
      </c>
      <c r="K94" s="14">
        <f t="shared" si="14"/>
        <v>22.472809191743902</v>
      </c>
      <c r="L94" s="14">
        <f t="shared" si="15"/>
        <v>0</v>
      </c>
      <c r="M94" s="14">
        <f t="shared" si="16"/>
        <v>0.22035837901904437</v>
      </c>
      <c r="N94" s="14">
        <f t="shared" si="12"/>
        <v>0.22035837901904437</v>
      </c>
      <c r="O94" s="14">
        <f t="shared" si="17"/>
        <v>0</v>
      </c>
      <c r="P94" s="14">
        <f t="shared" si="18"/>
        <v>0</v>
      </c>
      <c r="Q94" s="14">
        <f t="shared" si="19"/>
        <v>0</v>
      </c>
      <c r="R94" s="14"/>
      <c r="S94" s="14"/>
      <c r="T94" s="14">
        <f t="shared" si="22"/>
        <v>47.656306615786022</v>
      </c>
      <c r="U94" s="14">
        <f t="shared" si="23"/>
        <v>7.3609931424672084</v>
      </c>
      <c r="V94" s="14">
        <f t="shared" si="20"/>
        <v>0</v>
      </c>
    </row>
    <row r="95" spans="2:22" x14ac:dyDescent="0.3">
      <c r="B95" s="5" t="s">
        <v>10</v>
      </c>
      <c r="C95" s="5">
        <v>87</v>
      </c>
      <c r="D95" s="5">
        <v>87</v>
      </c>
      <c r="E95" s="6">
        <v>34.6</v>
      </c>
      <c r="F95" s="22">
        <f t="shared" si="13"/>
        <v>9.6111111111111107</v>
      </c>
      <c r="G95" s="14">
        <f t="shared" si="21"/>
        <v>-0.15277777777777699</v>
      </c>
      <c r="H95" s="14">
        <f>('motorcycle data'!$C$4)*(G95)</f>
        <v>-30.249999999999844</v>
      </c>
      <c r="I95" s="14">
        <f>0.5*1.225*F95^2*('motorcycle data'!$F$4)*('motorcycle data'!$G$4)</f>
        <v>18.614406211419748</v>
      </c>
      <c r="J95" s="14">
        <f>IF(F95=0,0,H95+I95+'motorcycle data'!$E$7)</f>
        <v>27.212006211419904</v>
      </c>
      <c r="K95" s="14">
        <f t="shared" si="14"/>
        <v>27.212006211419904</v>
      </c>
      <c r="L95" s="14">
        <f t="shared" si="15"/>
        <v>0</v>
      </c>
      <c r="M95" s="14">
        <f t="shared" si="16"/>
        <v>0.26153761525420244</v>
      </c>
      <c r="N95" s="14">
        <f t="shared" si="12"/>
        <v>0.26153761525420244</v>
      </c>
      <c r="O95" s="14">
        <f t="shared" si="17"/>
        <v>0</v>
      </c>
      <c r="P95" s="14">
        <f t="shared" si="18"/>
        <v>0</v>
      </c>
      <c r="Q95" s="14">
        <f t="shared" si="19"/>
        <v>0</v>
      </c>
      <c r="R95" s="14"/>
      <c r="S95" s="14"/>
      <c r="T95" s="14">
        <f t="shared" si="22"/>
        <v>47.917844231040227</v>
      </c>
      <c r="U95" s="14">
        <f t="shared" si="23"/>
        <v>7.3609931424672084</v>
      </c>
      <c r="V95" s="14">
        <f t="shared" si="20"/>
        <v>0</v>
      </c>
    </row>
    <row r="96" spans="2:22" x14ac:dyDescent="0.3">
      <c r="B96" s="5" t="s">
        <v>10</v>
      </c>
      <c r="C96" s="5">
        <v>88</v>
      </c>
      <c r="D96" s="5">
        <v>88</v>
      </c>
      <c r="E96" s="6">
        <v>34.200000000000003</v>
      </c>
      <c r="F96" s="22">
        <f t="shared" si="13"/>
        <v>9.5</v>
      </c>
      <c r="G96" s="14">
        <f t="shared" si="21"/>
        <v>-0.37500000000000039</v>
      </c>
      <c r="H96" s="14">
        <f>('motorcycle data'!$C$4)*(G96)</f>
        <v>-74.250000000000071</v>
      </c>
      <c r="I96" s="14">
        <f>0.5*1.225*F96^2*('motorcycle data'!$F$4)*('motorcycle data'!$G$4)</f>
        <v>18.186503124999998</v>
      </c>
      <c r="J96" s="14">
        <f>IF(F96=0,0,H96+I96+'motorcycle data'!$E$7)</f>
        <v>-17.21589687500007</v>
      </c>
      <c r="K96" s="14">
        <f t="shared" si="14"/>
        <v>0</v>
      </c>
      <c r="L96" s="14">
        <f t="shared" si="15"/>
        <v>17.21589687500007</v>
      </c>
      <c r="M96" s="14">
        <f t="shared" si="16"/>
        <v>-0.16355102031250066</v>
      </c>
      <c r="N96" s="14">
        <f t="shared" si="12"/>
        <v>0</v>
      </c>
      <c r="O96" s="14">
        <f t="shared" si="17"/>
        <v>0.16355102031250066</v>
      </c>
      <c r="P96" s="14">
        <f t="shared" si="18"/>
        <v>0.12266326523437548</v>
      </c>
      <c r="Q96" s="14">
        <f t="shared" si="19"/>
        <v>0.12266326523437548</v>
      </c>
      <c r="R96" s="14"/>
      <c r="S96" s="14"/>
      <c r="T96" s="14">
        <f t="shared" si="22"/>
        <v>47.917844231040227</v>
      </c>
      <c r="U96" s="14">
        <f t="shared" si="23"/>
        <v>7.5245441627797094</v>
      </c>
      <c r="V96" s="14">
        <f t="shared" si="20"/>
        <v>9.9357244839844136E-2</v>
      </c>
    </row>
    <row r="97" spans="2:22" x14ac:dyDescent="0.3">
      <c r="B97" s="5" t="s">
        <v>10</v>
      </c>
      <c r="C97" s="5">
        <v>89</v>
      </c>
      <c r="D97" s="5">
        <v>89</v>
      </c>
      <c r="E97" s="6">
        <v>31.9</v>
      </c>
      <c r="F97" s="22">
        <f t="shared" si="13"/>
        <v>8.8611111111111107</v>
      </c>
      <c r="G97" s="14">
        <f t="shared" si="21"/>
        <v>-0.95833333333333359</v>
      </c>
      <c r="H97" s="14">
        <f>('motorcycle data'!$C$4)*(G97)</f>
        <v>-189.75000000000006</v>
      </c>
      <c r="I97" s="14">
        <f>0.5*1.225*F97^2*('motorcycle data'!$F$4)*('motorcycle data'!$G$4)</f>
        <v>15.822618451003084</v>
      </c>
      <c r="J97" s="14">
        <f>IF(F97=0,0,H97+I97+'motorcycle data'!$E$7)</f>
        <v>-135.07978154899698</v>
      </c>
      <c r="K97" s="14">
        <f t="shared" si="14"/>
        <v>0</v>
      </c>
      <c r="L97" s="14">
        <f t="shared" si="15"/>
        <v>135.07978154899698</v>
      </c>
      <c r="M97" s="14">
        <f t="shared" si="16"/>
        <v>-1.1969569531702786</v>
      </c>
      <c r="N97" s="14">
        <f t="shared" si="12"/>
        <v>0</v>
      </c>
      <c r="O97" s="14">
        <f t="shared" si="17"/>
        <v>1.1969569531702786</v>
      </c>
      <c r="P97" s="14">
        <f t="shared" si="18"/>
        <v>0.89771771487770891</v>
      </c>
      <c r="Q97" s="14">
        <f t="shared" si="19"/>
        <v>0.89771771487770891</v>
      </c>
      <c r="R97" s="14"/>
      <c r="S97" s="14"/>
      <c r="T97" s="14">
        <f t="shared" si="22"/>
        <v>47.917844231040227</v>
      </c>
      <c r="U97" s="14">
        <f t="shared" si="23"/>
        <v>8.7215011159499873</v>
      </c>
      <c r="V97" s="14">
        <f t="shared" si="20"/>
        <v>0.72715134905094425</v>
      </c>
    </row>
    <row r="98" spans="2:22" x14ac:dyDescent="0.3">
      <c r="B98" s="5" t="s">
        <v>10</v>
      </c>
      <c r="C98" s="5">
        <v>90</v>
      </c>
      <c r="D98" s="5">
        <v>90</v>
      </c>
      <c r="E98" s="6">
        <v>27.3</v>
      </c>
      <c r="F98" s="22">
        <f t="shared" si="13"/>
        <v>7.583333333333333</v>
      </c>
      <c r="G98" s="14">
        <f t="shared" si="21"/>
        <v>-1.3749999999999998</v>
      </c>
      <c r="H98" s="14">
        <f>('motorcycle data'!$C$4)*(G98)</f>
        <v>-272.24999999999994</v>
      </c>
      <c r="I98" s="14">
        <f>0.5*1.225*F98^2*('motorcycle data'!$F$4)*('motorcycle data'!$G$4)</f>
        <v>11.58836814236111</v>
      </c>
      <c r="J98" s="14">
        <f>IF(F98=0,0,H98+I98+'motorcycle data'!$E$7)</f>
        <v>-221.81403185763884</v>
      </c>
      <c r="K98" s="14">
        <f t="shared" si="14"/>
        <v>0</v>
      </c>
      <c r="L98" s="14">
        <f t="shared" si="15"/>
        <v>221.81403185763884</v>
      </c>
      <c r="M98" s="14">
        <f t="shared" si="16"/>
        <v>-1.6820897415870946</v>
      </c>
      <c r="N98" s="14">
        <f t="shared" si="12"/>
        <v>0</v>
      </c>
      <c r="O98" s="14">
        <f t="shared" si="17"/>
        <v>1.6820897415870946</v>
      </c>
      <c r="P98" s="14">
        <f t="shared" si="18"/>
        <v>1.261567306190321</v>
      </c>
      <c r="Q98" s="14">
        <f t="shared" si="19"/>
        <v>1.261567306190321</v>
      </c>
      <c r="R98" s="14"/>
      <c r="S98" s="14"/>
      <c r="T98" s="14">
        <f t="shared" si="22"/>
        <v>47.917844231040227</v>
      </c>
      <c r="U98" s="14">
        <f t="shared" si="23"/>
        <v>10.403590857537083</v>
      </c>
      <c r="V98" s="14">
        <f t="shared" si="20"/>
        <v>1.0218695180141599</v>
      </c>
    </row>
    <row r="99" spans="2:22" x14ac:dyDescent="0.3">
      <c r="B99" s="5" t="s">
        <v>10</v>
      </c>
      <c r="C99" s="5">
        <v>91</v>
      </c>
      <c r="D99" s="5">
        <v>91</v>
      </c>
      <c r="E99" s="6">
        <v>22</v>
      </c>
      <c r="F99" s="22">
        <f t="shared" si="13"/>
        <v>6.1111111111111107</v>
      </c>
      <c r="G99" s="14">
        <f t="shared" si="21"/>
        <v>-1.4305555555555556</v>
      </c>
      <c r="H99" s="14">
        <f>('motorcycle data'!$C$4)*(G99)</f>
        <v>-283.25</v>
      </c>
      <c r="I99" s="14">
        <f>0.5*1.225*F99^2*('motorcycle data'!$F$4)*('motorcycle data'!$G$4)</f>
        <v>7.5256211419753081</v>
      </c>
      <c r="J99" s="14">
        <f>IF(F99=0,0,H99+I99+'motorcycle data'!$E$7)</f>
        <v>-236.87677885802469</v>
      </c>
      <c r="K99" s="14">
        <f t="shared" si="14"/>
        <v>0</v>
      </c>
      <c r="L99" s="14">
        <f t="shared" si="15"/>
        <v>236.87677885802469</v>
      </c>
      <c r="M99" s="14">
        <f t="shared" si="16"/>
        <v>-1.4475803152434841</v>
      </c>
      <c r="N99" s="14">
        <f t="shared" si="12"/>
        <v>0</v>
      </c>
      <c r="O99" s="14">
        <f t="shared" si="17"/>
        <v>1.4475803152434841</v>
      </c>
      <c r="P99" s="14">
        <f t="shared" si="18"/>
        <v>1.0856852364326131</v>
      </c>
      <c r="Q99" s="14">
        <f t="shared" si="19"/>
        <v>1.0856852364326131</v>
      </c>
      <c r="R99" s="14"/>
      <c r="S99" s="14"/>
      <c r="T99" s="14">
        <f t="shared" si="22"/>
        <v>47.917844231040227</v>
      </c>
      <c r="U99" s="14">
        <f t="shared" si="23"/>
        <v>11.851171172780568</v>
      </c>
      <c r="V99" s="14">
        <f t="shared" si="20"/>
        <v>0.87940504151041654</v>
      </c>
    </row>
    <row r="100" spans="2:22" x14ac:dyDescent="0.3">
      <c r="B100" s="5" t="s">
        <v>10</v>
      </c>
      <c r="C100" s="5">
        <v>92</v>
      </c>
      <c r="D100" s="5">
        <v>92</v>
      </c>
      <c r="E100" s="6">
        <v>17</v>
      </c>
      <c r="F100" s="22">
        <f t="shared" si="13"/>
        <v>4.7222222222222223</v>
      </c>
      <c r="G100" s="14">
        <f t="shared" si="21"/>
        <v>-1.0833333333333335</v>
      </c>
      <c r="H100" s="14">
        <f>('motorcycle data'!$C$4)*(G100)</f>
        <v>-214.50000000000003</v>
      </c>
      <c r="I100" s="14">
        <f>0.5*1.225*F100^2*('motorcycle data'!$F$4)*('motorcycle data'!$G$4)</f>
        <v>4.4936043595679021</v>
      </c>
      <c r="J100" s="14">
        <f>IF(F100=0,0,H100+I100+'motorcycle data'!$E$7)</f>
        <v>-171.15879564043212</v>
      </c>
      <c r="K100" s="14">
        <f t="shared" si="14"/>
        <v>0</v>
      </c>
      <c r="L100" s="14">
        <f t="shared" si="15"/>
        <v>171.15879564043212</v>
      </c>
      <c r="M100" s="14">
        <f t="shared" si="16"/>
        <v>-0.8082498683020406</v>
      </c>
      <c r="N100" s="14">
        <f t="shared" si="12"/>
        <v>0</v>
      </c>
      <c r="O100" s="14">
        <f t="shared" si="17"/>
        <v>0.8082498683020406</v>
      </c>
      <c r="P100" s="14">
        <f t="shared" si="18"/>
        <v>0.60618740122653048</v>
      </c>
      <c r="Q100" s="14">
        <f t="shared" si="19"/>
        <v>0.60618740122653048</v>
      </c>
      <c r="R100" s="14"/>
      <c r="S100" s="14"/>
      <c r="T100" s="14">
        <f t="shared" si="22"/>
        <v>47.917844231040227</v>
      </c>
      <c r="U100" s="14">
        <f t="shared" si="23"/>
        <v>12.659421041082608</v>
      </c>
      <c r="V100" s="14">
        <f t="shared" si="20"/>
        <v>0.49101179499348974</v>
      </c>
    </row>
    <row r="101" spans="2:22" x14ac:dyDescent="0.3">
      <c r="B101" s="5" t="s">
        <v>10</v>
      </c>
      <c r="C101" s="5">
        <v>93</v>
      </c>
      <c r="D101" s="5">
        <v>93</v>
      </c>
      <c r="E101" s="6">
        <v>14.2</v>
      </c>
      <c r="F101" s="22">
        <f t="shared" si="13"/>
        <v>3.9444444444444442</v>
      </c>
      <c r="G101" s="14">
        <f t="shared" si="21"/>
        <v>-0.69444444444444442</v>
      </c>
      <c r="H101" s="14">
        <f>('motorcycle data'!$C$4)*(G101)</f>
        <v>-137.5</v>
      </c>
      <c r="I101" s="14">
        <f>0.5*1.225*F101^2*('motorcycle data'!$F$4)*('motorcycle data'!$G$4)</f>
        <v>3.1352608410493827</v>
      </c>
      <c r="J101" s="14">
        <f>IF(F101=0,0,H101+I101+'motorcycle data'!$E$7)</f>
        <v>-95.517139158950613</v>
      </c>
      <c r="K101" s="14">
        <f t="shared" si="14"/>
        <v>0</v>
      </c>
      <c r="L101" s="14">
        <f t="shared" si="15"/>
        <v>95.517139158950613</v>
      </c>
      <c r="M101" s="14">
        <f t="shared" si="16"/>
        <v>-0.37676204890474962</v>
      </c>
      <c r="N101" s="14">
        <f t="shared" si="12"/>
        <v>0</v>
      </c>
      <c r="O101" s="14">
        <f t="shared" si="17"/>
        <v>0.37676204890474962</v>
      </c>
      <c r="P101" s="14">
        <f t="shared" si="18"/>
        <v>0.28257153667856222</v>
      </c>
      <c r="Q101" s="14">
        <f t="shared" si="19"/>
        <v>0.28257153667856222</v>
      </c>
      <c r="R101" s="14"/>
      <c r="S101" s="14"/>
      <c r="T101" s="14">
        <f t="shared" si="22"/>
        <v>47.917844231040227</v>
      </c>
      <c r="U101" s="14">
        <f t="shared" si="23"/>
        <v>13.036183089987357</v>
      </c>
      <c r="V101" s="14">
        <f t="shared" si="20"/>
        <v>0.22888294470963544</v>
      </c>
    </row>
    <row r="102" spans="2:22" x14ac:dyDescent="0.3">
      <c r="B102" s="5" t="s">
        <v>10</v>
      </c>
      <c r="C102" s="5">
        <v>94</v>
      </c>
      <c r="D102" s="5">
        <v>94</v>
      </c>
      <c r="E102" s="6">
        <v>12</v>
      </c>
      <c r="F102" s="22">
        <f t="shared" si="13"/>
        <v>3.333333333333333</v>
      </c>
      <c r="G102" s="14">
        <f t="shared" si="21"/>
        <v>-0.70833333333333326</v>
      </c>
      <c r="H102" s="14">
        <f>('motorcycle data'!$C$4)*(G102)</f>
        <v>-140.24999999999997</v>
      </c>
      <c r="I102" s="14">
        <f>0.5*1.225*F102^2*('motorcycle data'!$F$4)*('motorcycle data'!$G$4)</f>
        <v>2.239027777777777</v>
      </c>
      <c r="J102" s="14">
        <f>IF(F102=0,0,H102+I102+'motorcycle data'!$E$7)</f>
        <v>-99.163372222222193</v>
      </c>
      <c r="K102" s="14">
        <f t="shared" si="14"/>
        <v>0</v>
      </c>
      <c r="L102" s="14">
        <f t="shared" si="15"/>
        <v>99.163372222222193</v>
      </c>
      <c r="M102" s="14">
        <f t="shared" si="16"/>
        <v>-0.33054457407407389</v>
      </c>
      <c r="N102" s="14">
        <f t="shared" si="12"/>
        <v>0</v>
      </c>
      <c r="O102" s="14">
        <f t="shared" si="17"/>
        <v>0.33054457407407389</v>
      </c>
      <c r="P102" s="14">
        <f t="shared" si="18"/>
        <v>0.24790843055555542</v>
      </c>
      <c r="Q102" s="14">
        <f t="shared" si="19"/>
        <v>0.24790843055555542</v>
      </c>
      <c r="R102" s="14"/>
      <c r="S102" s="14"/>
      <c r="T102" s="14">
        <f t="shared" si="22"/>
        <v>47.917844231040227</v>
      </c>
      <c r="U102" s="14">
        <f t="shared" si="23"/>
        <v>13.366727664061431</v>
      </c>
      <c r="V102" s="14">
        <f t="shared" si="20"/>
        <v>0.20080582874999989</v>
      </c>
    </row>
    <row r="103" spans="2:22" x14ac:dyDescent="0.3">
      <c r="B103" s="5" t="s">
        <v>10</v>
      </c>
      <c r="C103" s="5">
        <v>95</v>
      </c>
      <c r="D103" s="5">
        <v>95</v>
      </c>
      <c r="E103" s="6">
        <v>9.1</v>
      </c>
      <c r="F103" s="22">
        <f t="shared" si="13"/>
        <v>2.5277777777777777</v>
      </c>
      <c r="G103" s="14">
        <f t="shared" si="21"/>
        <v>-0.86111111111111116</v>
      </c>
      <c r="H103" s="14">
        <f>('motorcycle data'!$C$4)*(G103)</f>
        <v>-170.5</v>
      </c>
      <c r="I103" s="14">
        <f>0.5*1.225*F103^2*('motorcycle data'!$F$4)*('motorcycle data'!$G$4)</f>
        <v>1.2875964602623455</v>
      </c>
      <c r="J103" s="14">
        <f>IF(F103=0,0,H103+I103+'motorcycle data'!$E$7)</f>
        <v>-130.36480353973766</v>
      </c>
      <c r="K103" s="14">
        <f t="shared" si="14"/>
        <v>0</v>
      </c>
      <c r="L103" s="14">
        <f t="shared" si="15"/>
        <v>130.36480353973766</v>
      </c>
      <c r="M103" s="14">
        <f t="shared" si="16"/>
        <v>-0.32953325339211464</v>
      </c>
      <c r="N103" s="14">
        <f t="shared" si="12"/>
        <v>0</v>
      </c>
      <c r="O103" s="14">
        <f t="shared" si="17"/>
        <v>0.32953325339211464</v>
      </c>
      <c r="P103" s="14">
        <f t="shared" si="18"/>
        <v>0.24714994004408597</v>
      </c>
      <c r="Q103" s="14">
        <f t="shared" si="19"/>
        <v>0.24714994004408597</v>
      </c>
      <c r="R103" s="14"/>
      <c r="S103" s="14"/>
      <c r="T103" s="14">
        <f t="shared" si="22"/>
        <v>47.917844231040227</v>
      </c>
      <c r="U103" s="14">
        <f t="shared" si="23"/>
        <v>13.696260917453545</v>
      </c>
      <c r="V103" s="14">
        <f t="shared" si="20"/>
        <v>0.20019145143570963</v>
      </c>
    </row>
    <row r="104" spans="2:22" x14ac:dyDescent="0.3">
      <c r="B104" s="5" t="s">
        <v>10</v>
      </c>
      <c r="C104" s="5">
        <v>96</v>
      </c>
      <c r="D104" s="5">
        <v>96</v>
      </c>
      <c r="E104" s="6">
        <v>5.8</v>
      </c>
      <c r="F104" s="22">
        <f t="shared" si="13"/>
        <v>1.6111111111111109</v>
      </c>
      <c r="G104" s="14">
        <f t="shared" si="21"/>
        <v>-0.76388888888888884</v>
      </c>
      <c r="H104" s="14">
        <f>('motorcycle data'!$C$4)*(G104)</f>
        <v>-151.25</v>
      </c>
      <c r="I104" s="14">
        <f>0.5*1.225*F104^2*('motorcycle data'!$F$4)*('motorcycle data'!$G$4)</f>
        <v>0.5230617669753086</v>
      </c>
      <c r="J104" s="14">
        <f>IF(F104=0,0,H104+I104+'motorcycle data'!$E$7)</f>
        <v>-111.8793382330247</v>
      </c>
      <c r="K104" s="14">
        <f t="shared" si="14"/>
        <v>0</v>
      </c>
      <c r="L104" s="14">
        <f t="shared" si="15"/>
        <v>111.8793382330247</v>
      </c>
      <c r="M104" s="14">
        <f t="shared" si="16"/>
        <v>-0.1802500449309842</v>
      </c>
      <c r="N104" s="14">
        <f t="shared" si="12"/>
        <v>0</v>
      </c>
      <c r="O104" s="14">
        <f t="shared" si="17"/>
        <v>0.1802500449309842</v>
      </c>
      <c r="P104" s="14">
        <f t="shared" si="18"/>
        <v>0.13518753369823816</v>
      </c>
      <c r="Q104" s="14">
        <f t="shared" si="19"/>
        <v>0.13518753369823816</v>
      </c>
      <c r="R104" s="14"/>
      <c r="S104" s="14"/>
      <c r="T104" s="14">
        <f t="shared" si="22"/>
        <v>47.917844231040227</v>
      </c>
      <c r="U104" s="14">
        <f t="shared" si="23"/>
        <v>13.876510962384529</v>
      </c>
      <c r="V104" s="14">
        <f t="shared" si="20"/>
        <v>0.10950190229557291</v>
      </c>
    </row>
    <row r="105" spans="2:22" x14ac:dyDescent="0.3">
      <c r="B105" s="5" t="s">
        <v>10</v>
      </c>
      <c r="C105" s="5">
        <v>97</v>
      </c>
      <c r="D105" s="5">
        <v>97</v>
      </c>
      <c r="E105" s="6">
        <v>3.6</v>
      </c>
      <c r="F105" s="22">
        <f t="shared" si="13"/>
        <v>1</v>
      </c>
      <c r="G105" s="14">
        <f t="shared" si="21"/>
        <v>-0.49999999999999994</v>
      </c>
      <c r="H105" s="14">
        <f>('motorcycle data'!$C$4)*(G105)</f>
        <v>-98.999999999999986</v>
      </c>
      <c r="I105" s="14">
        <f>0.5*1.225*F105^2*('motorcycle data'!$F$4)*('motorcycle data'!$G$4)</f>
        <v>0.20151250000000001</v>
      </c>
      <c r="J105" s="14">
        <f>IF(F105=0,0,H105+I105+'motorcycle data'!$E$7)</f>
        <v>-59.950887499999979</v>
      </c>
      <c r="K105" s="14">
        <f t="shared" si="14"/>
        <v>0</v>
      </c>
      <c r="L105" s="14">
        <f t="shared" si="15"/>
        <v>59.950887499999979</v>
      </c>
      <c r="M105" s="14">
        <f t="shared" si="16"/>
        <v>-5.995088749999998E-2</v>
      </c>
      <c r="N105" s="14">
        <f t="shared" si="12"/>
        <v>0</v>
      </c>
      <c r="O105" s="14">
        <f t="shared" si="17"/>
        <v>5.995088749999998E-2</v>
      </c>
      <c r="P105" s="14">
        <f t="shared" si="18"/>
        <v>4.4963165624999982E-2</v>
      </c>
      <c r="Q105" s="14">
        <f t="shared" si="19"/>
        <v>4.4963165624999982E-2</v>
      </c>
      <c r="R105" s="14"/>
      <c r="S105" s="14"/>
      <c r="T105" s="14">
        <f t="shared" si="22"/>
        <v>47.917844231040227</v>
      </c>
      <c r="U105" s="14">
        <f t="shared" si="23"/>
        <v>13.936461849884529</v>
      </c>
      <c r="V105" s="14">
        <f t="shared" si="20"/>
        <v>3.6420164156249983E-2</v>
      </c>
    </row>
    <row r="106" spans="2:22" x14ac:dyDescent="0.3">
      <c r="B106" s="5" t="s">
        <v>10</v>
      </c>
      <c r="C106" s="5">
        <v>98</v>
      </c>
      <c r="D106" s="5">
        <v>98</v>
      </c>
      <c r="E106" s="6">
        <v>2.2000000000000002</v>
      </c>
      <c r="F106" s="22">
        <f t="shared" si="13"/>
        <v>0.61111111111111116</v>
      </c>
      <c r="G106" s="14">
        <f t="shared" si="21"/>
        <v>-0.5</v>
      </c>
      <c r="H106" s="14">
        <f>('motorcycle data'!$C$4)*(G106)</f>
        <v>-99</v>
      </c>
      <c r="I106" s="14">
        <f>0.5*1.225*F106^2*('motorcycle data'!$F$4)*('motorcycle data'!$G$4)</f>
        <v>7.5256211419753083E-2</v>
      </c>
      <c r="J106" s="14">
        <f>IF(F106=0,0,H106+I106+'motorcycle data'!$E$7)</f>
        <v>-60.077143788580244</v>
      </c>
      <c r="K106" s="14">
        <f t="shared" si="14"/>
        <v>0</v>
      </c>
      <c r="L106" s="14">
        <f t="shared" si="15"/>
        <v>60.077143788580244</v>
      </c>
      <c r="M106" s="14">
        <f t="shared" si="16"/>
        <v>-3.6713810093021264E-2</v>
      </c>
      <c r="N106" s="14">
        <f t="shared" si="12"/>
        <v>0</v>
      </c>
      <c r="O106" s="14">
        <f t="shared" si="17"/>
        <v>3.6713810093021264E-2</v>
      </c>
      <c r="P106" s="14">
        <f t="shared" si="18"/>
        <v>2.7535357569765946E-2</v>
      </c>
      <c r="Q106" s="14">
        <f t="shared" si="19"/>
        <v>2.7535357569765946E-2</v>
      </c>
      <c r="R106" s="14"/>
      <c r="S106" s="14"/>
      <c r="T106" s="14">
        <f t="shared" si="22"/>
        <v>47.917844231040227</v>
      </c>
      <c r="U106" s="14">
        <f t="shared" si="23"/>
        <v>13.973175659977549</v>
      </c>
      <c r="V106" s="14">
        <f t="shared" si="20"/>
        <v>2.2303639631510417E-2</v>
      </c>
    </row>
    <row r="107" spans="2:22" x14ac:dyDescent="0.3">
      <c r="B107" s="5" t="s">
        <v>10</v>
      </c>
      <c r="C107" s="5">
        <v>99</v>
      </c>
      <c r="D107" s="5">
        <v>99</v>
      </c>
      <c r="E107" s="6">
        <v>0</v>
      </c>
      <c r="F107" s="22">
        <f t="shared" si="13"/>
        <v>0</v>
      </c>
      <c r="G107" s="14">
        <f t="shared" si="21"/>
        <v>-0.30555555555555558</v>
      </c>
      <c r="H107" s="14">
        <f>('motorcycle data'!$C$4)*(G107)</f>
        <v>-60.500000000000007</v>
      </c>
      <c r="I107" s="14">
        <f>0.5*1.225*F107^2*('motorcycle data'!$F$4)*('motorcycle data'!$G$4)</f>
        <v>0</v>
      </c>
      <c r="J107" s="14">
        <f>IF(F107=0,0,H107+I107+'motorcycle data'!$E$7)</f>
        <v>0</v>
      </c>
      <c r="K107" s="14">
        <f t="shared" si="14"/>
        <v>0</v>
      </c>
      <c r="L107" s="14">
        <f t="shared" si="15"/>
        <v>0</v>
      </c>
      <c r="M107" s="14">
        <f t="shared" si="16"/>
        <v>0</v>
      </c>
      <c r="N107" s="14">
        <f t="shared" si="12"/>
        <v>0</v>
      </c>
      <c r="O107" s="14">
        <f t="shared" si="17"/>
        <v>0</v>
      </c>
      <c r="P107" s="14">
        <f t="shared" si="18"/>
        <v>0</v>
      </c>
      <c r="Q107" s="14">
        <f t="shared" si="19"/>
        <v>0</v>
      </c>
      <c r="R107" s="14"/>
      <c r="S107" s="14"/>
      <c r="T107" s="14">
        <f t="shared" si="22"/>
        <v>47.917844231040227</v>
      </c>
      <c r="U107" s="14">
        <f t="shared" si="23"/>
        <v>13.973175659977549</v>
      </c>
      <c r="V107" s="14">
        <f t="shared" si="20"/>
        <v>0</v>
      </c>
    </row>
    <row r="108" spans="2:22" x14ac:dyDescent="0.3">
      <c r="B108" s="5" t="s">
        <v>10</v>
      </c>
      <c r="C108" s="5">
        <v>100</v>
      </c>
      <c r="D108" s="5">
        <v>100</v>
      </c>
      <c r="E108" s="6">
        <v>0</v>
      </c>
      <c r="F108" s="22">
        <f t="shared" si="13"/>
        <v>0</v>
      </c>
      <c r="G108" s="14">
        <f t="shared" si="21"/>
        <v>0</v>
      </c>
      <c r="H108" s="14">
        <f>('motorcycle data'!$C$4)*(G108)</f>
        <v>0</v>
      </c>
      <c r="I108" s="14">
        <f>0.5*1.225*F108^2*('motorcycle data'!$F$4)*('motorcycle data'!$G$4)</f>
        <v>0</v>
      </c>
      <c r="J108" s="14">
        <f>IF(F108=0,0,H108+I108+'motorcycle data'!$E$7)</f>
        <v>0</v>
      </c>
      <c r="K108" s="14">
        <f t="shared" si="14"/>
        <v>0</v>
      </c>
      <c r="L108" s="14">
        <f t="shared" si="15"/>
        <v>0</v>
      </c>
      <c r="M108" s="14">
        <f t="shared" si="16"/>
        <v>0</v>
      </c>
      <c r="N108" s="14">
        <f t="shared" si="12"/>
        <v>0</v>
      </c>
      <c r="O108" s="14">
        <f t="shared" si="17"/>
        <v>0</v>
      </c>
      <c r="P108" s="14">
        <f t="shared" si="18"/>
        <v>0</v>
      </c>
      <c r="Q108" s="14" t="str">
        <f t="shared" si="19"/>
        <v/>
      </c>
      <c r="R108" s="14"/>
      <c r="S108" s="14"/>
      <c r="T108" s="14">
        <f t="shared" si="22"/>
        <v>47.917844231040227</v>
      </c>
      <c r="U108" s="14">
        <f t="shared" si="23"/>
        <v>13.973175659977549</v>
      </c>
      <c r="V108" s="14">
        <f t="shared" si="20"/>
        <v>0</v>
      </c>
    </row>
    <row r="109" spans="2:22" x14ac:dyDescent="0.3">
      <c r="B109" s="5" t="s">
        <v>10</v>
      </c>
      <c r="C109" s="5">
        <v>101</v>
      </c>
      <c r="D109" s="5">
        <v>101</v>
      </c>
      <c r="E109" s="6">
        <v>0</v>
      </c>
      <c r="F109" s="22">
        <f t="shared" si="13"/>
        <v>0</v>
      </c>
      <c r="G109" s="14">
        <f t="shared" si="21"/>
        <v>0</v>
      </c>
      <c r="H109" s="14">
        <f>('motorcycle data'!$C$4)*(G109)</f>
        <v>0</v>
      </c>
      <c r="I109" s="14">
        <f>0.5*1.225*F109^2*('motorcycle data'!$F$4)*('motorcycle data'!$G$4)</f>
        <v>0</v>
      </c>
      <c r="J109" s="14">
        <f>IF(F109=0,0,H109+I109+'motorcycle data'!$E$7)</f>
        <v>0</v>
      </c>
      <c r="K109" s="14">
        <f t="shared" si="14"/>
        <v>0</v>
      </c>
      <c r="L109" s="14">
        <f t="shared" si="15"/>
        <v>0</v>
      </c>
      <c r="M109" s="14">
        <f t="shared" si="16"/>
        <v>0</v>
      </c>
      <c r="N109" s="14">
        <f t="shared" si="12"/>
        <v>0</v>
      </c>
      <c r="O109" s="14">
        <f t="shared" si="17"/>
        <v>0</v>
      </c>
      <c r="P109" s="14">
        <f t="shared" si="18"/>
        <v>0</v>
      </c>
      <c r="Q109" s="14" t="str">
        <f t="shared" si="19"/>
        <v/>
      </c>
      <c r="R109" s="14"/>
      <c r="S109" s="14"/>
      <c r="T109" s="14">
        <f t="shared" si="22"/>
        <v>47.917844231040227</v>
      </c>
      <c r="U109" s="14">
        <f t="shared" si="23"/>
        <v>13.973175659977549</v>
      </c>
      <c r="V109" s="14">
        <f t="shared" si="20"/>
        <v>0</v>
      </c>
    </row>
    <row r="110" spans="2:22" x14ac:dyDescent="0.3">
      <c r="B110" s="5" t="s">
        <v>10</v>
      </c>
      <c r="C110" s="5">
        <v>102</v>
      </c>
      <c r="D110" s="5">
        <v>102</v>
      </c>
      <c r="E110" s="6">
        <v>0</v>
      </c>
      <c r="F110" s="22">
        <f t="shared" si="13"/>
        <v>0</v>
      </c>
      <c r="G110" s="14">
        <f t="shared" si="21"/>
        <v>0</v>
      </c>
      <c r="H110" s="14">
        <f>('motorcycle data'!$C$4)*(G110)</f>
        <v>0</v>
      </c>
      <c r="I110" s="14">
        <f>0.5*1.225*F110^2*('motorcycle data'!$F$4)*('motorcycle data'!$G$4)</f>
        <v>0</v>
      </c>
      <c r="J110" s="14">
        <f>IF(F110=0,0,H110+I110+'motorcycle data'!$E$7)</f>
        <v>0</v>
      </c>
      <c r="K110" s="14">
        <f t="shared" si="14"/>
        <v>0</v>
      </c>
      <c r="L110" s="14">
        <f t="shared" si="15"/>
        <v>0</v>
      </c>
      <c r="M110" s="14">
        <f t="shared" si="16"/>
        <v>0</v>
      </c>
      <c r="N110" s="14">
        <f t="shared" si="12"/>
        <v>0</v>
      </c>
      <c r="O110" s="14">
        <f t="shared" si="17"/>
        <v>0</v>
      </c>
      <c r="P110" s="14">
        <f t="shared" si="18"/>
        <v>0</v>
      </c>
      <c r="Q110" s="14" t="str">
        <f t="shared" si="19"/>
        <v/>
      </c>
      <c r="R110" s="14"/>
      <c r="S110" s="14"/>
      <c r="T110" s="14">
        <f t="shared" si="22"/>
        <v>47.917844231040227</v>
      </c>
      <c r="U110" s="14">
        <f t="shared" si="23"/>
        <v>13.973175659977549</v>
      </c>
      <c r="V110" s="14">
        <f t="shared" si="20"/>
        <v>0</v>
      </c>
    </row>
    <row r="111" spans="2:22" x14ac:dyDescent="0.3">
      <c r="B111" s="5" t="s">
        <v>10</v>
      </c>
      <c r="C111" s="5">
        <v>103</v>
      </c>
      <c r="D111" s="5">
        <v>103</v>
      </c>
      <c r="E111" s="6">
        <v>0</v>
      </c>
      <c r="F111" s="22">
        <f t="shared" si="13"/>
        <v>0</v>
      </c>
      <c r="G111" s="14">
        <f t="shared" si="21"/>
        <v>0</v>
      </c>
      <c r="H111" s="14">
        <f>('motorcycle data'!$C$4)*(G111)</f>
        <v>0</v>
      </c>
      <c r="I111" s="14">
        <f>0.5*1.225*F111^2*('motorcycle data'!$F$4)*('motorcycle data'!$G$4)</f>
        <v>0</v>
      </c>
      <c r="J111" s="14">
        <f>IF(F111=0,0,H111+I111+'motorcycle data'!$E$7)</f>
        <v>0</v>
      </c>
      <c r="K111" s="14">
        <f t="shared" si="14"/>
        <v>0</v>
      </c>
      <c r="L111" s="14">
        <f t="shared" si="15"/>
        <v>0</v>
      </c>
      <c r="M111" s="14">
        <f t="shared" si="16"/>
        <v>0</v>
      </c>
      <c r="N111" s="14">
        <f t="shared" si="12"/>
        <v>0</v>
      </c>
      <c r="O111" s="14">
        <f t="shared" si="17"/>
        <v>0</v>
      </c>
      <c r="P111" s="14">
        <f t="shared" si="18"/>
        <v>0</v>
      </c>
      <c r="Q111" s="14" t="str">
        <f t="shared" si="19"/>
        <v/>
      </c>
      <c r="R111" s="14"/>
      <c r="S111" s="14"/>
      <c r="T111" s="14">
        <f t="shared" si="22"/>
        <v>47.917844231040227</v>
      </c>
      <c r="U111" s="14">
        <f t="shared" si="23"/>
        <v>13.973175659977549</v>
      </c>
      <c r="V111" s="14">
        <f t="shared" si="20"/>
        <v>0</v>
      </c>
    </row>
    <row r="112" spans="2:22" x14ac:dyDescent="0.3">
      <c r="B112" s="5" t="s">
        <v>10</v>
      </c>
      <c r="C112" s="5">
        <v>104</v>
      </c>
      <c r="D112" s="5">
        <v>104</v>
      </c>
      <c r="E112" s="6">
        <v>0</v>
      </c>
      <c r="F112" s="22">
        <f t="shared" si="13"/>
        <v>0</v>
      </c>
      <c r="G112" s="14">
        <f t="shared" si="21"/>
        <v>0</v>
      </c>
      <c r="H112" s="14">
        <f>('motorcycle data'!$C$4)*(G112)</f>
        <v>0</v>
      </c>
      <c r="I112" s="14">
        <f>0.5*1.225*F112^2*('motorcycle data'!$F$4)*('motorcycle data'!$G$4)</f>
        <v>0</v>
      </c>
      <c r="J112" s="14">
        <f>IF(F112=0,0,H112+I112+'motorcycle data'!$E$7)</f>
        <v>0</v>
      </c>
      <c r="K112" s="14">
        <f t="shared" si="14"/>
        <v>0</v>
      </c>
      <c r="L112" s="14">
        <f t="shared" si="15"/>
        <v>0</v>
      </c>
      <c r="M112" s="14">
        <f t="shared" si="16"/>
        <v>0</v>
      </c>
      <c r="N112" s="14">
        <f t="shared" si="12"/>
        <v>0</v>
      </c>
      <c r="O112" s="14">
        <f t="shared" si="17"/>
        <v>0</v>
      </c>
      <c r="P112" s="14">
        <f t="shared" si="18"/>
        <v>0</v>
      </c>
      <c r="Q112" s="14" t="str">
        <f t="shared" si="19"/>
        <v/>
      </c>
      <c r="R112" s="14"/>
      <c r="S112" s="14"/>
      <c r="T112" s="14">
        <f t="shared" si="22"/>
        <v>47.917844231040227</v>
      </c>
      <c r="U112" s="14">
        <f t="shared" si="23"/>
        <v>13.973175659977549</v>
      </c>
      <c r="V112" s="14">
        <f t="shared" si="20"/>
        <v>0</v>
      </c>
    </row>
    <row r="113" spans="2:22" x14ac:dyDescent="0.3">
      <c r="B113" s="5" t="s">
        <v>10</v>
      </c>
      <c r="C113" s="5">
        <v>105</v>
      </c>
      <c r="D113" s="5">
        <v>105</v>
      </c>
      <c r="E113" s="6">
        <v>0</v>
      </c>
      <c r="F113" s="22">
        <f t="shared" si="13"/>
        <v>0</v>
      </c>
      <c r="G113" s="14">
        <f t="shared" si="21"/>
        <v>0</v>
      </c>
      <c r="H113" s="14">
        <f>('motorcycle data'!$C$4)*(G113)</f>
        <v>0</v>
      </c>
      <c r="I113" s="14">
        <f>0.5*1.225*F113^2*('motorcycle data'!$F$4)*('motorcycle data'!$G$4)</f>
        <v>0</v>
      </c>
      <c r="J113" s="14">
        <f>IF(F113=0,0,H113+I113+'motorcycle data'!$E$7)</f>
        <v>0</v>
      </c>
      <c r="K113" s="14">
        <f t="shared" si="14"/>
        <v>0</v>
      </c>
      <c r="L113" s="14">
        <f t="shared" si="15"/>
        <v>0</v>
      </c>
      <c r="M113" s="14">
        <f t="shared" si="16"/>
        <v>0</v>
      </c>
      <c r="N113" s="14">
        <f t="shared" si="12"/>
        <v>0</v>
      </c>
      <c r="O113" s="14">
        <f t="shared" si="17"/>
        <v>0</v>
      </c>
      <c r="P113" s="14">
        <f t="shared" si="18"/>
        <v>0</v>
      </c>
      <c r="Q113" s="14" t="str">
        <f t="shared" si="19"/>
        <v/>
      </c>
      <c r="R113" s="14"/>
      <c r="S113" s="14"/>
      <c r="T113" s="14">
        <f t="shared" si="22"/>
        <v>47.917844231040227</v>
      </c>
      <c r="U113" s="14">
        <f t="shared" si="23"/>
        <v>13.973175659977549</v>
      </c>
      <c r="V113" s="14">
        <f t="shared" si="20"/>
        <v>0</v>
      </c>
    </row>
    <row r="114" spans="2:22" x14ac:dyDescent="0.3">
      <c r="B114" s="5" t="s">
        <v>10</v>
      </c>
      <c r="C114" s="5">
        <v>106</v>
      </c>
      <c r="D114" s="5">
        <v>106</v>
      </c>
      <c r="E114" s="6">
        <v>0</v>
      </c>
      <c r="F114" s="22">
        <f t="shared" si="13"/>
        <v>0</v>
      </c>
      <c r="G114" s="14">
        <f t="shared" si="21"/>
        <v>0</v>
      </c>
      <c r="H114" s="14">
        <f>('motorcycle data'!$C$4)*(G114)</f>
        <v>0</v>
      </c>
      <c r="I114" s="14">
        <f>0.5*1.225*F114^2*('motorcycle data'!$F$4)*('motorcycle data'!$G$4)</f>
        <v>0</v>
      </c>
      <c r="J114" s="14">
        <f>IF(F114=0,0,H114+I114+'motorcycle data'!$E$7)</f>
        <v>0</v>
      </c>
      <c r="K114" s="14">
        <f t="shared" si="14"/>
        <v>0</v>
      </c>
      <c r="L114" s="14">
        <f t="shared" si="15"/>
        <v>0</v>
      </c>
      <c r="M114" s="14">
        <f t="shared" si="16"/>
        <v>0</v>
      </c>
      <c r="N114" s="14">
        <f t="shared" si="12"/>
        <v>0</v>
      </c>
      <c r="O114" s="14">
        <f t="shared" si="17"/>
        <v>0</v>
      </c>
      <c r="P114" s="14">
        <f t="shared" si="18"/>
        <v>0</v>
      </c>
      <c r="Q114" s="14" t="str">
        <f t="shared" si="19"/>
        <v/>
      </c>
      <c r="R114" s="14"/>
      <c r="S114" s="14"/>
      <c r="T114" s="14">
        <f t="shared" si="22"/>
        <v>47.917844231040227</v>
      </c>
      <c r="U114" s="14">
        <f t="shared" si="23"/>
        <v>13.973175659977549</v>
      </c>
      <c r="V114" s="14">
        <f t="shared" si="20"/>
        <v>0</v>
      </c>
    </row>
    <row r="115" spans="2:22" x14ac:dyDescent="0.3">
      <c r="B115" s="5" t="s">
        <v>10</v>
      </c>
      <c r="C115" s="5">
        <v>107</v>
      </c>
      <c r="D115" s="5">
        <v>107</v>
      </c>
      <c r="E115" s="6">
        <v>0</v>
      </c>
      <c r="F115" s="22">
        <f t="shared" si="13"/>
        <v>0</v>
      </c>
      <c r="G115" s="14">
        <f t="shared" si="21"/>
        <v>0</v>
      </c>
      <c r="H115" s="14">
        <f>('motorcycle data'!$C$4)*(G115)</f>
        <v>0</v>
      </c>
      <c r="I115" s="14">
        <f>0.5*1.225*F115^2*('motorcycle data'!$F$4)*('motorcycle data'!$G$4)</f>
        <v>0</v>
      </c>
      <c r="J115" s="14">
        <f>IF(F115=0,0,H115+I115+'motorcycle data'!$E$7)</f>
        <v>0</v>
      </c>
      <c r="K115" s="14">
        <f t="shared" si="14"/>
        <v>0</v>
      </c>
      <c r="L115" s="14">
        <f t="shared" si="15"/>
        <v>0</v>
      </c>
      <c r="M115" s="14">
        <f t="shared" si="16"/>
        <v>0</v>
      </c>
      <c r="N115" s="14">
        <f t="shared" si="12"/>
        <v>0</v>
      </c>
      <c r="O115" s="14">
        <f t="shared" si="17"/>
        <v>0</v>
      </c>
      <c r="P115" s="14">
        <f t="shared" si="18"/>
        <v>0</v>
      </c>
      <c r="Q115" s="14" t="str">
        <f t="shared" si="19"/>
        <v/>
      </c>
      <c r="R115" s="14"/>
      <c r="S115" s="14"/>
      <c r="T115" s="14">
        <f t="shared" si="22"/>
        <v>47.917844231040227</v>
      </c>
      <c r="U115" s="14">
        <f t="shared" si="23"/>
        <v>13.973175659977549</v>
      </c>
      <c r="V115" s="14">
        <f t="shared" si="20"/>
        <v>0</v>
      </c>
    </row>
    <row r="116" spans="2:22" x14ac:dyDescent="0.3">
      <c r="B116" s="5" t="s">
        <v>10</v>
      </c>
      <c r="C116" s="5">
        <v>108</v>
      </c>
      <c r="D116" s="5">
        <v>108</v>
      </c>
      <c r="E116" s="6">
        <v>0</v>
      </c>
      <c r="F116" s="22">
        <f t="shared" si="13"/>
        <v>0</v>
      </c>
      <c r="G116" s="14">
        <f t="shared" si="21"/>
        <v>0</v>
      </c>
      <c r="H116" s="14">
        <f>('motorcycle data'!$C$4)*(G116)</f>
        <v>0</v>
      </c>
      <c r="I116" s="14">
        <f>0.5*1.225*F116^2*('motorcycle data'!$F$4)*('motorcycle data'!$G$4)</f>
        <v>0</v>
      </c>
      <c r="J116" s="14">
        <f>IF(F116=0,0,H116+I116+'motorcycle data'!$E$7)</f>
        <v>0</v>
      </c>
      <c r="K116" s="14">
        <f t="shared" si="14"/>
        <v>0</v>
      </c>
      <c r="L116" s="14">
        <f t="shared" si="15"/>
        <v>0</v>
      </c>
      <c r="M116" s="14">
        <f t="shared" si="16"/>
        <v>0</v>
      </c>
      <c r="N116" s="14">
        <f t="shared" si="12"/>
        <v>0</v>
      </c>
      <c r="O116" s="14">
        <f t="shared" si="17"/>
        <v>0</v>
      </c>
      <c r="P116" s="14">
        <f t="shared" si="18"/>
        <v>0</v>
      </c>
      <c r="Q116" s="14" t="str">
        <f t="shared" si="19"/>
        <v/>
      </c>
      <c r="R116" s="14"/>
      <c r="S116" s="14"/>
      <c r="T116" s="14">
        <f t="shared" si="22"/>
        <v>47.917844231040227</v>
      </c>
      <c r="U116" s="14">
        <f t="shared" si="23"/>
        <v>13.973175659977549</v>
      </c>
      <c r="V116" s="14">
        <f t="shared" si="20"/>
        <v>0</v>
      </c>
    </row>
    <row r="117" spans="2:22" x14ac:dyDescent="0.3">
      <c r="B117" s="5" t="s">
        <v>10</v>
      </c>
      <c r="C117" s="5">
        <v>109</v>
      </c>
      <c r="D117" s="5">
        <v>109</v>
      </c>
      <c r="E117" s="6">
        <v>0</v>
      </c>
      <c r="F117" s="22">
        <f t="shared" si="13"/>
        <v>0</v>
      </c>
      <c r="G117" s="14">
        <f t="shared" si="21"/>
        <v>0</v>
      </c>
      <c r="H117" s="14">
        <f>('motorcycle data'!$C$4)*(G117)</f>
        <v>0</v>
      </c>
      <c r="I117" s="14">
        <f>0.5*1.225*F117^2*('motorcycle data'!$F$4)*('motorcycle data'!$G$4)</f>
        <v>0</v>
      </c>
      <c r="J117" s="14">
        <f>IF(F117=0,0,H117+I117+'motorcycle data'!$E$7)</f>
        <v>0</v>
      </c>
      <c r="K117" s="14">
        <f t="shared" si="14"/>
        <v>0</v>
      </c>
      <c r="L117" s="14">
        <f t="shared" si="15"/>
        <v>0</v>
      </c>
      <c r="M117" s="14">
        <f t="shared" si="16"/>
        <v>0</v>
      </c>
      <c r="N117" s="14">
        <f t="shared" si="12"/>
        <v>0</v>
      </c>
      <c r="O117" s="14">
        <f t="shared" si="17"/>
        <v>0</v>
      </c>
      <c r="P117" s="14">
        <f t="shared" si="18"/>
        <v>0</v>
      </c>
      <c r="Q117" s="14" t="str">
        <f t="shared" si="19"/>
        <v/>
      </c>
      <c r="R117" s="14"/>
      <c r="S117" s="14"/>
      <c r="T117" s="14">
        <f t="shared" si="22"/>
        <v>47.917844231040227</v>
      </c>
      <c r="U117" s="14">
        <f t="shared" si="23"/>
        <v>13.973175659977549</v>
      </c>
      <c r="V117" s="14">
        <f t="shared" si="20"/>
        <v>0</v>
      </c>
    </row>
    <row r="118" spans="2:22" x14ac:dyDescent="0.3">
      <c r="B118" s="5" t="s">
        <v>10</v>
      </c>
      <c r="C118" s="5">
        <v>110</v>
      </c>
      <c r="D118" s="5">
        <v>110</v>
      </c>
      <c r="E118" s="6">
        <v>0</v>
      </c>
      <c r="F118" s="22">
        <f t="shared" si="13"/>
        <v>0</v>
      </c>
      <c r="G118" s="14">
        <f t="shared" si="21"/>
        <v>0</v>
      </c>
      <c r="H118" s="14">
        <f>('motorcycle data'!$C$4)*(G118)</f>
        <v>0</v>
      </c>
      <c r="I118" s="14">
        <f>0.5*1.225*F118^2*('motorcycle data'!$F$4)*('motorcycle data'!$G$4)</f>
        <v>0</v>
      </c>
      <c r="J118" s="14">
        <f>IF(F118=0,0,H118+I118+'motorcycle data'!$E$7)</f>
        <v>0</v>
      </c>
      <c r="K118" s="14">
        <f t="shared" si="14"/>
        <v>0</v>
      </c>
      <c r="L118" s="14">
        <f t="shared" si="15"/>
        <v>0</v>
      </c>
      <c r="M118" s="14">
        <f t="shared" si="16"/>
        <v>0</v>
      </c>
      <c r="N118" s="14">
        <f t="shared" si="12"/>
        <v>0</v>
      </c>
      <c r="O118" s="14">
        <f t="shared" si="17"/>
        <v>0</v>
      </c>
      <c r="P118" s="14">
        <f t="shared" si="18"/>
        <v>0</v>
      </c>
      <c r="Q118" s="14" t="str">
        <f t="shared" si="19"/>
        <v/>
      </c>
      <c r="R118" s="14"/>
      <c r="S118" s="14"/>
      <c r="T118" s="14">
        <f t="shared" si="22"/>
        <v>47.917844231040227</v>
      </c>
      <c r="U118" s="14">
        <f t="shared" si="23"/>
        <v>13.973175659977549</v>
      </c>
      <c r="V118" s="14">
        <f t="shared" si="20"/>
        <v>0</v>
      </c>
    </row>
    <row r="119" spans="2:22" x14ac:dyDescent="0.3">
      <c r="B119" s="5" t="s">
        <v>10</v>
      </c>
      <c r="C119" s="5">
        <v>111</v>
      </c>
      <c r="D119" s="5">
        <v>111</v>
      </c>
      <c r="E119" s="6">
        <v>0</v>
      </c>
      <c r="F119" s="22">
        <f t="shared" si="13"/>
        <v>0</v>
      </c>
      <c r="G119" s="14">
        <f t="shared" si="21"/>
        <v>0</v>
      </c>
      <c r="H119" s="14">
        <f>('motorcycle data'!$C$4)*(G119)</f>
        <v>0</v>
      </c>
      <c r="I119" s="14">
        <f>0.5*1.225*F119^2*('motorcycle data'!$F$4)*('motorcycle data'!$G$4)</f>
        <v>0</v>
      </c>
      <c r="J119" s="14">
        <f>IF(F119=0,0,H119+I119+'motorcycle data'!$E$7)</f>
        <v>0</v>
      </c>
      <c r="K119" s="14">
        <f t="shared" si="14"/>
        <v>0</v>
      </c>
      <c r="L119" s="14">
        <f t="shared" si="15"/>
        <v>0</v>
      </c>
      <c r="M119" s="14">
        <f t="shared" si="16"/>
        <v>0</v>
      </c>
      <c r="N119" s="14">
        <f t="shared" si="12"/>
        <v>0</v>
      </c>
      <c r="O119" s="14">
        <f t="shared" si="17"/>
        <v>0</v>
      </c>
      <c r="P119" s="14">
        <f t="shared" si="18"/>
        <v>0</v>
      </c>
      <c r="Q119" s="14" t="str">
        <f t="shared" si="19"/>
        <v/>
      </c>
      <c r="R119" s="14"/>
      <c r="S119" s="14"/>
      <c r="T119" s="14">
        <f t="shared" si="22"/>
        <v>47.917844231040227</v>
      </c>
      <c r="U119" s="14">
        <f t="shared" si="23"/>
        <v>13.973175659977549</v>
      </c>
      <c r="V119" s="14">
        <f t="shared" si="20"/>
        <v>0</v>
      </c>
    </row>
    <row r="120" spans="2:22" x14ac:dyDescent="0.3">
      <c r="B120" s="5" t="s">
        <v>10</v>
      </c>
      <c r="C120" s="5">
        <v>112</v>
      </c>
      <c r="D120" s="5">
        <v>112</v>
      </c>
      <c r="E120" s="6">
        <v>0</v>
      </c>
      <c r="F120" s="22">
        <f t="shared" si="13"/>
        <v>0</v>
      </c>
      <c r="G120" s="14">
        <f t="shared" si="21"/>
        <v>0</v>
      </c>
      <c r="H120" s="14">
        <f>('motorcycle data'!$C$4)*(G120)</f>
        <v>0</v>
      </c>
      <c r="I120" s="14">
        <f>0.5*1.225*F120^2*('motorcycle data'!$F$4)*('motorcycle data'!$G$4)</f>
        <v>0</v>
      </c>
      <c r="J120" s="14">
        <f>IF(F120=0,0,H120+I120+'motorcycle data'!$E$7)</f>
        <v>0</v>
      </c>
      <c r="K120" s="14">
        <f t="shared" si="14"/>
        <v>0</v>
      </c>
      <c r="L120" s="14">
        <f t="shared" si="15"/>
        <v>0</v>
      </c>
      <c r="M120" s="14">
        <f t="shared" si="16"/>
        <v>0</v>
      </c>
      <c r="N120" s="14">
        <f t="shared" si="12"/>
        <v>0</v>
      </c>
      <c r="O120" s="14">
        <f t="shared" si="17"/>
        <v>0</v>
      </c>
      <c r="P120" s="14">
        <f t="shared" si="18"/>
        <v>0</v>
      </c>
      <c r="Q120" s="14" t="str">
        <f t="shared" si="19"/>
        <v/>
      </c>
      <c r="R120" s="14"/>
      <c r="S120" s="14"/>
      <c r="T120" s="14">
        <f t="shared" si="22"/>
        <v>47.917844231040227</v>
      </c>
      <c r="U120" s="14">
        <f t="shared" si="23"/>
        <v>13.973175659977549</v>
      </c>
      <c r="V120" s="14">
        <f t="shared" si="20"/>
        <v>0</v>
      </c>
    </row>
    <row r="121" spans="2:22" x14ac:dyDescent="0.3">
      <c r="B121" s="5" t="s">
        <v>10</v>
      </c>
      <c r="C121" s="5">
        <v>113</v>
      </c>
      <c r="D121" s="5">
        <v>113</v>
      </c>
      <c r="E121" s="6">
        <v>0</v>
      </c>
      <c r="F121" s="22">
        <f t="shared" si="13"/>
        <v>0</v>
      </c>
      <c r="G121" s="14">
        <f t="shared" si="21"/>
        <v>0</v>
      </c>
      <c r="H121" s="14">
        <f>('motorcycle data'!$C$4)*(G121)</f>
        <v>0</v>
      </c>
      <c r="I121" s="14">
        <f>0.5*1.225*F121^2*('motorcycle data'!$F$4)*('motorcycle data'!$G$4)</f>
        <v>0</v>
      </c>
      <c r="J121" s="14">
        <f>IF(F121=0,0,H121+I121+'motorcycle data'!$E$7)</f>
        <v>0</v>
      </c>
      <c r="K121" s="14">
        <f t="shared" si="14"/>
        <v>0</v>
      </c>
      <c r="L121" s="14">
        <f t="shared" si="15"/>
        <v>0</v>
      </c>
      <c r="M121" s="14">
        <f t="shared" si="16"/>
        <v>0</v>
      </c>
      <c r="N121" s="14">
        <f t="shared" si="12"/>
        <v>0</v>
      </c>
      <c r="O121" s="14">
        <f t="shared" si="17"/>
        <v>0</v>
      </c>
      <c r="P121" s="14">
        <f t="shared" si="18"/>
        <v>0</v>
      </c>
      <c r="Q121" s="14" t="str">
        <f t="shared" si="19"/>
        <v/>
      </c>
      <c r="R121" s="14"/>
      <c r="S121" s="14"/>
      <c r="T121" s="14">
        <f t="shared" si="22"/>
        <v>47.917844231040227</v>
      </c>
      <c r="U121" s="14">
        <f t="shared" si="23"/>
        <v>13.973175659977549</v>
      </c>
      <c r="V121" s="14">
        <f t="shared" si="20"/>
        <v>0</v>
      </c>
    </row>
    <row r="122" spans="2:22" x14ac:dyDescent="0.3">
      <c r="B122" s="5" t="s">
        <v>10</v>
      </c>
      <c r="C122" s="5">
        <v>114</v>
      </c>
      <c r="D122" s="5">
        <v>114</v>
      </c>
      <c r="E122" s="6">
        <v>0</v>
      </c>
      <c r="F122" s="22">
        <f t="shared" si="13"/>
        <v>0</v>
      </c>
      <c r="G122" s="14">
        <f t="shared" si="21"/>
        <v>0</v>
      </c>
      <c r="H122" s="14">
        <f>('motorcycle data'!$C$4)*(G122)</f>
        <v>0</v>
      </c>
      <c r="I122" s="14">
        <f>0.5*1.225*F122^2*('motorcycle data'!$F$4)*('motorcycle data'!$G$4)</f>
        <v>0</v>
      </c>
      <c r="J122" s="14">
        <f>IF(F122=0,0,H122+I122+'motorcycle data'!$E$7)</f>
        <v>0</v>
      </c>
      <c r="K122" s="14">
        <f t="shared" si="14"/>
        <v>0</v>
      </c>
      <c r="L122" s="14">
        <f t="shared" si="15"/>
        <v>0</v>
      </c>
      <c r="M122" s="14">
        <f t="shared" si="16"/>
        <v>0</v>
      </c>
      <c r="N122" s="14">
        <f t="shared" si="12"/>
        <v>0</v>
      </c>
      <c r="O122" s="14">
        <f t="shared" si="17"/>
        <v>0</v>
      </c>
      <c r="P122" s="14">
        <f t="shared" si="18"/>
        <v>0</v>
      </c>
      <c r="Q122" s="14" t="str">
        <f t="shared" si="19"/>
        <v/>
      </c>
      <c r="R122" s="14"/>
      <c r="S122" s="14"/>
      <c r="T122" s="14">
        <f t="shared" si="22"/>
        <v>47.917844231040227</v>
      </c>
      <c r="U122" s="14">
        <f t="shared" si="23"/>
        <v>13.973175659977549</v>
      </c>
      <c r="V122" s="14">
        <f t="shared" si="20"/>
        <v>0</v>
      </c>
    </row>
    <row r="123" spans="2:22" x14ac:dyDescent="0.3">
      <c r="B123" s="5" t="s">
        <v>10</v>
      </c>
      <c r="C123" s="5">
        <v>115</v>
      </c>
      <c r="D123" s="5">
        <v>115</v>
      </c>
      <c r="E123" s="6">
        <v>0</v>
      </c>
      <c r="F123" s="22">
        <f t="shared" si="13"/>
        <v>0</v>
      </c>
      <c r="G123" s="14">
        <f t="shared" si="21"/>
        <v>0</v>
      </c>
      <c r="H123" s="14">
        <f>('motorcycle data'!$C$4)*(G123)</f>
        <v>0</v>
      </c>
      <c r="I123" s="14">
        <f>0.5*1.225*F123^2*('motorcycle data'!$F$4)*('motorcycle data'!$G$4)</f>
        <v>0</v>
      </c>
      <c r="J123" s="14">
        <f>IF(F123=0,0,H123+I123+'motorcycle data'!$E$7)</f>
        <v>0</v>
      </c>
      <c r="K123" s="14">
        <f t="shared" si="14"/>
        <v>0</v>
      </c>
      <c r="L123" s="14">
        <f t="shared" si="15"/>
        <v>0</v>
      </c>
      <c r="M123" s="14">
        <f t="shared" si="16"/>
        <v>0</v>
      </c>
      <c r="N123" s="14">
        <f t="shared" si="12"/>
        <v>0</v>
      </c>
      <c r="O123" s="14">
        <f t="shared" si="17"/>
        <v>0</v>
      </c>
      <c r="P123" s="14">
        <f t="shared" si="18"/>
        <v>0</v>
      </c>
      <c r="Q123" s="14" t="str">
        <f t="shared" si="19"/>
        <v/>
      </c>
      <c r="R123" s="14"/>
      <c r="S123" s="14"/>
      <c r="T123" s="14">
        <f t="shared" si="22"/>
        <v>47.917844231040227</v>
      </c>
      <c r="U123" s="14">
        <f t="shared" si="23"/>
        <v>13.973175659977549</v>
      </c>
      <c r="V123" s="14">
        <f t="shared" si="20"/>
        <v>0</v>
      </c>
    </row>
    <row r="124" spans="2:22" x14ac:dyDescent="0.3">
      <c r="B124" s="5" t="s">
        <v>10</v>
      </c>
      <c r="C124" s="5">
        <v>116</v>
      </c>
      <c r="D124" s="5">
        <v>116</v>
      </c>
      <c r="E124" s="6">
        <v>0</v>
      </c>
      <c r="F124" s="22">
        <f t="shared" si="13"/>
        <v>0</v>
      </c>
      <c r="G124" s="14">
        <f t="shared" si="21"/>
        <v>0</v>
      </c>
      <c r="H124" s="14">
        <f>('motorcycle data'!$C$4)*(G124)</f>
        <v>0</v>
      </c>
      <c r="I124" s="14">
        <f>0.5*1.225*F124^2*('motorcycle data'!$F$4)*('motorcycle data'!$G$4)</f>
        <v>0</v>
      </c>
      <c r="J124" s="14">
        <f>IF(F124=0,0,H124+I124+'motorcycle data'!$E$7)</f>
        <v>0</v>
      </c>
      <c r="K124" s="14">
        <f t="shared" si="14"/>
        <v>0</v>
      </c>
      <c r="L124" s="14">
        <f t="shared" si="15"/>
        <v>0</v>
      </c>
      <c r="M124" s="14">
        <f t="shared" si="16"/>
        <v>0</v>
      </c>
      <c r="N124" s="14">
        <f t="shared" si="12"/>
        <v>0</v>
      </c>
      <c r="O124" s="14">
        <f t="shared" si="17"/>
        <v>0</v>
      </c>
      <c r="P124" s="14">
        <f t="shared" si="18"/>
        <v>0</v>
      </c>
      <c r="Q124" s="14" t="str">
        <f t="shared" si="19"/>
        <v/>
      </c>
      <c r="R124" s="14"/>
      <c r="S124" s="14"/>
      <c r="T124" s="14">
        <f t="shared" si="22"/>
        <v>47.917844231040227</v>
      </c>
      <c r="U124" s="14">
        <f t="shared" si="23"/>
        <v>13.973175659977549</v>
      </c>
      <c r="V124" s="14">
        <f t="shared" si="20"/>
        <v>0</v>
      </c>
    </row>
    <row r="125" spans="2:22" x14ac:dyDescent="0.3">
      <c r="B125" s="5" t="s">
        <v>10</v>
      </c>
      <c r="C125" s="5">
        <v>117</v>
      </c>
      <c r="D125" s="5">
        <v>117</v>
      </c>
      <c r="E125" s="6">
        <v>0</v>
      </c>
      <c r="F125" s="22">
        <f t="shared" si="13"/>
        <v>0</v>
      </c>
      <c r="G125" s="14">
        <f t="shared" si="21"/>
        <v>0</v>
      </c>
      <c r="H125" s="14">
        <f>('motorcycle data'!$C$4)*(G125)</f>
        <v>0</v>
      </c>
      <c r="I125" s="14">
        <f>0.5*1.225*F125^2*('motorcycle data'!$F$4)*('motorcycle data'!$G$4)</f>
        <v>0</v>
      </c>
      <c r="J125" s="14">
        <f>IF(F125=0,0,H125+I125+'motorcycle data'!$E$7)</f>
        <v>0</v>
      </c>
      <c r="K125" s="14">
        <f t="shared" si="14"/>
        <v>0</v>
      </c>
      <c r="L125" s="14">
        <f t="shared" si="15"/>
        <v>0</v>
      </c>
      <c r="M125" s="14">
        <f t="shared" si="16"/>
        <v>0</v>
      </c>
      <c r="N125" s="14">
        <f t="shared" si="12"/>
        <v>0</v>
      </c>
      <c r="O125" s="14">
        <f t="shared" si="17"/>
        <v>0</v>
      </c>
      <c r="P125" s="14">
        <f t="shared" si="18"/>
        <v>0</v>
      </c>
      <c r="Q125" s="14" t="str">
        <f t="shared" si="19"/>
        <v/>
      </c>
      <c r="R125" s="14"/>
      <c r="S125" s="14"/>
      <c r="T125" s="14">
        <f t="shared" si="22"/>
        <v>47.917844231040227</v>
      </c>
      <c r="U125" s="14">
        <f t="shared" si="23"/>
        <v>13.973175659977549</v>
      </c>
      <c r="V125" s="14">
        <f t="shared" si="20"/>
        <v>0</v>
      </c>
    </row>
    <row r="126" spans="2:22" x14ac:dyDescent="0.3">
      <c r="B126" s="5" t="s">
        <v>10</v>
      </c>
      <c r="C126" s="5">
        <v>118</v>
      </c>
      <c r="D126" s="5">
        <v>118</v>
      </c>
      <c r="E126" s="6">
        <v>0</v>
      </c>
      <c r="F126" s="22">
        <f t="shared" si="13"/>
        <v>0</v>
      </c>
      <c r="G126" s="14">
        <f t="shared" si="21"/>
        <v>0</v>
      </c>
      <c r="H126" s="14">
        <f>('motorcycle data'!$C$4)*(G126)</f>
        <v>0</v>
      </c>
      <c r="I126" s="14">
        <f>0.5*1.225*F126^2*('motorcycle data'!$F$4)*('motorcycle data'!$G$4)</f>
        <v>0</v>
      </c>
      <c r="J126" s="14">
        <f>IF(F126=0,0,H126+I126+'motorcycle data'!$E$7)</f>
        <v>0</v>
      </c>
      <c r="K126" s="14">
        <f t="shared" si="14"/>
        <v>0</v>
      </c>
      <c r="L126" s="14">
        <f t="shared" si="15"/>
        <v>0</v>
      </c>
      <c r="M126" s="14">
        <f t="shared" si="16"/>
        <v>0</v>
      </c>
      <c r="N126" s="14">
        <f t="shared" si="12"/>
        <v>0</v>
      </c>
      <c r="O126" s="14">
        <f t="shared" si="17"/>
        <v>0</v>
      </c>
      <c r="P126" s="14">
        <f t="shared" si="18"/>
        <v>0</v>
      </c>
      <c r="Q126" s="14" t="str">
        <f t="shared" si="19"/>
        <v/>
      </c>
      <c r="R126" s="14"/>
      <c r="S126" s="14"/>
      <c r="T126" s="14">
        <f t="shared" si="22"/>
        <v>47.917844231040227</v>
      </c>
      <c r="U126" s="14">
        <f t="shared" si="23"/>
        <v>13.973175659977549</v>
      </c>
      <c r="V126" s="14">
        <f t="shared" si="20"/>
        <v>0</v>
      </c>
    </row>
    <row r="127" spans="2:22" x14ac:dyDescent="0.3">
      <c r="B127" s="5" t="s">
        <v>10</v>
      </c>
      <c r="C127" s="5">
        <v>119</v>
      </c>
      <c r="D127" s="5">
        <v>119</v>
      </c>
      <c r="E127" s="6">
        <v>0</v>
      </c>
      <c r="F127" s="22">
        <f t="shared" si="13"/>
        <v>0</v>
      </c>
      <c r="G127" s="14">
        <f t="shared" si="21"/>
        <v>0</v>
      </c>
      <c r="H127" s="14">
        <f>('motorcycle data'!$C$4)*(G127)</f>
        <v>0</v>
      </c>
      <c r="I127" s="14">
        <f>0.5*1.225*F127^2*('motorcycle data'!$F$4)*('motorcycle data'!$G$4)</f>
        <v>0</v>
      </c>
      <c r="J127" s="14">
        <f>IF(F127=0,0,H127+I127+'motorcycle data'!$E$7)</f>
        <v>0</v>
      </c>
      <c r="K127" s="14">
        <f t="shared" si="14"/>
        <v>0</v>
      </c>
      <c r="L127" s="14">
        <f t="shared" si="15"/>
        <v>0</v>
      </c>
      <c r="M127" s="14">
        <f t="shared" si="16"/>
        <v>0</v>
      </c>
      <c r="N127" s="14">
        <f t="shared" si="12"/>
        <v>0</v>
      </c>
      <c r="O127" s="14">
        <f t="shared" si="17"/>
        <v>0</v>
      </c>
      <c r="P127" s="14">
        <f t="shared" si="18"/>
        <v>0</v>
      </c>
      <c r="Q127" s="14" t="str">
        <f t="shared" si="19"/>
        <v/>
      </c>
      <c r="R127" s="14"/>
      <c r="S127" s="14"/>
      <c r="T127" s="14">
        <f t="shared" si="22"/>
        <v>47.917844231040227</v>
      </c>
      <c r="U127" s="14">
        <f t="shared" si="23"/>
        <v>13.973175659977549</v>
      </c>
      <c r="V127" s="14">
        <f t="shared" si="20"/>
        <v>0</v>
      </c>
    </row>
    <row r="128" spans="2:22" x14ac:dyDescent="0.3">
      <c r="B128" s="5" t="s">
        <v>10</v>
      </c>
      <c r="C128" s="5">
        <v>120</v>
      </c>
      <c r="D128" s="5">
        <v>120</v>
      </c>
      <c r="E128" s="6">
        <v>0</v>
      </c>
      <c r="F128" s="22">
        <f t="shared" si="13"/>
        <v>0</v>
      </c>
      <c r="G128" s="14">
        <f t="shared" si="21"/>
        <v>0</v>
      </c>
      <c r="H128" s="14">
        <f>('motorcycle data'!$C$4)*(G128)</f>
        <v>0</v>
      </c>
      <c r="I128" s="14">
        <f>0.5*1.225*F128^2*('motorcycle data'!$F$4)*('motorcycle data'!$G$4)</f>
        <v>0</v>
      </c>
      <c r="J128" s="14">
        <f>IF(F128=0,0,H128+I128+'motorcycle data'!$E$7)</f>
        <v>0</v>
      </c>
      <c r="K128" s="14">
        <f t="shared" si="14"/>
        <v>0</v>
      </c>
      <c r="L128" s="14">
        <f t="shared" si="15"/>
        <v>0</v>
      </c>
      <c r="M128" s="14">
        <f t="shared" si="16"/>
        <v>0</v>
      </c>
      <c r="N128" s="14">
        <f t="shared" si="12"/>
        <v>0</v>
      </c>
      <c r="O128" s="14">
        <f t="shared" si="17"/>
        <v>0</v>
      </c>
      <c r="P128" s="14">
        <f t="shared" si="18"/>
        <v>0</v>
      </c>
      <c r="Q128" s="14" t="str">
        <f t="shared" si="19"/>
        <v/>
      </c>
      <c r="R128" s="14"/>
      <c r="S128" s="14"/>
      <c r="T128" s="14">
        <f t="shared" si="22"/>
        <v>47.917844231040227</v>
      </c>
      <c r="U128" s="14">
        <f t="shared" si="23"/>
        <v>13.973175659977549</v>
      </c>
      <c r="V128" s="14">
        <f t="shared" si="20"/>
        <v>0</v>
      </c>
    </row>
    <row r="129" spans="2:22" x14ac:dyDescent="0.3">
      <c r="B129" s="5" t="s">
        <v>10</v>
      </c>
      <c r="C129" s="5">
        <v>121</v>
      </c>
      <c r="D129" s="5">
        <v>121</v>
      </c>
      <c r="E129" s="6">
        <v>0</v>
      </c>
      <c r="F129" s="22">
        <f t="shared" si="13"/>
        <v>0</v>
      </c>
      <c r="G129" s="14">
        <f t="shared" si="21"/>
        <v>0</v>
      </c>
      <c r="H129" s="14">
        <f>('motorcycle data'!$C$4)*(G129)</f>
        <v>0</v>
      </c>
      <c r="I129" s="14">
        <f>0.5*1.225*F129^2*('motorcycle data'!$F$4)*('motorcycle data'!$G$4)</f>
        <v>0</v>
      </c>
      <c r="J129" s="14">
        <f>IF(F129=0,0,H129+I129+'motorcycle data'!$E$7)</f>
        <v>0</v>
      </c>
      <c r="K129" s="14">
        <f t="shared" si="14"/>
        <v>0</v>
      </c>
      <c r="L129" s="14">
        <f t="shared" si="15"/>
        <v>0</v>
      </c>
      <c r="M129" s="14">
        <f t="shared" si="16"/>
        <v>0</v>
      </c>
      <c r="N129" s="14">
        <f t="shared" si="12"/>
        <v>0</v>
      </c>
      <c r="O129" s="14">
        <f t="shared" si="17"/>
        <v>0</v>
      </c>
      <c r="P129" s="14">
        <f t="shared" si="18"/>
        <v>0</v>
      </c>
      <c r="Q129" s="14" t="str">
        <f t="shared" si="19"/>
        <v/>
      </c>
      <c r="R129" s="14"/>
      <c r="S129" s="14"/>
      <c r="T129" s="14">
        <f t="shared" si="22"/>
        <v>47.917844231040227</v>
      </c>
      <c r="U129" s="14">
        <f t="shared" si="23"/>
        <v>13.973175659977549</v>
      </c>
      <c r="V129" s="14">
        <f t="shared" si="20"/>
        <v>0</v>
      </c>
    </row>
    <row r="130" spans="2:22" x14ac:dyDescent="0.3">
      <c r="B130" s="5" t="s">
        <v>10</v>
      </c>
      <c r="C130" s="5">
        <v>122</v>
      </c>
      <c r="D130" s="5">
        <v>122</v>
      </c>
      <c r="E130" s="6">
        <v>0</v>
      </c>
      <c r="F130" s="22">
        <f t="shared" si="13"/>
        <v>0</v>
      </c>
      <c r="G130" s="14">
        <f t="shared" si="21"/>
        <v>0</v>
      </c>
      <c r="H130" s="14">
        <f>('motorcycle data'!$C$4)*(G130)</f>
        <v>0</v>
      </c>
      <c r="I130" s="14">
        <f>0.5*1.225*F130^2*('motorcycle data'!$F$4)*('motorcycle data'!$G$4)</f>
        <v>0</v>
      </c>
      <c r="J130" s="14">
        <f>IF(F130=0,0,H130+I130+'motorcycle data'!$E$7)</f>
        <v>0</v>
      </c>
      <c r="K130" s="14">
        <f t="shared" si="14"/>
        <v>0</v>
      </c>
      <c r="L130" s="14">
        <f t="shared" si="15"/>
        <v>0</v>
      </c>
      <c r="M130" s="14">
        <f t="shared" si="16"/>
        <v>0</v>
      </c>
      <c r="N130" s="14">
        <f t="shared" si="12"/>
        <v>0</v>
      </c>
      <c r="O130" s="14">
        <f t="shared" si="17"/>
        <v>0</v>
      </c>
      <c r="P130" s="14">
        <f t="shared" si="18"/>
        <v>0</v>
      </c>
      <c r="Q130" s="14" t="str">
        <f t="shared" si="19"/>
        <v/>
      </c>
      <c r="R130" s="14"/>
      <c r="S130" s="14"/>
      <c r="T130" s="14">
        <f t="shared" si="22"/>
        <v>47.917844231040227</v>
      </c>
      <c r="U130" s="14">
        <f t="shared" si="23"/>
        <v>13.973175659977549</v>
      </c>
      <c r="V130" s="14">
        <f t="shared" si="20"/>
        <v>0</v>
      </c>
    </row>
    <row r="131" spans="2:22" x14ac:dyDescent="0.3">
      <c r="B131" s="5" t="s">
        <v>10</v>
      </c>
      <c r="C131" s="5">
        <v>123</v>
      </c>
      <c r="D131" s="5">
        <v>123</v>
      </c>
      <c r="E131" s="6">
        <v>0</v>
      </c>
      <c r="F131" s="22">
        <f t="shared" si="13"/>
        <v>0</v>
      </c>
      <c r="G131" s="14">
        <f t="shared" si="21"/>
        <v>0</v>
      </c>
      <c r="H131" s="14">
        <f>('motorcycle data'!$C$4)*(G131)</f>
        <v>0</v>
      </c>
      <c r="I131" s="14">
        <f>0.5*1.225*F131^2*('motorcycle data'!$F$4)*('motorcycle data'!$G$4)</f>
        <v>0</v>
      </c>
      <c r="J131" s="14">
        <f>IF(F131=0,0,H131+I131+'motorcycle data'!$E$7)</f>
        <v>0</v>
      </c>
      <c r="K131" s="14">
        <f t="shared" si="14"/>
        <v>0</v>
      </c>
      <c r="L131" s="14">
        <f t="shared" si="15"/>
        <v>0</v>
      </c>
      <c r="M131" s="14">
        <f t="shared" si="16"/>
        <v>0</v>
      </c>
      <c r="N131" s="14">
        <f t="shared" si="12"/>
        <v>0</v>
      </c>
      <c r="O131" s="14">
        <f t="shared" si="17"/>
        <v>0</v>
      </c>
      <c r="P131" s="14">
        <f t="shared" si="18"/>
        <v>0</v>
      </c>
      <c r="Q131" s="14" t="str">
        <f t="shared" si="19"/>
        <v/>
      </c>
      <c r="R131" s="14"/>
      <c r="S131" s="14"/>
      <c r="T131" s="14">
        <f t="shared" si="22"/>
        <v>47.917844231040227</v>
      </c>
      <c r="U131" s="14">
        <f t="shared" si="23"/>
        <v>13.973175659977549</v>
      </c>
      <c r="V131" s="14">
        <f t="shared" si="20"/>
        <v>0</v>
      </c>
    </row>
    <row r="132" spans="2:22" x14ac:dyDescent="0.3">
      <c r="B132" s="5" t="s">
        <v>10</v>
      </c>
      <c r="C132" s="5">
        <v>124</v>
      </c>
      <c r="D132" s="5">
        <v>124</v>
      </c>
      <c r="E132" s="6">
        <v>0</v>
      </c>
      <c r="F132" s="22">
        <f t="shared" si="13"/>
        <v>0</v>
      </c>
      <c r="G132" s="14">
        <f t="shared" si="21"/>
        <v>0</v>
      </c>
      <c r="H132" s="14">
        <f>('motorcycle data'!$C$4)*(G132)</f>
        <v>0</v>
      </c>
      <c r="I132" s="14">
        <f>0.5*1.225*F132^2*('motorcycle data'!$F$4)*('motorcycle data'!$G$4)</f>
        <v>0</v>
      </c>
      <c r="J132" s="14">
        <f>IF(F132=0,0,H132+I132+'motorcycle data'!$E$7)</f>
        <v>0</v>
      </c>
      <c r="K132" s="14">
        <f t="shared" si="14"/>
        <v>0</v>
      </c>
      <c r="L132" s="14">
        <f t="shared" si="15"/>
        <v>0</v>
      </c>
      <c r="M132" s="14">
        <f t="shared" si="16"/>
        <v>0</v>
      </c>
      <c r="N132" s="14">
        <f t="shared" si="12"/>
        <v>0</v>
      </c>
      <c r="O132" s="14">
        <f t="shared" si="17"/>
        <v>0</v>
      </c>
      <c r="P132" s="14">
        <f t="shared" si="18"/>
        <v>0</v>
      </c>
      <c r="Q132" s="14" t="str">
        <f t="shared" si="19"/>
        <v/>
      </c>
      <c r="R132" s="14"/>
      <c r="S132" s="14"/>
      <c r="T132" s="14">
        <f t="shared" si="22"/>
        <v>47.917844231040227</v>
      </c>
      <c r="U132" s="14">
        <f t="shared" si="23"/>
        <v>13.973175659977549</v>
      </c>
      <c r="V132" s="14">
        <f t="shared" si="20"/>
        <v>0</v>
      </c>
    </row>
    <row r="133" spans="2:22" x14ac:dyDescent="0.3">
      <c r="B133" s="5" t="s">
        <v>10</v>
      </c>
      <c r="C133" s="5">
        <v>125</v>
      </c>
      <c r="D133" s="5">
        <v>125</v>
      </c>
      <c r="E133" s="6">
        <v>0</v>
      </c>
      <c r="F133" s="22">
        <f t="shared" si="13"/>
        <v>0</v>
      </c>
      <c r="G133" s="14">
        <f t="shared" si="21"/>
        <v>0</v>
      </c>
      <c r="H133" s="14">
        <f>('motorcycle data'!$C$4)*(G133)</f>
        <v>0</v>
      </c>
      <c r="I133" s="14">
        <f>0.5*1.225*F133^2*('motorcycle data'!$F$4)*('motorcycle data'!$G$4)</f>
        <v>0</v>
      </c>
      <c r="J133" s="14">
        <f>IF(F133=0,0,H133+I133+'motorcycle data'!$E$7)</f>
        <v>0</v>
      </c>
      <c r="K133" s="14">
        <f t="shared" si="14"/>
        <v>0</v>
      </c>
      <c r="L133" s="14">
        <f t="shared" si="15"/>
        <v>0</v>
      </c>
      <c r="M133" s="14">
        <f t="shared" si="16"/>
        <v>0</v>
      </c>
      <c r="N133" s="14">
        <f t="shared" si="12"/>
        <v>0</v>
      </c>
      <c r="O133" s="14">
        <f t="shared" si="17"/>
        <v>0</v>
      </c>
      <c r="P133" s="14">
        <f t="shared" si="18"/>
        <v>0</v>
      </c>
      <c r="Q133" s="14" t="str">
        <f t="shared" si="19"/>
        <v/>
      </c>
      <c r="R133" s="14"/>
      <c r="S133" s="14"/>
      <c r="T133" s="14">
        <f t="shared" si="22"/>
        <v>47.917844231040227</v>
      </c>
      <c r="U133" s="14">
        <f t="shared" si="23"/>
        <v>13.973175659977549</v>
      </c>
      <c r="V133" s="14">
        <f t="shared" si="20"/>
        <v>0</v>
      </c>
    </row>
    <row r="134" spans="2:22" x14ac:dyDescent="0.3">
      <c r="B134" s="5" t="s">
        <v>10</v>
      </c>
      <c r="C134" s="5">
        <v>126</v>
      </c>
      <c r="D134" s="5">
        <v>126</v>
      </c>
      <c r="E134" s="6">
        <v>0</v>
      </c>
      <c r="F134" s="22">
        <f t="shared" si="13"/>
        <v>0</v>
      </c>
      <c r="G134" s="14">
        <f t="shared" si="21"/>
        <v>0</v>
      </c>
      <c r="H134" s="14">
        <f>('motorcycle data'!$C$4)*(G134)</f>
        <v>0</v>
      </c>
      <c r="I134" s="14">
        <f>0.5*1.225*F134^2*('motorcycle data'!$F$4)*('motorcycle data'!$G$4)</f>
        <v>0</v>
      </c>
      <c r="J134" s="14">
        <f>IF(F134=0,0,H134+I134+'motorcycle data'!$E$7)</f>
        <v>0</v>
      </c>
      <c r="K134" s="14">
        <f t="shared" si="14"/>
        <v>0</v>
      </c>
      <c r="L134" s="14">
        <f t="shared" si="15"/>
        <v>0</v>
      </c>
      <c r="M134" s="14">
        <f t="shared" si="16"/>
        <v>0</v>
      </c>
      <c r="N134" s="14">
        <f t="shared" si="12"/>
        <v>0</v>
      </c>
      <c r="O134" s="14">
        <f t="shared" si="17"/>
        <v>0</v>
      </c>
      <c r="P134" s="14">
        <f t="shared" si="18"/>
        <v>0</v>
      </c>
      <c r="Q134" s="14" t="str">
        <f t="shared" si="19"/>
        <v/>
      </c>
      <c r="R134" s="14"/>
      <c r="S134" s="14"/>
      <c r="T134" s="14">
        <f t="shared" si="22"/>
        <v>47.917844231040227</v>
      </c>
      <c r="U134" s="14">
        <f t="shared" si="23"/>
        <v>13.973175659977549</v>
      </c>
      <c r="V134" s="14">
        <f t="shared" si="20"/>
        <v>0</v>
      </c>
    </row>
    <row r="135" spans="2:22" x14ac:dyDescent="0.3">
      <c r="B135" s="5" t="s">
        <v>10</v>
      </c>
      <c r="C135" s="5">
        <v>127</v>
      </c>
      <c r="D135" s="5">
        <v>127</v>
      </c>
      <c r="E135" s="6">
        <v>0</v>
      </c>
      <c r="F135" s="22">
        <f t="shared" si="13"/>
        <v>0</v>
      </c>
      <c r="G135" s="14">
        <f t="shared" si="21"/>
        <v>0</v>
      </c>
      <c r="H135" s="14">
        <f>('motorcycle data'!$C$4)*(G135)</f>
        <v>0</v>
      </c>
      <c r="I135" s="14">
        <f>0.5*1.225*F135^2*('motorcycle data'!$F$4)*('motorcycle data'!$G$4)</f>
        <v>0</v>
      </c>
      <c r="J135" s="14">
        <f>IF(F135=0,0,H135+I135+'motorcycle data'!$E$7)</f>
        <v>0</v>
      </c>
      <c r="K135" s="14">
        <f t="shared" si="14"/>
        <v>0</v>
      </c>
      <c r="L135" s="14">
        <f t="shared" si="15"/>
        <v>0</v>
      </c>
      <c r="M135" s="14">
        <f t="shared" si="16"/>
        <v>0</v>
      </c>
      <c r="N135" s="14">
        <f t="shared" si="12"/>
        <v>0</v>
      </c>
      <c r="O135" s="14">
        <f t="shared" si="17"/>
        <v>0</v>
      </c>
      <c r="P135" s="14">
        <f t="shared" si="18"/>
        <v>0</v>
      </c>
      <c r="Q135" s="14" t="str">
        <f t="shared" si="19"/>
        <v/>
      </c>
      <c r="R135" s="14"/>
      <c r="S135" s="14"/>
      <c r="T135" s="14">
        <f t="shared" si="22"/>
        <v>47.917844231040227</v>
      </c>
      <c r="U135" s="14">
        <f t="shared" si="23"/>
        <v>13.973175659977549</v>
      </c>
      <c r="V135" s="14">
        <f t="shared" si="20"/>
        <v>0</v>
      </c>
    </row>
    <row r="136" spans="2:22" x14ac:dyDescent="0.3">
      <c r="B136" s="5" t="s">
        <v>10</v>
      </c>
      <c r="C136" s="5">
        <v>128</v>
      </c>
      <c r="D136" s="5">
        <v>128</v>
      </c>
      <c r="E136" s="6">
        <v>0</v>
      </c>
      <c r="F136" s="22">
        <f t="shared" si="13"/>
        <v>0</v>
      </c>
      <c r="G136" s="14">
        <f t="shared" si="21"/>
        <v>0</v>
      </c>
      <c r="H136" s="14">
        <f>('motorcycle data'!$C$4)*(G136)</f>
        <v>0</v>
      </c>
      <c r="I136" s="14">
        <f>0.5*1.225*F136^2*('motorcycle data'!$F$4)*('motorcycle data'!$G$4)</f>
        <v>0</v>
      </c>
      <c r="J136" s="14">
        <f>IF(F136=0,0,H136+I136+'motorcycle data'!$E$7)</f>
        <v>0</v>
      </c>
      <c r="K136" s="14">
        <f t="shared" si="14"/>
        <v>0</v>
      </c>
      <c r="L136" s="14">
        <f t="shared" si="15"/>
        <v>0</v>
      </c>
      <c r="M136" s="14">
        <f t="shared" si="16"/>
        <v>0</v>
      </c>
      <c r="N136" s="14">
        <f t="shared" ref="N136:N199" si="24">IF(M136&gt;0,M136,0)</f>
        <v>0</v>
      </c>
      <c r="O136" s="14">
        <f t="shared" si="17"/>
        <v>0</v>
      </c>
      <c r="P136" s="14">
        <f t="shared" si="18"/>
        <v>0</v>
      </c>
      <c r="Q136" s="14" t="str">
        <f t="shared" si="19"/>
        <v/>
      </c>
      <c r="R136" s="14"/>
      <c r="S136" s="14"/>
      <c r="T136" s="14">
        <f t="shared" si="22"/>
        <v>47.917844231040227</v>
      </c>
      <c r="U136" s="14">
        <f t="shared" si="23"/>
        <v>13.973175659977549</v>
      </c>
      <c r="V136" s="14">
        <f t="shared" si="20"/>
        <v>0</v>
      </c>
    </row>
    <row r="137" spans="2:22" x14ac:dyDescent="0.3">
      <c r="B137" s="5" t="s">
        <v>10</v>
      </c>
      <c r="C137" s="5">
        <v>129</v>
      </c>
      <c r="D137" s="5">
        <v>129</v>
      </c>
      <c r="E137" s="6">
        <v>0</v>
      </c>
      <c r="F137" s="22">
        <f t="shared" ref="F137:F200" si="25">E137/3.6</f>
        <v>0</v>
      </c>
      <c r="G137" s="14">
        <f t="shared" si="21"/>
        <v>0</v>
      </c>
      <c r="H137" s="14">
        <f>('motorcycle data'!$C$4)*(G137)</f>
        <v>0</v>
      </c>
      <c r="I137" s="14">
        <f>0.5*1.225*F137^2*('motorcycle data'!$F$4)*('motorcycle data'!$G$4)</f>
        <v>0</v>
      </c>
      <c r="J137" s="14">
        <f>IF(F137=0,0,H137+I137+'motorcycle data'!$E$7)</f>
        <v>0</v>
      </c>
      <c r="K137" s="14">
        <f t="shared" ref="K137:K200" si="26">IF(J137&lt;=0,0,J137)</f>
        <v>0</v>
      </c>
      <c r="L137" s="14">
        <f t="shared" ref="L137:L200" si="27">IF(J137&lt;0,J137*-1,0)</f>
        <v>0</v>
      </c>
      <c r="M137" s="14">
        <f t="shared" ref="M137:M200" si="28">(J137*F137)/1000</f>
        <v>0</v>
      </c>
      <c r="N137" s="14">
        <f t="shared" si="24"/>
        <v>0</v>
      </c>
      <c r="O137" s="14">
        <f t="shared" ref="O137:O200" si="29">IF(M137&lt;0,M137*-1,0)</f>
        <v>0</v>
      </c>
      <c r="P137" s="14">
        <f t="shared" ref="P137:P200" si="30">O137*0.75</f>
        <v>0</v>
      </c>
      <c r="Q137" s="14" t="str">
        <f t="shared" ref="Q137:Q200" si="31">IF(G137&lt;0,P137,"")</f>
        <v/>
      </c>
      <c r="R137" s="14"/>
      <c r="S137" s="14"/>
      <c r="T137" s="14">
        <f t="shared" si="22"/>
        <v>47.917844231040227</v>
      </c>
      <c r="U137" s="14">
        <f t="shared" si="23"/>
        <v>13.973175659977549</v>
      </c>
      <c r="V137" s="14">
        <f t="shared" ref="V137:V200" si="32">O137*0.75*0.9*0.9</f>
        <v>0</v>
      </c>
    </row>
    <row r="138" spans="2:22" x14ac:dyDescent="0.3">
      <c r="B138" s="5" t="s">
        <v>10</v>
      </c>
      <c r="C138" s="5">
        <v>130</v>
      </c>
      <c r="D138" s="5">
        <v>130</v>
      </c>
      <c r="E138" s="6">
        <v>0</v>
      </c>
      <c r="F138" s="22">
        <f t="shared" si="25"/>
        <v>0</v>
      </c>
      <c r="G138" s="14">
        <f t="shared" ref="G138:G201" si="33">($E139-$E137)/2/3.6</f>
        <v>0</v>
      </c>
      <c r="H138" s="14">
        <f>('motorcycle data'!$C$4)*(G138)</f>
        <v>0</v>
      </c>
      <c r="I138" s="14">
        <f>0.5*1.225*F138^2*('motorcycle data'!$F$4)*('motorcycle data'!$G$4)</f>
        <v>0</v>
      </c>
      <c r="J138" s="14">
        <f>IF(F138=0,0,H138+I138+'motorcycle data'!$E$7)</f>
        <v>0</v>
      </c>
      <c r="K138" s="14">
        <f t="shared" si="26"/>
        <v>0</v>
      </c>
      <c r="L138" s="14">
        <f t="shared" si="27"/>
        <v>0</v>
      </c>
      <c r="M138" s="14">
        <f t="shared" si="28"/>
        <v>0</v>
      </c>
      <c r="N138" s="14">
        <f t="shared" si="24"/>
        <v>0</v>
      </c>
      <c r="O138" s="14">
        <f t="shared" si="29"/>
        <v>0</v>
      </c>
      <c r="P138" s="14">
        <f t="shared" si="30"/>
        <v>0</v>
      </c>
      <c r="Q138" s="14" t="str">
        <f t="shared" si="31"/>
        <v/>
      </c>
      <c r="R138" s="14"/>
      <c r="S138" s="14"/>
      <c r="T138" s="14">
        <f t="shared" ref="T138:T201" si="34">T137+N138</f>
        <v>47.917844231040227</v>
      </c>
      <c r="U138" s="14">
        <f t="shared" ref="U138:U201" si="35">U137+O138</f>
        <v>13.973175659977549</v>
      </c>
      <c r="V138" s="14">
        <f t="shared" si="32"/>
        <v>0</v>
      </c>
    </row>
    <row r="139" spans="2:22" x14ac:dyDescent="0.3">
      <c r="B139" s="5" t="s">
        <v>10</v>
      </c>
      <c r="C139" s="5">
        <v>131</v>
      </c>
      <c r="D139" s="5">
        <v>131</v>
      </c>
      <c r="E139" s="6">
        <v>0</v>
      </c>
      <c r="F139" s="22">
        <f t="shared" si="25"/>
        <v>0</v>
      </c>
      <c r="G139" s="14">
        <f t="shared" si="33"/>
        <v>0</v>
      </c>
      <c r="H139" s="14">
        <f>('motorcycle data'!$C$4)*(G139)</f>
        <v>0</v>
      </c>
      <c r="I139" s="14">
        <f>0.5*1.225*F139^2*('motorcycle data'!$F$4)*('motorcycle data'!$G$4)</f>
        <v>0</v>
      </c>
      <c r="J139" s="14">
        <f>IF(F139=0,0,H139+I139+'motorcycle data'!$E$7)</f>
        <v>0</v>
      </c>
      <c r="K139" s="14">
        <f t="shared" si="26"/>
        <v>0</v>
      </c>
      <c r="L139" s="14">
        <f t="shared" si="27"/>
        <v>0</v>
      </c>
      <c r="M139" s="14">
        <f t="shared" si="28"/>
        <v>0</v>
      </c>
      <c r="N139" s="14">
        <f t="shared" si="24"/>
        <v>0</v>
      </c>
      <c r="O139" s="14">
        <f t="shared" si="29"/>
        <v>0</v>
      </c>
      <c r="P139" s="14">
        <f t="shared" si="30"/>
        <v>0</v>
      </c>
      <c r="Q139" s="14" t="str">
        <f t="shared" si="31"/>
        <v/>
      </c>
      <c r="R139" s="14"/>
      <c r="S139" s="14"/>
      <c r="T139" s="14">
        <f t="shared" si="34"/>
        <v>47.917844231040227</v>
      </c>
      <c r="U139" s="14">
        <f t="shared" si="35"/>
        <v>13.973175659977549</v>
      </c>
      <c r="V139" s="14">
        <f t="shared" si="32"/>
        <v>0</v>
      </c>
    </row>
    <row r="140" spans="2:22" x14ac:dyDescent="0.3">
      <c r="B140" s="5" t="s">
        <v>10</v>
      </c>
      <c r="C140" s="5">
        <v>132</v>
      </c>
      <c r="D140" s="5">
        <v>132</v>
      </c>
      <c r="E140" s="6">
        <v>0</v>
      </c>
      <c r="F140" s="22">
        <f t="shared" si="25"/>
        <v>0</v>
      </c>
      <c r="G140" s="14">
        <f t="shared" si="33"/>
        <v>0</v>
      </c>
      <c r="H140" s="14">
        <f>('motorcycle data'!$C$4)*(G140)</f>
        <v>0</v>
      </c>
      <c r="I140" s="14">
        <f>0.5*1.225*F140^2*('motorcycle data'!$F$4)*('motorcycle data'!$G$4)</f>
        <v>0</v>
      </c>
      <c r="J140" s="14">
        <f>IF(F140=0,0,H140+I140+'motorcycle data'!$E$7)</f>
        <v>0</v>
      </c>
      <c r="K140" s="14">
        <f t="shared" si="26"/>
        <v>0</v>
      </c>
      <c r="L140" s="14">
        <f t="shared" si="27"/>
        <v>0</v>
      </c>
      <c r="M140" s="14">
        <f t="shared" si="28"/>
        <v>0</v>
      </c>
      <c r="N140" s="14">
        <f t="shared" si="24"/>
        <v>0</v>
      </c>
      <c r="O140" s="14">
        <f t="shared" si="29"/>
        <v>0</v>
      </c>
      <c r="P140" s="14">
        <f t="shared" si="30"/>
        <v>0</v>
      </c>
      <c r="Q140" s="14" t="str">
        <f t="shared" si="31"/>
        <v/>
      </c>
      <c r="R140" s="14"/>
      <c r="S140" s="14"/>
      <c r="T140" s="14">
        <f t="shared" si="34"/>
        <v>47.917844231040227</v>
      </c>
      <c r="U140" s="14">
        <f t="shared" si="35"/>
        <v>13.973175659977549</v>
      </c>
      <c r="V140" s="14">
        <f t="shared" si="32"/>
        <v>0</v>
      </c>
    </row>
    <row r="141" spans="2:22" x14ac:dyDescent="0.3">
      <c r="B141" s="5" t="s">
        <v>10</v>
      </c>
      <c r="C141" s="5">
        <v>133</v>
      </c>
      <c r="D141" s="5">
        <v>133</v>
      </c>
      <c r="E141" s="6">
        <v>0</v>
      </c>
      <c r="F141" s="22">
        <f t="shared" si="25"/>
        <v>0</v>
      </c>
      <c r="G141" s="14">
        <f t="shared" si="33"/>
        <v>0</v>
      </c>
      <c r="H141" s="14">
        <f>('motorcycle data'!$C$4)*(G141)</f>
        <v>0</v>
      </c>
      <c r="I141" s="14">
        <f>0.5*1.225*F141^2*('motorcycle data'!$F$4)*('motorcycle data'!$G$4)</f>
        <v>0</v>
      </c>
      <c r="J141" s="14">
        <f>IF(F141=0,0,H141+I141+'motorcycle data'!$E$7)</f>
        <v>0</v>
      </c>
      <c r="K141" s="14">
        <f t="shared" si="26"/>
        <v>0</v>
      </c>
      <c r="L141" s="14">
        <f t="shared" si="27"/>
        <v>0</v>
      </c>
      <c r="M141" s="14">
        <f t="shared" si="28"/>
        <v>0</v>
      </c>
      <c r="N141" s="14">
        <f t="shared" si="24"/>
        <v>0</v>
      </c>
      <c r="O141" s="14">
        <f t="shared" si="29"/>
        <v>0</v>
      </c>
      <c r="P141" s="14">
        <f t="shared" si="30"/>
        <v>0</v>
      </c>
      <c r="Q141" s="14" t="str">
        <f t="shared" si="31"/>
        <v/>
      </c>
      <c r="R141" s="14"/>
      <c r="S141" s="14"/>
      <c r="T141" s="14">
        <f t="shared" si="34"/>
        <v>47.917844231040227</v>
      </c>
      <c r="U141" s="14">
        <f t="shared" si="35"/>
        <v>13.973175659977549</v>
      </c>
      <c r="V141" s="14">
        <f t="shared" si="32"/>
        <v>0</v>
      </c>
    </row>
    <row r="142" spans="2:22" x14ac:dyDescent="0.3">
      <c r="B142" s="5" t="s">
        <v>10</v>
      </c>
      <c r="C142" s="5">
        <v>134</v>
      </c>
      <c r="D142" s="5">
        <v>134</v>
      </c>
      <c r="E142" s="6">
        <v>0</v>
      </c>
      <c r="F142" s="22">
        <f t="shared" si="25"/>
        <v>0</v>
      </c>
      <c r="G142" s="14">
        <f t="shared" si="33"/>
        <v>0</v>
      </c>
      <c r="H142" s="14">
        <f>('motorcycle data'!$C$4)*(G142)</f>
        <v>0</v>
      </c>
      <c r="I142" s="14">
        <f>0.5*1.225*F142^2*('motorcycle data'!$F$4)*('motorcycle data'!$G$4)</f>
        <v>0</v>
      </c>
      <c r="J142" s="14">
        <f>IF(F142=0,0,H142+I142+'motorcycle data'!$E$7)</f>
        <v>0</v>
      </c>
      <c r="K142" s="14">
        <f t="shared" si="26"/>
        <v>0</v>
      </c>
      <c r="L142" s="14">
        <f t="shared" si="27"/>
        <v>0</v>
      </c>
      <c r="M142" s="14">
        <f t="shared" si="28"/>
        <v>0</v>
      </c>
      <c r="N142" s="14">
        <f t="shared" si="24"/>
        <v>0</v>
      </c>
      <c r="O142" s="14">
        <f t="shared" si="29"/>
        <v>0</v>
      </c>
      <c r="P142" s="14">
        <f t="shared" si="30"/>
        <v>0</v>
      </c>
      <c r="Q142" s="14" t="str">
        <f t="shared" si="31"/>
        <v/>
      </c>
      <c r="R142" s="14"/>
      <c r="S142" s="14"/>
      <c r="T142" s="14">
        <f t="shared" si="34"/>
        <v>47.917844231040227</v>
      </c>
      <c r="U142" s="14">
        <f t="shared" si="35"/>
        <v>13.973175659977549</v>
      </c>
      <c r="V142" s="14">
        <f t="shared" si="32"/>
        <v>0</v>
      </c>
    </row>
    <row r="143" spans="2:22" x14ac:dyDescent="0.3">
      <c r="B143" s="5" t="s">
        <v>10</v>
      </c>
      <c r="C143" s="5">
        <v>135</v>
      </c>
      <c r="D143" s="5">
        <v>135</v>
      </c>
      <c r="E143" s="6">
        <v>0</v>
      </c>
      <c r="F143" s="22">
        <f t="shared" si="25"/>
        <v>0</v>
      </c>
      <c r="G143" s="14">
        <f t="shared" si="33"/>
        <v>0</v>
      </c>
      <c r="H143" s="14">
        <f>('motorcycle data'!$C$4)*(G143)</f>
        <v>0</v>
      </c>
      <c r="I143" s="14">
        <f>0.5*1.225*F143^2*('motorcycle data'!$F$4)*('motorcycle data'!$G$4)</f>
        <v>0</v>
      </c>
      <c r="J143" s="14">
        <f>IF(F143=0,0,H143+I143+'motorcycle data'!$E$7)</f>
        <v>0</v>
      </c>
      <c r="K143" s="14">
        <f t="shared" si="26"/>
        <v>0</v>
      </c>
      <c r="L143" s="14">
        <f t="shared" si="27"/>
        <v>0</v>
      </c>
      <c r="M143" s="14">
        <f t="shared" si="28"/>
        <v>0</v>
      </c>
      <c r="N143" s="14">
        <f t="shared" si="24"/>
        <v>0</v>
      </c>
      <c r="O143" s="14">
        <f t="shared" si="29"/>
        <v>0</v>
      </c>
      <c r="P143" s="14">
        <f t="shared" si="30"/>
        <v>0</v>
      </c>
      <c r="Q143" s="14" t="str">
        <f t="shared" si="31"/>
        <v/>
      </c>
      <c r="R143" s="14"/>
      <c r="S143" s="14"/>
      <c r="T143" s="14">
        <f t="shared" si="34"/>
        <v>47.917844231040227</v>
      </c>
      <c r="U143" s="14">
        <f t="shared" si="35"/>
        <v>13.973175659977549</v>
      </c>
      <c r="V143" s="14">
        <f t="shared" si="32"/>
        <v>0</v>
      </c>
    </row>
    <row r="144" spans="2:22" x14ac:dyDescent="0.3">
      <c r="B144" s="5" t="s">
        <v>10</v>
      </c>
      <c r="C144" s="5">
        <v>136</v>
      </c>
      <c r="D144" s="5">
        <v>136</v>
      </c>
      <c r="E144" s="6">
        <v>0</v>
      </c>
      <c r="F144" s="22">
        <f t="shared" si="25"/>
        <v>0</v>
      </c>
      <c r="G144" s="14">
        <f t="shared" si="33"/>
        <v>0</v>
      </c>
      <c r="H144" s="14">
        <f>('motorcycle data'!$C$4)*(G144)</f>
        <v>0</v>
      </c>
      <c r="I144" s="14">
        <f>0.5*1.225*F144^2*('motorcycle data'!$F$4)*('motorcycle data'!$G$4)</f>
        <v>0</v>
      </c>
      <c r="J144" s="14">
        <f>IF(F144=0,0,H144+I144+'motorcycle data'!$E$7)</f>
        <v>0</v>
      </c>
      <c r="K144" s="14">
        <f t="shared" si="26"/>
        <v>0</v>
      </c>
      <c r="L144" s="14">
        <f t="shared" si="27"/>
        <v>0</v>
      </c>
      <c r="M144" s="14">
        <f t="shared" si="28"/>
        <v>0</v>
      </c>
      <c r="N144" s="14">
        <f t="shared" si="24"/>
        <v>0</v>
      </c>
      <c r="O144" s="14">
        <f t="shared" si="29"/>
        <v>0</v>
      </c>
      <c r="P144" s="14">
        <f t="shared" si="30"/>
        <v>0</v>
      </c>
      <c r="Q144" s="14" t="str">
        <f t="shared" si="31"/>
        <v/>
      </c>
      <c r="R144" s="14"/>
      <c r="S144" s="14"/>
      <c r="T144" s="14">
        <f t="shared" si="34"/>
        <v>47.917844231040227</v>
      </c>
      <c r="U144" s="14">
        <f t="shared" si="35"/>
        <v>13.973175659977549</v>
      </c>
      <c r="V144" s="14">
        <f t="shared" si="32"/>
        <v>0</v>
      </c>
    </row>
    <row r="145" spans="2:22" x14ac:dyDescent="0.3">
      <c r="B145" s="5" t="s">
        <v>10</v>
      </c>
      <c r="C145" s="5">
        <v>137</v>
      </c>
      <c r="D145" s="5">
        <v>137</v>
      </c>
      <c r="E145" s="6">
        <v>0</v>
      </c>
      <c r="F145" s="22">
        <f t="shared" si="25"/>
        <v>0</v>
      </c>
      <c r="G145" s="14">
        <f t="shared" si="33"/>
        <v>2.777777777777778E-2</v>
      </c>
      <c r="H145" s="14">
        <f>('motorcycle data'!$C$4)*(G145)</f>
        <v>5.5</v>
      </c>
      <c r="I145" s="14">
        <f>0.5*1.225*F145^2*('motorcycle data'!$F$4)*('motorcycle data'!$G$4)</f>
        <v>0</v>
      </c>
      <c r="J145" s="14">
        <f>IF(F145=0,0,H145+I145+'motorcycle data'!$E$7)</f>
        <v>0</v>
      </c>
      <c r="K145" s="14">
        <f t="shared" si="26"/>
        <v>0</v>
      </c>
      <c r="L145" s="14">
        <f t="shared" si="27"/>
        <v>0</v>
      </c>
      <c r="M145" s="14">
        <f t="shared" si="28"/>
        <v>0</v>
      </c>
      <c r="N145" s="14">
        <f t="shared" si="24"/>
        <v>0</v>
      </c>
      <c r="O145" s="14">
        <f t="shared" si="29"/>
        <v>0</v>
      </c>
      <c r="P145" s="14">
        <f t="shared" si="30"/>
        <v>0</v>
      </c>
      <c r="Q145" s="14" t="str">
        <f t="shared" si="31"/>
        <v/>
      </c>
      <c r="R145" s="14"/>
      <c r="S145" s="14"/>
      <c r="T145" s="14">
        <f t="shared" si="34"/>
        <v>47.917844231040227</v>
      </c>
      <c r="U145" s="14">
        <f t="shared" si="35"/>
        <v>13.973175659977549</v>
      </c>
      <c r="V145" s="14">
        <f t="shared" si="32"/>
        <v>0</v>
      </c>
    </row>
    <row r="146" spans="2:22" x14ac:dyDescent="0.3">
      <c r="B146" s="5" t="s">
        <v>10</v>
      </c>
      <c r="C146" s="5">
        <v>138</v>
      </c>
      <c r="D146" s="5">
        <v>138</v>
      </c>
      <c r="E146" s="6">
        <v>0.2</v>
      </c>
      <c r="F146" s="22">
        <f t="shared" si="25"/>
        <v>5.5555555555555559E-2</v>
      </c>
      <c r="G146" s="14">
        <f t="shared" si="33"/>
        <v>0.2638888888888889</v>
      </c>
      <c r="H146" s="14">
        <f>('motorcycle data'!$C$4)*(G146)</f>
        <v>52.25</v>
      </c>
      <c r="I146" s="14">
        <f>0.5*1.225*F146^2*('motorcycle data'!$F$4)*('motorcycle data'!$G$4)</f>
        <v>6.2195216049382716E-4</v>
      </c>
      <c r="J146" s="14">
        <f>IF(F146=0,0,H146+I146+'motorcycle data'!$E$7)</f>
        <v>91.098221952160486</v>
      </c>
      <c r="K146" s="14">
        <f t="shared" si="26"/>
        <v>91.098221952160486</v>
      </c>
      <c r="L146" s="14">
        <f t="shared" si="27"/>
        <v>0</v>
      </c>
      <c r="M146" s="14">
        <f t="shared" si="28"/>
        <v>5.0610123306755826E-3</v>
      </c>
      <c r="N146" s="14">
        <f t="shared" si="24"/>
        <v>5.0610123306755826E-3</v>
      </c>
      <c r="O146" s="14">
        <f t="shared" si="29"/>
        <v>0</v>
      </c>
      <c r="P146" s="14">
        <f t="shared" si="30"/>
        <v>0</v>
      </c>
      <c r="Q146" s="14" t="str">
        <f t="shared" si="31"/>
        <v/>
      </c>
      <c r="R146" s="14"/>
      <c r="S146" s="14"/>
      <c r="T146" s="14">
        <f t="shared" si="34"/>
        <v>47.922905243370906</v>
      </c>
      <c r="U146" s="14">
        <f t="shared" si="35"/>
        <v>13.973175659977549</v>
      </c>
      <c r="V146" s="14">
        <f t="shared" si="32"/>
        <v>0</v>
      </c>
    </row>
    <row r="147" spans="2:22" x14ac:dyDescent="0.3">
      <c r="B147" s="5" t="s">
        <v>10</v>
      </c>
      <c r="C147" s="5">
        <v>139</v>
      </c>
      <c r="D147" s="5">
        <v>139</v>
      </c>
      <c r="E147" s="6">
        <v>1.9</v>
      </c>
      <c r="F147" s="22">
        <f t="shared" si="25"/>
        <v>0.52777777777777779</v>
      </c>
      <c r="G147" s="14">
        <f t="shared" si="33"/>
        <v>0.81944444444444431</v>
      </c>
      <c r="H147" s="14">
        <f>('motorcycle data'!$C$4)*(G147)</f>
        <v>162.24999999999997</v>
      </c>
      <c r="I147" s="14">
        <f>0.5*1.225*F147^2*('motorcycle data'!$F$4)*('motorcycle data'!$G$4)</f>
        <v>5.6131182484567901E-2</v>
      </c>
      <c r="J147" s="14">
        <f>IF(F147=0,0,H147+I147+'motorcycle data'!$E$7)</f>
        <v>201.15373118248453</v>
      </c>
      <c r="K147" s="14">
        <f t="shared" si="26"/>
        <v>201.15373118248453</v>
      </c>
      <c r="L147" s="14">
        <f t="shared" si="27"/>
        <v>0</v>
      </c>
      <c r="M147" s="14">
        <f t="shared" si="28"/>
        <v>0.10616446923520018</v>
      </c>
      <c r="N147" s="14">
        <f t="shared" si="24"/>
        <v>0.10616446923520018</v>
      </c>
      <c r="O147" s="14">
        <f t="shared" si="29"/>
        <v>0</v>
      </c>
      <c r="P147" s="14">
        <f t="shared" si="30"/>
        <v>0</v>
      </c>
      <c r="Q147" s="14" t="str">
        <f t="shared" si="31"/>
        <v/>
      </c>
      <c r="R147" s="14"/>
      <c r="S147" s="14"/>
      <c r="T147" s="14">
        <f t="shared" si="34"/>
        <v>48.029069712606109</v>
      </c>
      <c r="U147" s="14">
        <f t="shared" si="35"/>
        <v>13.973175659977549</v>
      </c>
      <c r="V147" s="14">
        <f t="shared" si="32"/>
        <v>0</v>
      </c>
    </row>
    <row r="148" spans="2:22" x14ac:dyDescent="0.3">
      <c r="B148" s="5" t="s">
        <v>10</v>
      </c>
      <c r="C148" s="5">
        <v>140</v>
      </c>
      <c r="D148" s="5">
        <v>140</v>
      </c>
      <c r="E148" s="6">
        <v>6.1</v>
      </c>
      <c r="F148" s="22">
        <f t="shared" si="25"/>
        <v>1.6944444444444442</v>
      </c>
      <c r="G148" s="14">
        <f t="shared" si="33"/>
        <v>1.3611111111111109</v>
      </c>
      <c r="H148" s="14">
        <f>('motorcycle data'!$C$4)*(G148)</f>
        <v>269.49999999999994</v>
      </c>
      <c r="I148" s="14">
        <f>0.5*1.225*F148^2*('motorcycle data'!$F$4)*('motorcycle data'!$G$4)</f>
        <v>0.57857099729938244</v>
      </c>
      <c r="J148" s="14">
        <f>IF(F148=0,0,H148+I148+'motorcycle data'!$E$7)</f>
        <v>308.92617099729932</v>
      </c>
      <c r="K148" s="14">
        <f t="shared" si="26"/>
        <v>308.92617099729932</v>
      </c>
      <c r="L148" s="14">
        <f t="shared" si="27"/>
        <v>0</v>
      </c>
      <c r="M148" s="14">
        <f t="shared" si="28"/>
        <v>0.52345823418986825</v>
      </c>
      <c r="N148" s="14">
        <f t="shared" si="24"/>
        <v>0.52345823418986825</v>
      </c>
      <c r="O148" s="14">
        <f t="shared" si="29"/>
        <v>0</v>
      </c>
      <c r="P148" s="14">
        <f t="shared" si="30"/>
        <v>0</v>
      </c>
      <c r="Q148" s="14" t="str">
        <f t="shared" si="31"/>
        <v/>
      </c>
      <c r="R148" s="14"/>
      <c r="S148" s="14"/>
      <c r="T148" s="14">
        <f t="shared" si="34"/>
        <v>48.552527946795976</v>
      </c>
      <c r="U148" s="14">
        <f t="shared" si="35"/>
        <v>13.973175659977549</v>
      </c>
      <c r="V148" s="14">
        <f t="shared" si="32"/>
        <v>0</v>
      </c>
    </row>
    <row r="149" spans="2:22" x14ac:dyDescent="0.3">
      <c r="B149" s="5" t="s">
        <v>10</v>
      </c>
      <c r="C149" s="5">
        <v>141</v>
      </c>
      <c r="D149" s="5">
        <v>141</v>
      </c>
      <c r="E149" s="6">
        <v>11.7</v>
      </c>
      <c r="F149" s="22">
        <f t="shared" si="25"/>
        <v>3.2499999999999996</v>
      </c>
      <c r="G149" s="14">
        <f t="shared" si="33"/>
        <v>1.4305555555555554</v>
      </c>
      <c r="H149" s="14">
        <f>('motorcycle data'!$C$4)*(G149)</f>
        <v>283.24999999999994</v>
      </c>
      <c r="I149" s="14">
        <f>0.5*1.225*F149^2*('motorcycle data'!$F$4)*('motorcycle data'!$G$4)</f>
        <v>2.1284757812499993</v>
      </c>
      <c r="J149" s="14">
        <f>IF(F149=0,0,H149+I149+'motorcycle data'!$E$7)</f>
        <v>324.22607578124996</v>
      </c>
      <c r="K149" s="14">
        <f t="shared" si="26"/>
        <v>324.22607578124996</v>
      </c>
      <c r="L149" s="14">
        <f t="shared" si="27"/>
        <v>0</v>
      </c>
      <c r="M149" s="14">
        <f t="shared" si="28"/>
        <v>1.0537347462890623</v>
      </c>
      <c r="N149" s="14">
        <f t="shared" si="24"/>
        <v>1.0537347462890623</v>
      </c>
      <c r="O149" s="14">
        <f t="shared" si="29"/>
        <v>0</v>
      </c>
      <c r="P149" s="14">
        <f t="shared" si="30"/>
        <v>0</v>
      </c>
      <c r="Q149" s="14" t="str">
        <f t="shared" si="31"/>
        <v/>
      </c>
      <c r="R149" s="14"/>
      <c r="S149" s="14"/>
      <c r="T149" s="14">
        <f t="shared" si="34"/>
        <v>49.606262693085036</v>
      </c>
      <c r="U149" s="14">
        <f t="shared" si="35"/>
        <v>13.973175659977549</v>
      </c>
      <c r="V149" s="14">
        <f t="shared" si="32"/>
        <v>0</v>
      </c>
    </row>
    <row r="150" spans="2:22" x14ac:dyDescent="0.3">
      <c r="B150" s="5" t="s">
        <v>10</v>
      </c>
      <c r="C150" s="5">
        <v>142</v>
      </c>
      <c r="D150" s="5">
        <v>142</v>
      </c>
      <c r="E150" s="6">
        <v>16.399999999999999</v>
      </c>
      <c r="F150" s="22">
        <f t="shared" si="25"/>
        <v>4.5555555555555554</v>
      </c>
      <c r="G150" s="14">
        <f t="shared" si="33"/>
        <v>0.99999999999999989</v>
      </c>
      <c r="H150" s="14">
        <f>('motorcycle data'!$C$4)*(G150)</f>
        <v>197.99999999999997</v>
      </c>
      <c r="I150" s="14">
        <f>0.5*1.225*F150^2*('motorcycle data'!$F$4)*('motorcycle data'!$G$4)</f>
        <v>4.1820063271604937</v>
      </c>
      <c r="J150" s="14">
        <f>IF(F150=0,0,H150+I150+'motorcycle data'!$E$7)</f>
        <v>241.02960632716048</v>
      </c>
      <c r="K150" s="14">
        <f t="shared" si="26"/>
        <v>241.02960632716048</v>
      </c>
      <c r="L150" s="14">
        <f t="shared" si="27"/>
        <v>0</v>
      </c>
      <c r="M150" s="14">
        <f t="shared" si="28"/>
        <v>1.0980237621570643</v>
      </c>
      <c r="N150" s="14">
        <f t="shared" si="24"/>
        <v>1.0980237621570643</v>
      </c>
      <c r="O150" s="14">
        <f t="shared" si="29"/>
        <v>0</v>
      </c>
      <c r="P150" s="14">
        <f t="shared" si="30"/>
        <v>0</v>
      </c>
      <c r="Q150" s="14" t="str">
        <f t="shared" si="31"/>
        <v/>
      </c>
      <c r="R150" s="14"/>
      <c r="S150" s="14"/>
      <c r="T150" s="14">
        <f t="shared" si="34"/>
        <v>50.704286455242098</v>
      </c>
      <c r="U150" s="14">
        <f t="shared" si="35"/>
        <v>13.973175659977549</v>
      </c>
      <c r="V150" s="14">
        <f t="shared" si="32"/>
        <v>0</v>
      </c>
    </row>
    <row r="151" spans="2:22" x14ac:dyDescent="0.3">
      <c r="B151" s="5" t="s">
        <v>10</v>
      </c>
      <c r="C151" s="5">
        <v>143</v>
      </c>
      <c r="D151" s="5">
        <v>143</v>
      </c>
      <c r="E151" s="6">
        <v>18.899999999999999</v>
      </c>
      <c r="F151" s="22">
        <f t="shared" si="25"/>
        <v>5.2499999999999991</v>
      </c>
      <c r="G151" s="14">
        <f t="shared" si="33"/>
        <v>0.4861111111111111</v>
      </c>
      <c r="H151" s="14">
        <f>('motorcycle data'!$C$4)*(G151)</f>
        <v>96.25</v>
      </c>
      <c r="I151" s="14">
        <f>0.5*1.225*F151^2*('motorcycle data'!$F$4)*('motorcycle data'!$G$4)</f>
        <v>5.5541882812499974</v>
      </c>
      <c r="J151" s="14">
        <f>IF(F151=0,0,H151+I151+'motorcycle data'!$E$7)</f>
        <v>140.65178828124999</v>
      </c>
      <c r="K151" s="14">
        <f t="shared" si="26"/>
        <v>140.65178828124999</v>
      </c>
      <c r="L151" s="14">
        <f t="shared" si="27"/>
        <v>0</v>
      </c>
      <c r="M151" s="14">
        <f t="shared" si="28"/>
        <v>0.73842188847656232</v>
      </c>
      <c r="N151" s="14">
        <f t="shared" si="24"/>
        <v>0.73842188847656232</v>
      </c>
      <c r="O151" s="14">
        <f t="shared" si="29"/>
        <v>0</v>
      </c>
      <c r="P151" s="14">
        <f t="shared" si="30"/>
        <v>0</v>
      </c>
      <c r="Q151" s="14" t="str">
        <f t="shared" si="31"/>
        <v/>
      </c>
      <c r="R151" s="14"/>
      <c r="S151" s="14"/>
      <c r="T151" s="14">
        <f t="shared" si="34"/>
        <v>51.442708343718664</v>
      </c>
      <c r="U151" s="14">
        <f t="shared" si="35"/>
        <v>13.973175659977549</v>
      </c>
      <c r="V151" s="14">
        <f t="shared" si="32"/>
        <v>0</v>
      </c>
    </row>
    <row r="152" spans="2:22" x14ac:dyDescent="0.3">
      <c r="B152" s="5" t="s">
        <v>10</v>
      </c>
      <c r="C152" s="5">
        <v>144</v>
      </c>
      <c r="D152" s="5">
        <v>144</v>
      </c>
      <c r="E152" s="6">
        <v>19.899999999999999</v>
      </c>
      <c r="F152" s="22">
        <f t="shared" si="25"/>
        <v>5.5277777777777777</v>
      </c>
      <c r="G152" s="14">
        <f t="shared" si="33"/>
        <v>0.26388888888888917</v>
      </c>
      <c r="H152" s="14">
        <f>('motorcycle data'!$C$4)*(G152)</f>
        <v>52.250000000000057</v>
      </c>
      <c r="I152" s="14">
        <f>0.5*1.225*F152^2*('motorcycle data'!$F$4)*('motorcycle data'!$G$4)</f>
        <v>6.1574818769290118</v>
      </c>
      <c r="J152" s="14">
        <f>IF(F152=0,0,H152+I152+'motorcycle data'!$E$7)</f>
        <v>97.255081876929069</v>
      </c>
      <c r="K152" s="14">
        <f t="shared" si="26"/>
        <v>97.255081876929069</v>
      </c>
      <c r="L152" s="14">
        <f t="shared" si="27"/>
        <v>0</v>
      </c>
      <c r="M152" s="14">
        <f t="shared" si="28"/>
        <v>0.53760448037524677</v>
      </c>
      <c r="N152" s="14">
        <f t="shared" si="24"/>
        <v>0.53760448037524677</v>
      </c>
      <c r="O152" s="14">
        <f t="shared" si="29"/>
        <v>0</v>
      </c>
      <c r="P152" s="14">
        <f t="shared" si="30"/>
        <v>0</v>
      </c>
      <c r="Q152" s="14" t="str">
        <f t="shared" si="31"/>
        <v/>
      </c>
      <c r="R152" s="14"/>
      <c r="S152" s="14"/>
      <c r="T152" s="14">
        <f t="shared" si="34"/>
        <v>51.980312824093907</v>
      </c>
      <c r="U152" s="14">
        <f t="shared" si="35"/>
        <v>13.973175659977549</v>
      </c>
      <c r="V152" s="14">
        <f t="shared" si="32"/>
        <v>0</v>
      </c>
    </row>
    <row r="153" spans="2:22" x14ac:dyDescent="0.3">
      <c r="B153" s="5" t="s">
        <v>10</v>
      </c>
      <c r="C153" s="5">
        <v>145</v>
      </c>
      <c r="D153" s="5">
        <v>145</v>
      </c>
      <c r="E153" s="6">
        <v>20.8</v>
      </c>
      <c r="F153" s="22">
        <f t="shared" si="25"/>
        <v>5.7777777777777777</v>
      </c>
      <c r="G153" s="14">
        <f t="shared" si="33"/>
        <v>0.40277777777777807</v>
      </c>
      <c r="H153" s="14">
        <f>('motorcycle data'!$C$4)*(G153)</f>
        <v>79.750000000000057</v>
      </c>
      <c r="I153" s="14">
        <f>0.5*1.225*F153^2*('motorcycle data'!$F$4)*('motorcycle data'!$G$4)</f>
        <v>6.7270345679012342</v>
      </c>
      <c r="J153" s="14">
        <f>IF(F153=0,0,H153+I153+'motorcycle data'!$E$7)</f>
        <v>125.32463456790128</v>
      </c>
      <c r="K153" s="14">
        <f t="shared" si="26"/>
        <v>125.32463456790128</v>
      </c>
      <c r="L153" s="14">
        <f t="shared" si="27"/>
        <v>0</v>
      </c>
      <c r="M153" s="14">
        <f t="shared" si="28"/>
        <v>0.72409788861454072</v>
      </c>
      <c r="N153" s="14">
        <f t="shared" si="24"/>
        <v>0.72409788861454072</v>
      </c>
      <c r="O153" s="14">
        <f t="shared" si="29"/>
        <v>0</v>
      </c>
      <c r="P153" s="14">
        <f t="shared" si="30"/>
        <v>0</v>
      </c>
      <c r="Q153" s="14" t="str">
        <f t="shared" si="31"/>
        <v/>
      </c>
      <c r="R153" s="14"/>
      <c r="S153" s="14"/>
      <c r="T153" s="14">
        <f t="shared" si="34"/>
        <v>52.704410712708452</v>
      </c>
      <c r="U153" s="14">
        <f t="shared" si="35"/>
        <v>13.973175659977549</v>
      </c>
      <c r="V153" s="14">
        <f t="shared" si="32"/>
        <v>0</v>
      </c>
    </row>
    <row r="154" spans="2:22" x14ac:dyDescent="0.3">
      <c r="B154" s="5" t="s">
        <v>10</v>
      </c>
      <c r="C154" s="5">
        <v>146</v>
      </c>
      <c r="D154" s="5">
        <v>146</v>
      </c>
      <c r="E154" s="6">
        <v>22.8</v>
      </c>
      <c r="F154" s="22">
        <f t="shared" si="25"/>
        <v>6.333333333333333</v>
      </c>
      <c r="G154" s="14">
        <f t="shared" si="33"/>
        <v>0.63888888888888862</v>
      </c>
      <c r="H154" s="14">
        <f>('motorcycle data'!$C$4)*(G154)</f>
        <v>126.49999999999994</v>
      </c>
      <c r="I154" s="14">
        <f>0.5*1.225*F154^2*('motorcycle data'!$F$4)*('motorcycle data'!$G$4)</f>
        <v>8.0828902777777767</v>
      </c>
      <c r="J154" s="14">
        <f>IF(F154=0,0,H154+I154+'motorcycle data'!$E$7)</f>
        <v>173.43049027777772</v>
      </c>
      <c r="K154" s="14">
        <f t="shared" si="26"/>
        <v>173.43049027777772</v>
      </c>
      <c r="L154" s="14">
        <f t="shared" si="27"/>
        <v>0</v>
      </c>
      <c r="M154" s="14">
        <f t="shared" si="28"/>
        <v>1.0983931050925921</v>
      </c>
      <c r="N154" s="14">
        <f t="shared" si="24"/>
        <v>1.0983931050925921</v>
      </c>
      <c r="O154" s="14">
        <f t="shared" si="29"/>
        <v>0</v>
      </c>
      <c r="P154" s="14">
        <f t="shared" si="30"/>
        <v>0</v>
      </c>
      <c r="Q154" s="14" t="str">
        <f t="shared" si="31"/>
        <v/>
      </c>
      <c r="R154" s="14"/>
      <c r="S154" s="14"/>
      <c r="T154" s="14">
        <f t="shared" si="34"/>
        <v>53.802803817801042</v>
      </c>
      <c r="U154" s="14">
        <f t="shared" si="35"/>
        <v>13.973175659977549</v>
      </c>
      <c r="V154" s="14">
        <f t="shared" si="32"/>
        <v>0</v>
      </c>
    </row>
    <row r="155" spans="2:22" x14ac:dyDescent="0.3">
      <c r="B155" s="5" t="s">
        <v>10</v>
      </c>
      <c r="C155" s="5">
        <v>147</v>
      </c>
      <c r="D155" s="5">
        <v>147</v>
      </c>
      <c r="E155" s="6">
        <v>25.4</v>
      </c>
      <c r="F155" s="22">
        <f t="shared" si="25"/>
        <v>7.0555555555555554</v>
      </c>
      <c r="G155" s="14">
        <f t="shared" si="33"/>
        <v>0.68055555555555536</v>
      </c>
      <c r="H155" s="14">
        <f>('motorcycle data'!$C$4)*(G155)</f>
        <v>134.74999999999997</v>
      </c>
      <c r="I155" s="14">
        <f>0.5*1.225*F155^2*('motorcycle data'!$F$4)*('motorcycle data'!$G$4)</f>
        <v>10.031466396604937</v>
      </c>
      <c r="J155" s="14">
        <f>IF(F155=0,0,H155+I155+'motorcycle data'!$E$7)</f>
        <v>183.62906639660491</v>
      </c>
      <c r="K155" s="14">
        <f t="shared" si="26"/>
        <v>183.62906639660491</v>
      </c>
      <c r="L155" s="14">
        <f t="shared" si="27"/>
        <v>0</v>
      </c>
      <c r="M155" s="14">
        <f t="shared" si="28"/>
        <v>1.2956050795760456</v>
      </c>
      <c r="N155" s="14">
        <f t="shared" si="24"/>
        <v>1.2956050795760456</v>
      </c>
      <c r="O155" s="14">
        <f t="shared" si="29"/>
        <v>0</v>
      </c>
      <c r="P155" s="14">
        <f t="shared" si="30"/>
        <v>0</v>
      </c>
      <c r="Q155" s="14" t="str">
        <f t="shared" si="31"/>
        <v/>
      </c>
      <c r="R155" s="14"/>
      <c r="S155" s="14"/>
      <c r="T155" s="14">
        <f t="shared" si="34"/>
        <v>55.098408897377091</v>
      </c>
      <c r="U155" s="14">
        <f t="shared" si="35"/>
        <v>13.973175659977549</v>
      </c>
      <c r="V155" s="14">
        <f t="shared" si="32"/>
        <v>0</v>
      </c>
    </row>
    <row r="156" spans="2:22" x14ac:dyDescent="0.3">
      <c r="B156" s="5" t="s">
        <v>10</v>
      </c>
      <c r="C156" s="5">
        <v>148</v>
      </c>
      <c r="D156" s="5">
        <v>148</v>
      </c>
      <c r="E156" s="6">
        <v>27.7</v>
      </c>
      <c r="F156" s="22">
        <f t="shared" si="25"/>
        <v>7.6944444444444438</v>
      </c>
      <c r="G156" s="14">
        <f t="shared" si="33"/>
        <v>0.5277777777777779</v>
      </c>
      <c r="H156" s="14">
        <f>('motorcycle data'!$C$4)*(G156)</f>
        <v>104.50000000000003</v>
      </c>
      <c r="I156" s="14">
        <f>0.5*1.225*F156^2*('motorcycle data'!$F$4)*('motorcycle data'!$G$4)</f>
        <v>11.930441830632713</v>
      </c>
      <c r="J156" s="14">
        <f>IF(F156=0,0,H156+I156+'motorcycle data'!$E$7)</f>
        <v>155.27804183063273</v>
      </c>
      <c r="K156" s="14">
        <f t="shared" si="26"/>
        <v>155.27804183063273</v>
      </c>
      <c r="L156" s="14">
        <f t="shared" si="27"/>
        <v>0</v>
      </c>
      <c r="M156" s="14">
        <f t="shared" si="28"/>
        <v>1.1947782663079241</v>
      </c>
      <c r="N156" s="14">
        <f t="shared" si="24"/>
        <v>1.1947782663079241</v>
      </c>
      <c r="O156" s="14">
        <f t="shared" si="29"/>
        <v>0</v>
      </c>
      <c r="P156" s="14">
        <f t="shared" si="30"/>
        <v>0</v>
      </c>
      <c r="Q156" s="14" t="str">
        <f t="shared" si="31"/>
        <v/>
      </c>
      <c r="R156" s="14"/>
      <c r="S156" s="14"/>
      <c r="T156" s="14">
        <f t="shared" si="34"/>
        <v>56.293187163685012</v>
      </c>
      <c r="U156" s="14">
        <f t="shared" si="35"/>
        <v>13.973175659977549</v>
      </c>
      <c r="V156" s="14">
        <f t="shared" si="32"/>
        <v>0</v>
      </c>
    </row>
    <row r="157" spans="2:22" x14ac:dyDescent="0.3">
      <c r="B157" s="5" t="s">
        <v>10</v>
      </c>
      <c r="C157" s="5">
        <v>149</v>
      </c>
      <c r="D157" s="5">
        <v>149</v>
      </c>
      <c r="E157" s="6">
        <v>29.2</v>
      </c>
      <c r="F157" s="22">
        <f t="shared" si="25"/>
        <v>8.1111111111111107</v>
      </c>
      <c r="G157" s="14">
        <f t="shared" si="33"/>
        <v>0.29166666666666685</v>
      </c>
      <c r="H157" s="14">
        <f>('motorcycle data'!$C$4)*(G157)</f>
        <v>57.750000000000036</v>
      </c>
      <c r="I157" s="14">
        <f>0.5*1.225*F157^2*('motorcycle data'!$F$4)*('motorcycle data'!$G$4)</f>
        <v>13.257532253086415</v>
      </c>
      <c r="J157" s="14">
        <f>IF(F157=0,0,H157+I157+'motorcycle data'!$E$7)</f>
        <v>109.85513225308645</v>
      </c>
      <c r="K157" s="14">
        <f t="shared" si="26"/>
        <v>109.85513225308645</v>
      </c>
      <c r="L157" s="14">
        <f t="shared" si="27"/>
        <v>0</v>
      </c>
      <c r="M157" s="14">
        <f t="shared" si="28"/>
        <v>0.89104718383059001</v>
      </c>
      <c r="N157" s="14">
        <f t="shared" si="24"/>
        <v>0.89104718383059001</v>
      </c>
      <c r="O157" s="14">
        <f t="shared" si="29"/>
        <v>0</v>
      </c>
      <c r="P157" s="14">
        <f t="shared" si="30"/>
        <v>0</v>
      </c>
      <c r="Q157" s="14" t="str">
        <f t="shared" si="31"/>
        <v/>
      </c>
      <c r="R157" s="14"/>
      <c r="S157" s="14"/>
      <c r="T157" s="14">
        <f t="shared" si="34"/>
        <v>57.184234347515599</v>
      </c>
      <c r="U157" s="14">
        <f t="shared" si="35"/>
        <v>13.973175659977549</v>
      </c>
      <c r="V157" s="14">
        <f t="shared" si="32"/>
        <v>0</v>
      </c>
    </row>
    <row r="158" spans="2:22" x14ac:dyDescent="0.3">
      <c r="B158" s="5" t="s">
        <v>10</v>
      </c>
      <c r="C158" s="5">
        <v>150</v>
      </c>
      <c r="D158" s="5">
        <v>150</v>
      </c>
      <c r="E158" s="6">
        <v>29.8</v>
      </c>
      <c r="F158" s="22">
        <f t="shared" si="25"/>
        <v>8.2777777777777786</v>
      </c>
      <c r="G158" s="14">
        <f t="shared" si="33"/>
        <v>2.7777777777777679E-2</v>
      </c>
      <c r="H158" s="14">
        <f>('motorcycle data'!$C$4)*(G158)</f>
        <v>5.4999999999999805</v>
      </c>
      <c r="I158" s="14">
        <f>0.5*1.225*F158^2*('motorcycle data'!$F$4)*('motorcycle data'!$G$4)</f>
        <v>13.80795991512346</v>
      </c>
      <c r="J158" s="14">
        <f>IF(F158=0,0,H158+I158+'motorcycle data'!$E$7)</f>
        <v>58.15555991512344</v>
      </c>
      <c r="K158" s="14">
        <f t="shared" si="26"/>
        <v>58.15555991512344</v>
      </c>
      <c r="L158" s="14">
        <f t="shared" si="27"/>
        <v>0</v>
      </c>
      <c r="M158" s="14">
        <f t="shared" si="28"/>
        <v>0.48139880151963299</v>
      </c>
      <c r="N158" s="14">
        <f t="shared" si="24"/>
        <v>0.48139880151963299</v>
      </c>
      <c r="O158" s="14">
        <f t="shared" si="29"/>
        <v>0</v>
      </c>
      <c r="P158" s="14">
        <f t="shared" si="30"/>
        <v>0</v>
      </c>
      <c r="Q158" s="14" t="str">
        <f t="shared" si="31"/>
        <v/>
      </c>
      <c r="R158" s="14"/>
      <c r="S158" s="14"/>
      <c r="T158" s="14">
        <f t="shared" si="34"/>
        <v>57.66563314903523</v>
      </c>
      <c r="U158" s="14">
        <f t="shared" si="35"/>
        <v>13.973175659977549</v>
      </c>
      <c r="V158" s="14">
        <f t="shared" si="32"/>
        <v>0</v>
      </c>
    </row>
    <row r="159" spans="2:22" x14ac:dyDescent="0.3">
      <c r="B159" s="5" t="s">
        <v>10</v>
      </c>
      <c r="C159" s="5">
        <v>151</v>
      </c>
      <c r="D159" s="5">
        <v>151</v>
      </c>
      <c r="E159" s="6">
        <v>29.4</v>
      </c>
      <c r="F159" s="22">
        <f t="shared" si="25"/>
        <v>8.1666666666666661</v>
      </c>
      <c r="G159" s="14">
        <f t="shared" si="33"/>
        <v>-0.36111111111111133</v>
      </c>
      <c r="H159" s="14">
        <f>('motorcycle data'!$C$4)*(G159)</f>
        <v>-71.500000000000043</v>
      </c>
      <c r="I159" s="14">
        <f>0.5*1.225*F159^2*('motorcycle data'!$F$4)*('motorcycle data'!$G$4)</f>
        <v>13.439764236111108</v>
      </c>
      <c r="J159" s="14">
        <f>IF(F159=0,0,H159+I159+'motorcycle data'!$E$7)</f>
        <v>-19.212635763888933</v>
      </c>
      <c r="K159" s="14">
        <f t="shared" si="26"/>
        <v>0</v>
      </c>
      <c r="L159" s="14">
        <f t="shared" si="27"/>
        <v>19.212635763888933</v>
      </c>
      <c r="M159" s="14">
        <f t="shared" si="28"/>
        <v>-0.1569031920717596</v>
      </c>
      <c r="N159" s="14">
        <f t="shared" si="24"/>
        <v>0</v>
      </c>
      <c r="O159" s="14">
        <f t="shared" si="29"/>
        <v>0.1569031920717596</v>
      </c>
      <c r="P159" s="14">
        <f t="shared" si="30"/>
        <v>0.11767739405381969</v>
      </c>
      <c r="Q159" s="14">
        <f t="shared" si="31"/>
        <v>0.11767739405381969</v>
      </c>
      <c r="R159" s="14">
        <f>SUM(Q159:Q164)</f>
        <v>3.0071323360206876</v>
      </c>
      <c r="S159" s="14">
        <f>R159*6</f>
        <v>18.042794016124127</v>
      </c>
      <c r="T159" s="14">
        <f t="shared" si="34"/>
        <v>57.66563314903523</v>
      </c>
      <c r="U159" s="14">
        <f t="shared" si="35"/>
        <v>14.130078852049309</v>
      </c>
      <c r="V159" s="14">
        <f t="shared" si="32"/>
        <v>9.5318689183593958E-2</v>
      </c>
    </row>
    <row r="160" spans="2:22" x14ac:dyDescent="0.3">
      <c r="B160" s="5" t="s">
        <v>10</v>
      </c>
      <c r="C160" s="5">
        <v>152</v>
      </c>
      <c r="D160" s="5">
        <v>152</v>
      </c>
      <c r="E160" s="6">
        <v>27.2</v>
      </c>
      <c r="F160" s="22">
        <f t="shared" si="25"/>
        <v>7.5555555555555554</v>
      </c>
      <c r="G160" s="14">
        <f t="shared" si="33"/>
        <v>-0.94444444444444398</v>
      </c>
      <c r="H160" s="14">
        <f>('motorcycle data'!$C$4)*(G160)</f>
        <v>-186.99999999999991</v>
      </c>
      <c r="I160" s="14">
        <f>0.5*1.225*F160^2*('motorcycle data'!$F$4)*('motorcycle data'!$G$4)</f>
        <v>11.503627160493826</v>
      </c>
      <c r="J160" s="14">
        <f>IF(F160=0,0,H160+I160+'motorcycle data'!$E$7)</f>
        <v>-136.64877283950608</v>
      </c>
      <c r="K160" s="14">
        <f t="shared" si="26"/>
        <v>0</v>
      </c>
      <c r="L160" s="14">
        <f t="shared" si="27"/>
        <v>136.64877283950608</v>
      </c>
      <c r="M160" s="14">
        <f t="shared" si="28"/>
        <v>-1.0324573947873792</v>
      </c>
      <c r="N160" s="14">
        <f t="shared" si="24"/>
        <v>0</v>
      </c>
      <c r="O160" s="14">
        <f t="shared" si="29"/>
        <v>1.0324573947873792</v>
      </c>
      <c r="P160" s="14">
        <f t="shared" si="30"/>
        <v>0.77434304609053439</v>
      </c>
      <c r="Q160" s="14">
        <f t="shared" si="31"/>
        <v>0.77434304609053439</v>
      </c>
      <c r="R160" s="14"/>
      <c r="S160" s="14"/>
      <c r="T160" s="14">
        <f t="shared" si="34"/>
        <v>57.66563314903523</v>
      </c>
      <c r="U160" s="14">
        <f t="shared" si="35"/>
        <v>15.162536246836687</v>
      </c>
      <c r="V160" s="14">
        <f t="shared" si="32"/>
        <v>0.62721786733333285</v>
      </c>
    </row>
    <row r="161" spans="2:22" x14ac:dyDescent="0.3">
      <c r="B161" s="5" t="s">
        <v>10</v>
      </c>
      <c r="C161" s="5">
        <v>153</v>
      </c>
      <c r="D161" s="5">
        <v>153</v>
      </c>
      <c r="E161" s="6">
        <v>22.6</v>
      </c>
      <c r="F161" s="22">
        <f t="shared" si="25"/>
        <v>6.2777777777777777</v>
      </c>
      <c r="G161" s="14">
        <f t="shared" si="33"/>
        <v>-1.3749999999999998</v>
      </c>
      <c r="H161" s="14">
        <f>('motorcycle data'!$C$4)*(G161)</f>
        <v>-272.24999999999994</v>
      </c>
      <c r="I161" s="14">
        <f>0.5*1.225*F161^2*('motorcycle data'!$F$4)*('motorcycle data'!$G$4)</f>
        <v>7.941707137345678</v>
      </c>
      <c r="J161" s="14">
        <f>IF(F161=0,0,H161+I161+'motorcycle data'!$E$7)</f>
        <v>-225.46069286265424</v>
      </c>
      <c r="K161" s="14">
        <f t="shared" si="26"/>
        <v>0</v>
      </c>
      <c r="L161" s="14">
        <f t="shared" si="27"/>
        <v>225.46069286265424</v>
      </c>
      <c r="M161" s="14">
        <f t="shared" si="28"/>
        <v>-1.4153921274155516</v>
      </c>
      <c r="N161" s="14">
        <f t="shared" si="24"/>
        <v>0</v>
      </c>
      <c r="O161" s="14">
        <f t="shared" si="29"/>
        <v>1.4153921274155516</v>
      </c>
      <c r="P161" s="14">
        <f t="shared" si="30"/>
        <v>1.0615440955616637</v>
      </c>
      <c r="Q161" s="14">
        <f t="shared" si="31"/>
        <v>1.0615440955616637</v>
      </c>
      <c r="R161" s="14"/>
      <c r="S161" s="14"/>
      <c r="T161" s="14">
        <f t="shared" si="34"/>
        <v>57.66563314903523</v>
      </c>
      <c r="U161" s="14">
        <f t="shared" si="35"/>
        <v>16.577928374252238</v>
      </c>
      <c r="V161" s="14">
        <f t="shared" si="32"/>
        <v>0.85985071740494767</v>
      </c>
    </row>
    <row r="162" spans="2:22" x14ac:dyDescent="0.3">
      <c r="B162" s="5" t="s">
        <v>10</v>
      </c>
      <c r="C162" s="5">
        <v>154</v>
      </c>
      <c r="D162" s="5">
        <v>154</v>
      </c>
      <c r="E162" s="6">
        <v>17.3</v>
      </c>
      <c r="F162" s="22">
        <f t="shared" si="25"/>
        <v>4.8055555555555554</v>
      </c>
      <c r="G162" s="14">
        <f t="shared" si="33"/>
        <v>-1.2916666666666667</v>
      </c>
      <c r="H162" s="14">
        <f>('motorcycle data'!$C$4)*(G162)</f>
        <v>-255.75000000000003</v>
      </c>
      <c r="I162" s="14">
        <f>0.5*1.225*F162^2*('motorcycle data'!$F$4)*('motorcycle data'!$G$4)</f>
        <v>4.653601552854937</v>
      </c>
      <c r="J162" s="14">
        <f>IF(F162=0,0,H162+I162+'motorcycle data'!$E$7)</f>
        <v>-212.24879844714508</v>
      </c>
      <c r="K162" s="14">
        <f t="shared" si="26"/>
        <v>0</v>
      </c>
      <c r="L162" s="14">
        <f t="shared" si="27"/>
        <v>212.24879844714508</v>
      </c>
      <c r="M162" s="14">
        <f t="shared" si="28"/>
        <v>-1.0199733925376693</v>
      </c>
      <c r="N162" s="14">
        <f t="shared" si="24"/>
        <v>0</v>
      </c>
      <c r="O162" s="14">
        <f t="shared" si="29"/>
        <v>1.0199733925376693</v>
      </c>
      <c r="P162" s="14">
        <f t="shared" si="30"/>
        <v>0.76498004440325196</v>
      </c>
      <c r="Q162" s="14">
        <f t="shared" si="31"/>
        <v>0.76498004440325196</v>
      </c>
      <c r="R162" s="14"/>
      <c r="S162" s="14"/>
      <c r="T162" s="14">
        <f t="shared" si="34"/>
        <v>57.66563314903523</v>
      </c>
      <c r="U162" s="14">
        <f t="shared" si="35"/>
        <v>17.597901766789906</v>
      </c>
      <c r="V162" s="14">
        <f t="shared" si="32"/>
        <v>0.61963383596663413</v>
      </c>
    </row>
    <row r="163" spans="2:22" x14ac:dyDescent="0.3">
      <c r="B163" s="5" t="s">
        <v>10</v>
      </c>
      <c r="C163" s="5">
        <v>155</v>
      </c>
      <c r="D163" s="5">
        <v>155</v>
      </c>
      <c r="E163" s="6">
        <v>13.3</v>
      </c>
      <c r="F163" s="22">
        <f t="shared" si="25"/>
        <v>3.6944444444444446</v>
      </c>
      <c r="G163" s="14">
        <f t="shared" si="33"/>
        <v>-0.73611111111111116</v>
      </c>
      <c r="H163" s="14">
        <f>('motorcycle data'!$C$4)*(G163)</f>
        <v>-145.75</v>
      </c>
      <c r="I163" s="14">
        <f>0.5*1.225*F163^2*('motorcycle data'!$F$4)*('motorcycle data'!$G$4)</f>
        <v>2.7504279417438271</v>
      </c>
      <c r="J163" s="14">
        <f>IF(F163=0,0,H163+I163+'motorcycle data'!$E$7)</f>
        <v>-104.15197205825618</v>
      </c>
      <c r="K163" s="14">
        <f t="shared" si="26"/>
        <v>0</v>
      </c>
      <c r="L163" s="14">
        <f t="shared" si="27"/>
        <v>104.15197205825618</v>
      </c>
      <c r="M163" s="14">
        <f t="shared" si="28"/>
        <v>-0.38478367454855755</v>
      </c>
      <c r="N163" s="14">
        <f t="shared" si="24"/>
        <v>0</v>
      </c>
      <c r="O163" s="14">
        <f t="shared" si="29"/>
        <v>0.38478367454855755</v>
      </c>
      <c r="P163" s="14">
        <f t="shared" si="30"/>
        <v>0.28858775591141816</v>
      </c>
      <c r="Q163" s="14">
        <f t="shared" si="31"/>
        <v>0.28858775591141816</v>
      </c>
      <c r="R163" s="14"/>
      <c r="S163" s="14"/>
      <c r="T163" s="14">
        <f t="shared" si="34"/>
        <v>57.66563314903523</v>
      </c>
      <c r="U163" s="14">
        <f t="shared" si="35"/>
        <v>17.982685441338464</v>
      </c>
      <c r="V163" s="14">
        <f t="shared" si="32"/>
        <v>0.23375608228824873</v>
      </c>
    </row>
    <row r="164" spans="2:22" x14ac:dyDescent="0.3">
      <c r="B164" s="5" t="s">
        <v>10</v>
      </c>
      <c r="C164" s="5">
        <v>156</v>
      </c>
      <c r="D164" s="5">
        <v>156</v>
      </c>
      <c r="E164" s="6">
        <v>12</v>
      </c>
      <c r="F164" s="22">
        <f t="shared" si="25"/>
        <v>3.333333333333333</v>
      </c>
      <c r="G164" s="14">
        <f t="shared" si="33"/>
        <v>-9.7222222222222363E-2</v>
      </c>
      <c r="H164" s="14">
        <f>('motorcycle data'!$C$4)*(G164)</f>
        <v>-19.250000000000028</v>
      </c>
      <c r="I164" s="14">
        <f>0.5*1.225*F164^2*('motorcycle data'!$F$4)*('motorcycle data'!$G$4)</f>
        <v>2.239027777777777</v>
      </c>
      <c r="J164" s="14">
        <f>IF(F164=0,0,H164+I164+'motorcycle data'!$E$7)</f>
        <v>21.83662777777775</v>
      </c>
      <c r="K164" s="14">
        <f t="shared" si="26"/>
        <v>21.83662777777775</v>
      </c>
      <c r="L164" s="14">
        <f t="shared" si="27"/>
        <v>0</v>
      </c>
      <c r="M164" s="14">
        <f t="shared" si="28"/>
        <v>7.2788759259259164E-2</v>
      </c>
      <c r="N164" s="14">
        <f t="shared" si="24"/>
        <v>7.2788759259259164E-2</v>
      </c>
      <c r="O164" s="14">
        <f t="shared" si="29"/>
        <v>0</v>
      </c>
      <c r="P164" s="14">
        <f t="shared" si="30"/>
        <v>0</v>
      </c>
      <c r="Q164" s="14">
        <f t="shared" si="31"/>
        <v>0</v>
      </c>
      <c r="R164" s="14"/>
      <c r="S164" s="14"/>
      <c r="T164" s="14">
        <f t="shared" si="34"/>
        <v>57.738421908294491</v>
      </c>
      <c r="U164" s="14">
        <f t="shared" si="35"/>
        <v>17.982685441338464</v>
      </c>
      <c r="V164" s="14">
        <f t="shared" si="32"/>
        <v>0</v>
      </c>
    </row>
    <row r="165" spans="2:22" x14ac:dyDescent="0.3">
      <c r="B165" s="5" t="s">
        <v>10</v>
      </c>
      <c r="C165" s="5">
        <v>157</v>
      </c>
      <c r="D165" s="5">
        <v>157</v>
      </c>
      <c r="E165" s="6">
        <v>12.6</v>
      </c>
      <c r="F165" s="22">
        <f t="shared" si="25"/>
        <v>3.5</v>
      </c>
      <c r="G165" s="14">
        <f t="shared" si="33"/>
        <v>0.29166666666666663</v>
      </c>
      <c r="H165" s="14">
        <f>('motorcycle data'!$C$4)*(G165)</f>
        <v>57.749999999999993</v>
      </c>
      <c r="I165" s="14">
        <f>0.5*1.225*F165^2*('motorcycle data'!$F$4)*('motorcycle data'!$G$4)</f>
        <v>2.4685281249999997</v>
      </c>
      <c r="J165" s="14">
        <f>IF(F165=0,0,H165+I165+'motorcycle data'!$E$7)</f>
        <v>99.066128124999992</v>
      </c>
      <c r="K165" s="14">
        <f t="shared" si="26"/>
        <v>99.066128124999992</v>
      </c>
      <c r="L165" s="14">
        <f t="shared" si="27"/>
        <v>0</v>
      </c>
      <c r="M165" s="14">
        <f t="shared" si="28"/>
        <v>0.34673144843749998</v>
      </c>
      <c r="N165" s="14">
        <f t="shared" si="24"/>
        <v>0.34673144843749998</v>
      </c>
      <c r="O165" s="14">
        <f t="shared" si="29"/>
        <v>0</v>
      </c>
      <c r="P165" s="14">
        <f t="shared" si="30"/>
        <v>0</v>
      </c>
      <c r="Q165" s="14" t="str">
        <f t="shared" si="31"/>
        <v/>
      </c>
      <c r="R165" s="14"/>
      <c r="S165" s="14"/>
      <c r="T165" s="14">
        <f t="shared" si="34"/>
        <v>58.085153356731993</v>
      </c>
      <c r="U165" s="14">
        <f t="shared" si="35"/>
        <v>17.982685441338464</v>
      </c>
      <c r="V165" s="14">
        <f t="shared" si="32"/>
        <v>0</v>
      </c>
    </row>
    <row r="166" spans="2:22" x14ac:dyDescent="0.3">
      <c r="B166" s="5" t="s">
        <v>10</v>
      </c>
      <c r="C166" s="5">
        <v>158</v>
      </c>
      <c r="D166" s="5">
        <v>158</v>
      </c>
      <c r="E166" s="6">
        <v>14.1</v>
      </c>
      <c r="F166" s="22">
        <f t="shared" si="25"/>
        <v>3.9166666666666665</v>
      </c>
      <c r="G166" s="14">
        <f t="shared" si="33"/>
        <v>0.63888888888888884</v>
      </c>
      <c r="H166" s="14">
        <f>('motorcycle data'!$C$4)*(G166)</f>
        <v>126.49999999999999</v>
      </c>
      <c r="I166" s="14">
        <f>0.5*1.225*F166^2*('motorcycle data'!$F$4)*('motorcycle data'!$G$4)</f>
        <v>3.0912577256944438</v>
      </c>
      <c r="J166" s="14">
        <f>IF(F166=0,0,H166+I166+'motorcycle data'!$E$7)</f>
        <v>168.43885772569442</v>
      </c>
      <c r="K166" s="14">
        <f t="shared" si="26"/>
        <v>168.43885772569442</v>
      </c>
      <c r="L166" s="14">
        <f t="shared" si="27"/>
        <v>0</v>
      </c>
      <c r="M166" s="14">
        <f t="shared" si="28"/>
        <v>0.65971885942563646</v>
      </c>
      <c r="N166" s="14">
        <f t="shared" si="24"/>
        <v>0.65971885942563646</v>
      </c>
      <c r="O166" s="14">
        <f t="shared" si="29"/>
        <v>0</v>
      </c>
      <c r="P166" s="14">
        <f t="shared" si="30"/>
        <v>0</v>
      </c>
      <c r="Q166" s="14" t="str">
        <f t="shared" si="31"/>
        <v/>
      </c>
      <c r="R166" s="14"/>
      <c r="S166" s="14"/>
      <c r="T166" s="14">
        <f t="shared" si="34"/>
        <v>58.744872216157631</v>
      </c>
      <c r="U166" s="14">
        <f t="shared" si="35"/>
        <v>17.982685441338464</v>
      </c>
      <c r="V166" s="14">
        <f t="shared" si="32"/>
        <v>0</v>
      </c>
    </row>
    <row r="167" spans="2:22" x14ac:dyDescent="0.3">
      <c r="B167" s="5" t="s">
        <v>10</v>
      </c>
      <c r="C167" s="5">
        <v>159</v>
      </c>
      <c r="D167" s="5">
        <v>159</v>
      </c>
      <c r="E167" s="6">
        <v>17.2</v>
      </c>
      <c r="F167" s="22">
        <f t="shared" si="25"/>
        <v>4.7777777777777777</v>
      </c>
      <c r="G167" s="14">
        <f t="shared" si="33"/>
        <v>0.83333333333333359</v>
      </c>
      <c r="H167" s="14">
        <f>('motorcycle data'!$C$4)*(G167)</f>
        <v>165.00000000000006</v>
      </c>
      <c r="I167" s="14">
        <f>0.5*1.225*F167^2*('motorcycle data'!$F$4)*('motorcycle data'!$G$4)</f>
        <v>4.5999581790123445</v>
      </c>
      <c r="J167" s="14">
        <f>IF(F167=0,0,H167+I167+'motorcycle data'!$E$7)</f>
        <v>208.44755817901239</v>
      </c>
      <c r="K167" s="14">
        <f t="shared" si="26"/>
        <v>208.44755817901239</v>
      </c>
      <c r="L167" s="14">
        <f t="shared" si="27"/>
        <v>0</v>
      </c>
      <c r="M167" s="14">
        <f t="shared" si="28"/>
        <v>0.99591611129972579</v>
      </c>
      <c r="N167" s="14">
        <f t="shared" si="24"/>
        <v>0.99591611129972579</v>
      </c>
      <c r="O167" s="14">
        <f t="shared" si="29"/>
        <v>0</v>
      </c>
      <c r="P167" s="14">
        <f t="shared" si="30"/>
        <v>0</v>
      </c>
      <c r="Q167" s="14" t="str">
        <f t="shared" si="31"/>
        <v/>
      </c>
      <c r="R167" s="14"/>
      <c r="S167" s="14"/>
      <c r="T167" s="14">
        <f t="shared" si="34"/>
        <v>59.740788327457359</v>
      </c>
      <c r="U167" s="14">
        <f t="shared" si="35"/>
        <v>17.982685441338464</v>
      </c>
      <c r="V167" s="14">
        <f t="shared" si="32"/>
        <v>0</v>
      </c>
    </row>
    <row r="168" spans="2:22" x14ac:dyDescent="0.3">
      <c r="B168" s="5" t="s">
        <v>10</v>
      </c>
      <c r="C168" s="5">
        <v>160</v>
      </c>
      <c r="D168" s="5">
        <v>160</v>
      </c>
      <c r="E168" s="6">
        <v>20.100000000000001</v>
      </c>
      <c r="F168" s="22">
        <f t="shared" si="25"/>
        <v>5.5833333333333339</v>
      </c>
      <c r="G168" s="14">
        <f t="shared" si="33"/>
        <v>0.86111111111111094</v>
      </c>
      <c r="H168" s="14">
        <f>('motorcycle data'!$C$4)*(G168)</f>
        <v>170.49999999999997</v>
      </c>
      <c r="I168" s="14">
        <f>0.5*1.225*F168^2*('motorcycle data'!$F$4)*('motorcycle data'!$G$4)</f>
        <v>6.2818723090277793</v>
      </c>
      <c r="J168" s="14">
        <f>IF(F168=0,0,H168+I168+'motorcycle data'!$E$7)</f>
        <v>215.62947230902776</v>
      </c>
      <c r="K168" s="14">
        <f t="shared" si="26"/>
        <v>215.62947230902776</v>
      </c>
      <c r="L168" s="14">
        <f t="shared" si="27"/>
        <v>0</v>
      </c>
      <c r="M168" s="14">
        <f t="shared" si="28"/>
        <v>1.2039312203920718</v>
      </c>
      <c r="N168" s="14">
        <f t="shared" si="24"/>
        <v>1.2039312203920718</v>
      </c>
      <c r="O168" s="14">
        <f t="shared" si="29"/>
        <v>0</v>
      </c>
      <c r="P168" s="14">
        <f t="shared" si="30"/>
        <v>0</v>
      </c>
      <c r="Q168" s="14" t="str">
        <f t="shared" si="31"/>
        <v/>
      </c>
      <c r="R168" s="14"/>
      <c r="S168" s="14"/>
      <c r="T168" s="14">
        <f t="shared" si="34"/>
        <v>60.944719547849431</v>
      </c>
      <c r="U168" s="14">
        <f t="shared" si="35"/>
        <v>17.982685441338464</v>
      </c>
      <c r="V168" s="14">
        <f t="shared" si="32"/>
        <v>0</v>
      </c>
    </row>
    <row r="169" spans="2:22" x14ac:dyDescent="0.3">
      <c r="B169" s="5" t="s">
        <v>10</v>
      </c>
      <c r="C169" s="5">
        <v>161</v>
      </c>
      <c r="D169" s="5">
        <v>161</v>
      </c>
      <c r="E169" s="6">
        <v>23.4</v>
      </c>
      <c r="F169" s="22">
        <f t="shared" si="25"/>
        <v>6.4999999999999991</v>
      </c>
      <c r="G169" s="14">
        <f t="shared" si="33"/>
        <v>0.74999999999999978</v>
      </c>
      <c r="H169" s="14">
        <f>('motorcycle data'!$C$4)*(G169)</f>
        <v>148.49999999999994</v>
      </c>
      <c r="I169" s="14">
        <f>0.5*1.225*F169^2*('motorcycle data'!$F$4)*('motorcycle data'!$G$4)</f>
        <v>8.513903124999997</v>
      </c>
      <c r="J169" s="14">
        <f>IF(F169=0,0,H169+I169+'motorcycle data'!$E$7)</f>
        <v>195.86150312499993</v>
      </c>
      <c r="K169" s="14">
        <f t="shared" si="26"/>
        <v>195.86150312499993</v>
      </c>
      <c r="L169" s="14">
        <f t="shared" si="27"/>
        <v>0</v>
      </c>
      <c r="M169" s="14">
        <f t="shared" si="28"/>
        <v>1.2730997703124995</v>
      </c>
      <c r="N169" s="14">
        <f t="shared" si="24"/>
        <v>1.2730997703124995</v>
      </c>
      <c r="O169" s="14">
        <f t="shared" si="29"/>
        <v>0</v>
      </c>
      <c r="P169" s="14">
        <f t="shared" si="30"/>
        <v>0</v>
      </c>
      <c r="Q169" s="14" t="str">
        <f t="shared" si="31"/>
        <v/>
      </c>
      <c r="R169" s="14"/>
      <c r="S169" s="14"/>
      <c r="T169" s="14">
        <f t="shared" si="34"/>
        <v>62.217819318161929</v>
      </c>
      <c r="U169" s="14">
        <f t="shared" si="35"/>
        <v>17.982685441338464</v>
      </c>
      <c r="V169" s="14">
        <f t="shared" si="32"/>
        <v>0</v>
      </c>
    </row>
    <row r="170" spans="2:22" x14ac:dyDescent="0.3">
      <c r="B170" s="5" t="s">
        <v>10</v>
      </c>
      <c r="C170" s="5">
        <v>162</v>
      </c>
      <c r="D170" s="5">
        <v>162</v>
      </c>
      <c r="E170" s="6">
        <v>25.5</v>
      </c>
      <c r="F170" s="22">
        <f t="shared" si="25"/>
        <v>7.083333333333333</v>
      </c>
      <c r="G170" s="14">
        <f t="shared" si="33"/>
        <v>0.5833333333333337</v>
      </c>
      <c r="H170" s="14">
        <f>('motorcycle data'!$C$4)*(G170)</f>
        <v>115.50000000000007</v>
      </c>
      <c r="I170" s="14">
        <f>0.5*1.225*F170^2*('motorcycle data'!$F$4)*('motorcycle data'!$G$4)</f>
        <v>10.110609809027777</v>
      </c>
      <c r="J170" s="14">
        <f>IF(F170=0,0,H170+I170+'motorcycle data'!$E$7)</f>
        <v>164.45820980902784</v>
      </c>
      <c r="K170" s="14">
        <f t="shared" si="26"/>
        <v>164.45820980902784</v>
      </c>
      <c r="L170" s="14">
        <f t="shared" si="27"/>
        <v>0</v>
      </c>
      <c r="M170" s="14">
        <f t="shared" si="28"/>
        <v>1.1649123194806139</v>
      </c>
      <c r="N170" s="14">
        <f t="shared" si="24"/>
        <v>1.1649123194806139</v>
      </c>
      <c r="O170" s="14">
        <f t="shared" si="29"/>
        <v>0</v>
      </c>
      <c r="P170" s="14">
        <f t="shared" si="30"/>
        <v>0</v>
      </c>
      <c r="Q170" s="14" t="str">
        <f t="shared" si="31"/>
        <v/>
      </c>
      <c r="R170" s="14"/>
      <c r="S170" s="14"/>
      <c r="T170" s="14">
        <f t="shared" si="34"/>
        <v>63.382731637642543</v>
      </c>
      <c r="U170" s="14">
        <f t="shared" si="35"/>
        <v>17.982685441338464</v>
      </c>
      <c r="V170" s="14">
        <f t="shared" si="32"/>
        <v>0</v>
      </c>
    </row>
    <row r="171" spans="2:22" x14ac:dyDescent="0.3">
      <c r="B171" s="5" t="s">
        <v>10</v>
      </c>
      <c r="C171" s="5">
        <v>163</v>
      </c>
      <c r="D171" s="5">
        <v>163</v>
      </c>
      <c r="E171" s="6">
        <v>27.6</v>
      </c>
      <c r="F171" s="22">
        <f t="shared" si="25"/>
        <v>7.666666666666667</v>
      </c>
      <c r="G171" s="14">
        <f t="shared" si="33"/>
        <v>0.55555555555555558</v>
      </c>
      <c r="H171" s="14">
        <f>('motorcycle data'!$C$4)*(G171)</f>
        <v>110</v>
      </c>
      <c r="I171" s="14">
        <f>0.5*1.225*F171^2*('motorcycle data'!$F$4)*('motorcycle data'!$G$4)</f>
        <v>11.844456944444445</v>
      </c>
      <c r="J171" s="14">
        <f>IF(F171=0,0,H171+I171+'motorcycle data'!$E$7)</f>
        <v>160.69205694444446</v>
      </c>
      <c r="K171" s="14">
        <f t="shared" si="26"/>
        <v>160.69205694444446</v>
      </c>
      <c r="L171" s="14">
        <f t="shared" si="27"/>
        <v>0</v>
      </c>
      <c r="M171" s="14">
        <f t="shared" si="28"/>
        <v>1.2319724365740743</v>
      </c>
      <c r="N171" s="14">
        <f t="shared" si="24"/>
        <v>1.2319724365740743</v>
      </c>
      <c r="O171" s="14">
        <f t="shared" si="29"/>
        <v>0</v>
      </c>
      <c r="P171" s="14">
        <f t="shared" si="30"/>
        <v>0</v>
      </c>
      <c r="Q171" s="14" t="str">
        <f t="shared" si="31"/>
        <v/>
      </c>
      <c r="R171" s="14"/>
      <c r="S171" s="14"/>
      <c r="T171" s="14">
        <f t="shared" si="34"/>
        <v>64.614704074216618</v>
      </c>
      <c r="U171" s="14">
        <f t="shared" si="35"/>
        <v>17.982685441338464</v>
      </c>
      <c r="V171" s="14">
        <f t="shared" si="32"/>
        <v>0</v>
      </c>
    </row>
    <row r="172" spans="2:22" x14ac:dyDescent="0.3">
      <c r="B172" s="5" t="s">
        <v>10</v>
      </c>
      <c r="C172" s="5">
        <v>164</v>
      </c>
      <c r="D172" s="5">
        <v>164</v>
      </c>
      <c r="E172" s="6">
        <v>29.5</v>
      </c>
      <c r="F172" s="22">
        <f t="shared" si="25"/>
        <v>8.1944444444444446</v>
      </c>
      <c r="G172" s="14">
        <f t="shared" si="33"/>
        <v>0.4861111111111111</v>
      </c>
      <c r="H172" s="14">
        <f>('motorcycle data'!$C$4)*(G172)</f>
        <v>96.25</v>
      </c>
      <c r="I172" s="14">
        <f>0.5*1.225*F172^2*('motorcycle data'!$F$4)*('motorcycle data'!$G$4)</f>
        <v>13.531346691743826</v>
      </c>
      <c r="J172" s="14">
        <f>IF(F172=0,0,H172+I172+'motorcycle data'!$E$7)</f>
        <v>148.62894669174381</v>
      </c>
      <c r="K172" s="14">
        <f t="shared" si="26"/>
        <v>148.62894669174381</v>
      </c>
      <c r="L172" s="14">
        <f t="shared" si="27"/>
        <v>0</v>
      </c>
      <c r="M172" s="14">
        <f t="shared" si="28"/>
        <v>1.2179316465017895</v>
      </c>
      <c r="N172" s="14">
        <f t="shared" si="24"/>
        <v>1.2179316465017895</v>
      </c>
      <c r="O172" s="14">
        <f t="shared" si="29"/>
        <v>0</v>
      </c>
      <c r="P172" s="14">
        <f t="shared" si="30"/>
        <v>0</v>
      </c>
      <c r="Q172" s="14" t="str">
        <f t="shared" si="31"/>
        <v/>
      </c>
      <c r="R172" s="14"/>
      <c r="S172" s="14"/>
      <c r="T172" s="14">
        <f t="shared" si="34"/>
        <v>65.832635720718415</v>
      </c>
      <c r="U172" s="14">
        <f t="shared" si="35"/>
        <v>17.982685441338464</v>
      </c>
      <c r="V172" s="14">
        <f t="shared" si="32"/>
        <v>0</v>
      </c>
    </row>
    <row r="173" spans="2:22" x14ac:dyDescent="0.3">
      <c r="B173" s="5" t="s">
        <v>10</v>
      </c>
      <c r="C173" s="5">
        <v>165</v>
      </c>
      <c r="D173" s="5">
        <v>165</v>
      </c>
      <c r="E173" s="6">
        <v>31.1</v>
      </c>
      <c r="F173" s="22">
        <f t="shared" si="25"/>
        <v>8.6388888888888893</v>
      </c>
      <c r="G173" s="14">
        <f t="shared" si="33"/>
        <v>0.36111111111111133</v>
      </c>
      <c r="H173" s="14">
        <f>('motorcycle data'!$C$4)*(G173)</f>
        <v>71.500000000000043</v>
      </c>
      <c r="I173" s="14">
        <f>0.5*1.225*F173^2*('motorcycle data'!$F$4)*('motorcycle data'!$G$4)</f>
        <v>15.038958728780866</v>
      </c>
      <c r="J173" s="14">
        <f>IF(F173=0,0,H173+I173+'motorcycle data'!$E$7)</f>
        <v>125.38655872878091</v>
      </c>
      <c r="K173" s="14">
        <f t="shared" si="26"/>
        <v>125.38655872878091</v>
      </c>
      <c r="L173" s="14">
        <f t="shared" si="27"/>
        <v>0</v>
      </c>
      <c r="M173" s="14">
        <f t="shared" si="28"/>
        <v>1.0832005490180796</v>
      </c>
      <c r="N173" s="14">
        <f t="shared" si="24"/>
        <v>1.0832005490180796</v>
      </c>
      <c r="O173" s="14">
        <f t="shared" si="29"/>
        <v>0</v>
      </c>
      <c r="P173" s="14">
        <f t="shared" si="30"/>
        <v>0</v>
      </c>
      <c r="Q173" s="14" t="str">
        <f t="shared" si="31"/>
        <v/>
      </c>
      <c r="R173" s="14"/>
      <c r="S173" s="14"/>
      <c r="T173" s="14">
        <f t="shared" si="34"/>
        <v>66.915836269736488</v>
      </c>
      <c r="U173" s="14">
        <f t="shared" si="35"/>
        <v>17.982685441338464</v>
      </c>
      <c r="V173" s="14">
        <f t="shared" si="32"/>
        <v>0</v>
      </c>
    </row>
    <row r="174" spans="2:22" x14ac:dyDescent="0.3">
      <c r="B174" s="5" t="s">
        <v>10</v>
      </c>
      <c r="C174" s="5">
        <v>166</v>
      </c>
      <c r="D174" s="5">
        <v>166</v>
      </c>
      <c r="E174" s="6">
        <v>32.1</v>
      </c>
      <c r="F174" s="22">
        <f t="shared" si="25"/>
        <v>8.9166666666666661</v>
      </c>
      <c r="G174" s="14">
        <f t="shared" si="33"/>
        <v>0.29166666666666685</v>
      </c>
      <c r="H174" s="14">
        <f>('motorcycle data'!$C$4)*(G174)</f>
        <v>57.750000000000036</v>
      </c>
      <c r="I174" s="14">
        <f>0.5*1.225*F174^2*('motorcycle data'!$F$4)*('motorcycle data'!$G$4)</f>
        <v>16.021643142361111</v>
      </c>
      <c r="J174" s="14">
        <f>IF(F174=0,0,H174+I174+'motorcycle data'!$E$7)</f>
        <v>112.61924314236114</v>
      </c>
      <c r="K174" s="14">
        <f t="shared" si="26"/>
        <v>112.61924314236114</v>
      </c>
      <c r="L174" s="14">
        <f t="shared" si="27"/>
        <v>0</v>
      </c>
      <c r="M174" s="14">
        <f t="shared" si="28"/>
        <v>1.0041882513527201</v>
      </c>
      <c r="N174" s="14">
        <f t="shared" si="24"/>
        <v>1.0041882513527201</v>
      </c>
      <c r="O174" s="14">
        <f t="shared" si="29"/>
        <v>0</v>
      </c>
      <c r="P174" s="14">
        <f t="shared" si="30"/>
        <v>0</v>
      </c>
      <c r="Q174" s="14" t="str">
        <f t="shared" si="31"/>
        <v/>
      </c>
      <c r="R174" s="14"/>
      <c r="S174" s="14"/>
      <c r="T174" s="14">
        <f t="shared" si="34"/>
        <v>67.920024521089204</v>
      </c>
      <c r="U174" s="14">
        <f t="shared" si="35"/>
        <v>17.982685441338464</v>
      </c>
      <c r="V174" s="14">
        <f t="shared" si="32"/>
        <v>0</v>
      </c>
    </row>
    <row r="175" spans="2:22" x14ac:dyDescent="0.3">
      <c r="B175" s="5" t="s">
        <v>10</v>
      </c>
      <c r="C175" s="5">
        <v>167</v>
      </c>
      <c r="D175" s="5">
        <v>167</v>
      </c>
      <c r="E175" s="6">
        <v>33.200000000000003</v>
      </c>
      <c r="F175" s="22">
        <f t="shared" si="25"/>
        <v>9.2222222222222232</v>
      </c>
      <c r="G175" s="14">
        <f t="shared" si="33"/>
        <v>0.43055555555555575</v>
      </c>
      <c r="H175" s="14">
        <f>('motorcycle data'!$C$4)*(G175)</f>
        <v>85.250000000000043</v>
      </c>
      <c r="I175" s="14">
        <f>0.5*1.225*F175^2*('motorcycle data'!$F$4)*('motorcycle data'!$G$4)</f>
        <v>17.138513734567905</v>
      </c>
      <c r="J175" s="14">
        <f>IF(F175=0,0,H175+I175+'motorcycle data'!$E$7)</f>
        <v>141.23611373456794</v>
      </c>
      <c r="K175" s="14">
        <f t="shared" si="26"/>
        <v>141.23611373456794</v>
      </c>
      <c r="L175" s="14">
        <f t="shared" si="27"/>
        <v>0</v>
      </c>
      <c r="M175" s="14">
        <f t="shared" si="28"/>
        <v>1.3025108266632379</v>
      </c>
      <c r="N175" s="14">
        <f t="shared" si="24"/>
        <v>1.3025108266632379</v>
      </c>
      <c r="O175" s="14">
        <f t="shared" si="29"/>
        <v>0</v>
      </c>
      <c r="P175" s="14">
        <f t="shared" si="30"/>
        <v>0</v>
      </c>
      <c r="Q175" s="14" t="str">
        <f t="shared" si="31"/>
        <v/>
      </c>
      <c r="R175" s="14"/>
      <c r="S175" s="14"/>
      <c r="T175" s="14">
        <f t="shared" si="34"/>
        <v>69.222535347752441</v>
      </c>
      <c r="U175" s="14">
        <f t="shared" si="35"/>
        <v>17.982685441338464</v>
      </c>
      <c r="V175" s="14">
        <f t="shared" si="32"/>
        <v>0</v>
      </c>
    </row>
    <row r="176" spans="2:22" x14ac:dyDescent="0.3">
      <c r="B176" s="5" t="s">
        <v>10</v>
      </c>
      <c r="C176" s="5">
        <v>168</v>
      </c>
      <c r="D176" s="5">
        <v>168</v>
      </c>
      <c r="E176" s="6">
        <v>35.200000000000003</v>
      </c>
      <c r="F176" s="22">
        <f t="shared" si="25"/>
        <v>9.7777777777777786</v>
      </c>
      <c r="G176" s="14">
        <f t="shared" si="33"/>
        <v>0.55555555555555558</v>
      </c>
      <c r="H176" s="14">
        <f>('motorcycle data'!$C$4)*(G176)</f>
        <v>110</v>
      </c>
      <c r="I176" s="14">
        <f>0.5*1.225*F176^2*('motorcycle data'!$F$4)*('motorcycle data'!$G$4)</f>
        <v>19.265590123456789</v>
      </c>
      <c r="J176" s="14">
        <f>IF(F176=0,0,H176+I176+'motorcycle data'!$E$7)</f>
        <v>168.11319012345677</v>
      </c>
      <c r="K176" s="14">
        <f t="shared" si="26"/>
        <v>168.11319012345677</v>
      </c>
      <c r="L176" s="14">
        <f t="shared" si="27"/>
        <v>0</v>
      </c>
      <c r="M176" s="14">
        <f t="shared" si="28"/>
        <v>1.6437734145404663</v>
      </c>
      <c r="N176" s="14">
        <f t="shared" si="24"/>
        <v>1.6437734145404663</v>
      </c>
      <c r="O176" s="14">
        <f t="shared" si="29"/>
        <v>0</v>
      </c>
      <c r="P176" s="14">
        <f t="shared" si="30"/>
        <v>0</v>
      </c>
      <c r="Q176" s="14" t="str">
        <f t="shared" si="31"/>
        <v/>
      </c>
      <c r="R176" s="14"/>
      <c r="S176" s="14"/>
      <c r="T176" s="14">
        <f t="shared" si="34"/>
        <v>70.866308762292903</v>
      </c>
      <c r="U176" s="14">
        <f t="shared" si="35"/>
        <v>17.982685441338464</v>
      </c>
      <c r="V176" s="14">
        <f t="shared" si="32"/>
        <v>0</v>
      </c>
    </row>
    <row r="177" spans="2:22" x14ac:dyDescent="0.3">
      <c r="B177" s="5" t="s">
        <v>10</v>
      </c>
      <c r="C177" s="5">
        <v>169</v>
      </c>
      <c r="D177" s="5">
        <v>169</v>
      </c>
      <c r="E177" s="6">
        <v>37.200000000000003</v>
      </c>
      <c r="F177" s="22">
        <f t="shared" si="25"/>
        <v>10.333333333333334</v>
      </c>
      <c r="G177" s="14">
        <f t="shared" si="33"/>
        <v>0.38888888888888851</v>
      </c>
      <c r="H177" s="14">
        <f>('motorcycle data'!$C$4)*(G177)</f>
        <v>76.999999999999929</v>
      </c>
      <c r="I177" s="14">
        <f>0.5*1.225*F177^2*('motorcycle data'!$F$4)*('motorcycle data'!$G$4)</f>
        <v>21.517056944444448</v>
      </c>
      <c r="J177" s="14">
        <f>IF(F177=0,0,H177+I177+'motorcycle data'!$E$7)</f>
        <v>137.36465694444439</v>
      </c>
      <c r="K177" s="14">
        <f t="shared" si="26"/>
        <v>137.36465694444439</v>
      </c>
      <c r="L177" s="14">
        <f t="shared" si="27"/>
        <v>0</v>
      </c>
      <c r="M177" s="14">
        <f t="shared" si="28"/>
        <v>1.4194347884259255</v>
      </c>
      <c r="N177" s="14">
        <f t="shared" si="24"/>
        <v>1.4194347884259255</v>
      </c>
      <c r="O177" s="14">
        <f t="shared" si="29"/>
        <v>0</v>
      </c>
      <c r="P177" s="14">
        <f t="shared" si="30"/>
        <v>0</v>
      </c>
      <c r="Q177" s="14" t="str">
        <f t="shared" si="31"/>
        <v/>
      </c>
      <c r="R177" s="14"/>
      <c r="S177" s="14"/>
      <c r="T177" s="14">
        <f t="shared" si="34"/>
        <v>72.285743550718834</v>
      </c>
      <c r="U177" s="14">
        <f t="shared" si="35"/>
        <v>17.982685441338464</v>
      </c>
      <c r="V177" s="14">
        <f t="shared" si="32"/>
        <v>0</v>
      </c>
    </row>
    <row r="178" spans="2:22" x14ac:dyDescent="0.3">
      <c r="B178" s="5" t="s">
        <v>10</v>
      </c>
      <c r="C178" s="5">
        <v>170</v>
      </c>
      <c r="D178" s="5">
        <v>170</v>
      </c>
      <c r="E178" s="6">
        <v>38</v>
      </c>
      <c r="F178" s="22">
        <f t="shared" si="25"/>
        <v>10.555555555555555</v>
      </c>
      <c r="G178" s="14">
        <f t="shared" si="33"/>
        <v>2.7777777777777186E-2</v>
      </c>
      <c r="H178" s="14">
        <f>('motorcycle data'!$C$4)*(G178)</f>
        <v>5.4999999999998828</v>
      </c>
      <c r="I178" s="14">
        <f>0.5*1.225*F178^2*('motorcycle data'!$F$4)*('motorcycle data'!$G$4)</f>
        <v>22.452472993827158</v>
      </c>
      <c r="J178" s="14">
        <f>IF(F178=0,0,H178+I178+'motorcycle data'!$E$7)</f>
        <v>66.800072993827044</v>
      </c>
      <c r="K178" s="14">
        <f t="shared" si="26"/>
        <v>66.800072993827044</v>
      </c>
      <c r="L178" s="14">
        <f t="shared" si="27"/>
        <v>0</v>
      </c>
      <c r="M178" s="14">
        <f t="shared" si="28"/>
        <v>0.70511188160150762</v>
      </c>
      <c r="N178" s="14">
        <f t="shared" si="24"/>
        <v>0.70511188160150762</v>
      </c>
      <c r="O178" s="14">
        <f t="shared" si="29"/>
        <v>0</v>
      </c>
      <c r="P178" s="14">
        <f t="shared" si="30"/>
        <v>0</v>
      </c>
      <c r="Q178" s="14" t="str">
        <f t="shared" si="31"/>
        <v/>
      </c>
      <c r="R178" s="14"/>
      <c r="S178" s="14"/>
      <c r="T178" s="14">
        <f t="shared" si="34"/>
        <v>72.990855432320345</v>
      </c>
      <c r="U178" s="14">
        <f t="shared" si="35"/>
        <v>17.982685441338464</v>
      </c>
      <c r="V178" s="14">
        <f t="shared" si="32"/>
        <v>0</v>
      </c>
    </row>
    <row r="179" spans="2:22" x14ac:dyDescent="0.3">
      <c r="B179" s="5" t="s">
        <v>10</v>
      </c>
      <c r="C179" s="5">
        <v>171</v>
      </c>
      <c r="D179" s="5">
        <v>171</v>
      </c>
      <c r="E179" s="6">
        <v>37.4</v>
      </c>
      <c r="F179" s="22">
        <f t="shared" si="25"/>
        <v>10.388888888888888</v>
      </c>
      <c r="G179" s="14">
        <f t="shared" si="33"/>
        <v>-0.40277777777777757</v>
      </c>
      <c r="H179" s="14">
        <f>('motorcycle data'!$C$4)*(G179)</f>
        <v>-79.749999999999957</v>
      </c>
      <c r="I179" s="14">
        <f>0.5*1.225*F179^2*('motorcycle data'!$F$4)*('motorcycle data'!$G$4)</f>
        <v>21.749045100308638</v>
      </c>
      <c r="J179" s="14">
        <f>IF(F179=0,0,H179+I179+'motorcycle data'!$E$7)</f>
        <v>-19.153354899691323</v>
      </c>
      <c r="K179" s="14">
        <f t="shared" si="26"/>
        <v>0</v>
      </c>
      <c r="L179" s="14">
        <f t="shared" si="27"/>
        <v>19.153354899691323</v>
      </c>
      <c r="M179" s="14">
        <f t="shared" si="28"/>
        <v>-0.19898207590234873</v>
      </c>
      <c r="N179" s="14">
        <f t="shared" si="24"/>
        <v>0</v>
      </c>
      <c r="O179" s="14">
        <f t="shared" si="29"/>
        <v>0.19898207590234873</v>
      </c>
      <c r="P179" s="14">
        <f t="shared" si="30"/>
        <v>0.14923655692676155</v>
      </c>
      <c r="Q179" s="14">
        <f t="shared" si="31"/>
        <v>0.14923655692676155</v>
      </c>
      <c r="R179" s="14">
        <f>SUM(Q179:Q183)</f>
        <v>2.7193870982359578</v>
      </c>
      <c r="S179" s="14">
        <f>R179*5</f>
        <v>13.596935491179789</v>
      </c>
      <c r="T179" s="14">
        <f t="shared" si="34"/>
        <v>72.990855432320345</v>
      </c>
      <c r="U179" s="14">
        <f t="shared" si="35"/>
        <v>18.181667517240815</v>
      </c>
      <c r="V179" s="14">
        <f t="shared" si="32"/>
        <v>0.12088161111067687</v>
      </c>
    </row>
    <row r="180" spans="2:22" x14ac:dyDescent="0.3">
      <c r="B180" s="5" t="s">
        <v>10</v>
      </c>
      <c r="C180" s="5">
        <v>172</v>
      </c>
      <c r="D180" s="5">
        <v>172</v>
      </c>
      <c r="E180" s="6">
        <v>35.1</v>
      </c>
      <c r="F180" s="22">
        <f t="shared" si="25"/>
        <v>9.75</v>
      </c>
      <c r="G180" s="14">
        <f t="shared" si="33"/>
        <v>-0.88888888888888862</v>
      </c>
      <c r="H180" s="14">
        <f>('motorcycle data'!$C$4)*(G180)</f>
        <v>-175.99999999999994</v>
      </c>
      <c r="I180" s="14">
        <f>0.5*1.225*F180^2*('motorcycle data'!$F$4)*('motorcycle data'!$G$4)</f>
        <v>19.156282031249997</v>
      </c>
      <c r="J180" s="14">
        <f>IF(F180=0,0,H180+I180+'motorcycle data'!$E$7)</f>
        <v>-117.99611796874996</v>
      </c>
      <c r="K180" s="14">
        <f t="shared" si="26"/>
        <v>0</v>
      </c>
      <c r="L180" s="14">
        <f t="shared" si="27"/>
        <v>117.99611796874996</v>
      </c>
      <c r="M180" s="14">
        <f t="shared" si="28"/>
        <v>-1.1504621501953121</v>
      </c>
      <c r="N180" s="14">
        <f t="shared" si="24"/>
        <v>0</v>
      </c>
      <c r="O180" s="14">
        <f t="shared" si="29"/>
        <v>1.1504621501953121</v>
      </c>
      <c r="P180" s="14">
        <f t="shared" si="30"/>
        <v>0.86284661264648399</v>
      </c>
      <c r="Q180" s="14">
        <f t="shared" si="31"/>
        <v>0.86284661264648399</v>
      </c>
      <c r="R180" s="14"/>
      <c r="S180" s="14"/>
      <c r="T180" s="14">
        <f t="shared" si="34"/>
        <v>72.990855432320345</v>
      </c>
      <c r="U180" s="14">
        <f t="shared" si="35"/>
        <v>19.332129667436128</v>
      </c>
      <c r="V180" s="14">
        <f t="shared" si="32"/>
        <v>0.69890575624365203</v>
      </c>
    </row>
    <row r="181" spans="2:22" x14ac:dyDescent="0.3">
      <c r="B181" s="5" t="s">
        <v>10</v>
      </c>
      <c r="C181" s="5">
        <v>173</v>
      </c>
      <c r="D181" s="5">
        <v>173</v>
      </c>
      <c r="E181" s="6">
        <v>31</v>
      </c>
      <c r="F181" s="22">
        <f t="shared" si="25"/>
        <v>8.6111111111111107</v>
      </c>
      <c r="G181" s="14">
        <f t="shared" si="33"/>
        <v>-1.1111111111111112</v>
      </c>
      <c r="H181" s="14">
        <f>('motorcycle data'!$C$4)*(G181)</f>
        <v>-220</v>
      </c>
      <c r="I181" s="14">
        <f>0.5*1.225*F181^2*('motorcycle data'!$F$4)*('motorcycle data'!$G$4)</f>
        <v>14.942400655864196</v>
      </c>
      <c r="J181" s="14">
        <f>IF(F181=0,0,H181+I181+'motorcycle data'!$E$7)</f>
        <v>-166.20999934413581</v>
      </c>
      <c r="K181" s="14">
        <f t="shared" si="26"/>
        <v>0</v>
      </c>
      <c r="L181" s="14">
        <f t="shared" si="27"/>
        <v>166.20999934413581</v>
      </c>
      <c r="M181" s="14">
        <f t="shared" si="28"/>
        <v>-1.4312527721300583</v>
      </c>
      <c r="N181" s="14">
        <f t="shared" si="24"/>
        <v>0</v>
      </c>
      <c r="O181" s="14">
        <f t="shared" si="29"/>
        <v>1.4312527721300583</v>
      </c>
      <c r="P181" s="14">
        <f t="shared" si="30"/>
        <v>1.0734395790975437</v>
      </c>
      <c r="Q181" s="14">
        <f t="shared" si="31"/>
        <v>1.0734395790975437</v>
      </c>
      <c r="R181" s="14"/>
      <c r="S181" s="14"/>
      <c r="T181" s="14">
        <f t="shared" si="34"/>
        <v>72.990855432320345</v>
      </c>
      <c r="U181" s="14">
        <f t="shared" si="35"/>
        <v>20.763382439566186</v>
      </c>
      <c r="V181" s="14">
        <f t="shared" si="32"/>
        <v>0.86948605906901044</v>
      </c>
    </row>
    <row r="182" spans="2:22" x14ac:dyDescent="0.3">
      <c r="B182" s="5" t="s">
        <v>10</v>
      </c>
      <c r="C182" s="5">
        <v>174</v>
      </c>
      <c r="D182" s="5">
        <v>174</v>
      </c>
      <c r="E182" s="6">
        <v>27.1</v>
      </c>
      <c r="F182" s="22">
        <f t="shared" si="25"/>
        <v>7.5277777777777777</v>
      </c>
      <c r="G182" s="14">
        <f t="shared" si="33"/>
        <v>-0.79166666666666652</v>
      </c>
      <c r="H182" s="14">
        <f>('motorcycle data'!$C$4)*(G182)</f>
        <v>-156.74999999999997</v>
      </c>
      <c r="I182" s="14">
        <f>0.5*1.225*F182^2*('motorcycle data'!$F$4)*('motorcycle data'!$G$4)</f>
        <v>11.419197154706792</v>
      </c>
      <c r="J182" s="14">
        <f>IF(F182=0,0,H182+I182+'motorcycle data'!$E$7)</f>
        <v>-106.48320284529319</v>
      </c>
      <c r="K182" s="14">
        <f t="shared" si="26"/>
        <v>0</v>
      </c>
      <c r="L182" s="14">
        <f t="shared" si="27"/>
        <v>106.48320284529319</v>
      </c>
      <c r="M182" s="14">
        <f t="shared" si="28"/>
        <v>-0.80158188808540154</v>
      </c>
      <c r="N182" s="14">
        <f t="shared" si="24"/>
        <v>0</v>
      </c>
      <c r="O182" s="14">
        <f t="shared" si="29"/>
        <v>0.80158188808540154</v>
      </c>
      <c r="P182" s="14">
        <f t="shared" si="30"/>
        <v>0.60118641606405121</v>
      </c>
      <c r="Q182" s="14">
        <f t="shared" si="31"/>
        <v>0.60118641606405121</v>
      </c>
      <c r="R182" s="14"/>
      <c r="S182" s="14"/>
      <c r="T182" s="14">
        <f t="shared" si="34"/>
        <v>72.990855432320345</v>
      </c>
      <c r="U182" s="14">
        <f t="shared" si="35"/>
        <v>21.564964327651587</v>
      </c>
      <c r="V182" s="14">
        <f t="shared" si="32"/>
        <v>0.4869609970118815</v>
      </c>
    </row>
    <row r="183" spans="2:22" x14ac:dyDescent="0.3">
      <c r="B183" s="5" t="s">
        <v>10</v>
      </c>
      <c r="C183" s="5">
        <v>175</v>
      </c>
      <c r="D183" s="5">
        <v>175</v>
      </c>
      <c r="E183" s="6">
        <v>25.3</v>
      </c>
      <c r="F183" s="22">
        <f t="shared" si="25"/>
        <v>7.0277777777777777</v>
      </c>
      <c r="G183" s="14">
        <f t="shared" si="33"/>
        <v>-0.27777777777777779</v>
      </c>
      <c r="H183" s="14">
        <f>('motorcycle data'!$C$4)*(G183)</f>
        <v>-55</v>
      </c>
      <c r="I183" s="14">
        <f>0.5*1.225*F183^2*('motorcycle data'!$F$4)*('motorcycle data'!$G$4)</f>
        <v>9.952633960262343</v>
      </c>
      <c r="J183" s="14">
        <f>IF(F183=0,0,H183+I183+'motorcycle data'!$E$7)</f>
        <v>-6.1997660397376535</v>
      </c>
      <c r="K183" s="14">
        <f t="shared" si="26"/>
        <v>0</v>
      </c>
      <c r="L183" s="14">
        <f t="shared" si="27"/>
        <v>6.1997660397376535</v>
      </c>
      <c r="M183" s="14">
        <f t="shared" si="28"/>
        <v>-4.357057800148962E-2</v>
      </c>
      <c r="N183" s="14">
        <f t="shared" si="24"/>
        <v>0</v>
      </c>
      <c r="O183" s="14">
        <f t="shared" si="29"/>
        <v>4.357057800148962E-2</v>
      </c>
      <c r="P183" s="14">
        <f t="shared" si="30"/>
        <v>3.2677933501117216E-2</v>
      </c>
      <c r="Q183" s="14">
        <f t="shared" si="31"/>
        <v>3.2677933501117216E-2</v>
      </c>
      <c r="R183" s="14"/>
      <c r="S183" s="14"/>
      <c r="T183" s="14">
        <f t="shared" si="34"/>
        <v>72.990855432320345</v>
      </c>
      <c r="U183" s="14">
        <f t="shared" si="35"/>
        <v>21.608534905653077</v>
      </c>
      <c r="V183" s="14">
        <f t="shared" si="32"/>
        <v>2.6469126135904946E-2</v>
      </c>
    </row>
    <row r="184" spans="2:22" x14ac:dyDescent="0.3">
      <c r="B184" s="5" t="s">
        <v>10</v>
      </c>
      <c r="C184" s="5">
        <v>176</v>
      </c>
      <c r="D184" s="5">
        <v>176</v>
      </c>
      <c r="E184" s="6">
        <v>25.1</v>
      </c>
      <c r="F184" s="22">
        <f t="shared" si="25"/>
        <v>6.9722222222222223</v>
      </c>
      <c r="G184" s="14">
        <f t="shared" si="33"/>
        <v>8.3333333333333037E-2</v>
      </c>
      <c r="H184" s="14">
        <f>('motorcycle data'!$C$4)*(G184)</f>
        <v>16.499999999999943</v>
      </c>
      <c r="I184" s="14">
        <f>0.5*1.225*F184^2*('motorcycle data'!$F$4)*('motorcycle data'!$G$4)</f>
        <v>9.7959020158179015</v>
      </c>
      <c r="J184" s="14">
        <f>IF(F184=0,0,H184+I184+'motorcycle data'!$E$7)</f>
        <v>65.143502015817845</v>
      </c>
      <c r="K184" s="14">
        <f t="shared" si="26"/>
        <v>65.143502015817845</v>
      </c>
      <c r="L184" s="14">
        <f t="shared" si="27"/>
        <v>0</v>
      </c>
      <c r="M184" s="14">
        <f t="shared" si="28"/>
        <v>0.45419497238806333</v>
      </c>
      <c r="N184" s="14">
        <f t="shared" si="24"/>
        <v>0.45419497238806333</v>
      </c>
      <c r="O184" s="14">
        <f t="shared" si="29"/>
        <v>0</v>
      </c>
      <c r="P184" s="14">
        <f t="shared" si="30"/>
        <v>0</v>
      </c>
      <c r="Q184" s="14" t="str">
        <f t="shared" si="31"/>
        <v/>
      </c>
      <c r="R184" s="14"/>
      <c r="S184" s="14"/>
      <c r="T184" s="14">
        <f t="shared" si="34"/>
        <v>73.445050404708411</v>
      </c>
      <c r="U184" s="14">
        <f t="shared" si="35"/>
        <v>21.608534905653077</v>
      </c>
      <c r="V184" s="14">
        <f t="shared" si="32"/>
        <v>0</v>
      </c>
    </row>
    <row r="185" spans="2:22" x14ac:dyDescent="0.3">
      <c r="B185" s="5" t="s">
        <v>10</v>
      </c>
      <c r="C185" s="5">
        <v>177</v>
      </c>
      <c r="D185" s="5">
        <v>177</v>
      </c>
      <c r="E185" s="6">
        <v>25.9</v>
      </c>
      <c r="F185" s="22">
        <f t="shared" si="25"/>
        <v>7.1944444444444438</v>
      </c>
      <c r="G185" s="14">
        <f t="shared" si="33"/>
        <v>0.37499999999999989</v>
      </c>
      <c r="H185" s="14">
        <f>('motorcycle data'!$C$4)*(G185)</f>
        <v>74.249999999999972</v>
      </c>
      <c r="I185" s="14">
        <f>0.5*1.225*F185^2*('motorcycle data'!$F$4)*('motorcycle data'!$G$4)</f>
        <v>10.430293219521602</v>
      </c>
      <c r="J185" s="14">
        <f>IF(F185=0,0,H185+I185+'motorcycle data'!$E$7)</f>
        <v>123.52789321952157</v>
      </c>
      <c r="K185" s="14">
        <f t="shared" si="26"/>
        <v>123.52789321952157</v>
      </c>
      <c r="L185" s="14">
        <f t="shared" si="27"/>
        <v>0</v>
      </c>
      <c r="M185" s="14">
        <f t="shared" si="28"/>
        <v>0.88871456510711344</v>
      </c>
      <c r="N185" s="14">
        <f t="shared" si="24"/>
        <v>0.88871456510711344</v>
      </c>
      <c r="O185" s="14">
        <f t="shared" si="29"/>
        <v>0</v>
      </c>
      <c r="P185" s="14">
        <f t="shared" si="30"/>
        <v>0</v>
      </c>
      <c r="Q185" s="14" t="str">
        <f t="shared" si="31"/>
        <v/>
      </c>
      <c r="R185" s="14"/>
      <c r="S185" s="14"/>
      <c r="T185" s="14">
        <f t="shared" si="34"/>
        <v>74.333764969815519</v>
      </c>
      <c r="U185" s="14">
        <f t="shared" si="35"/>
        <v>21.608534905653077</v>
      </c>
      <c r="V185" s="14">
        <f t="shared" si="32"/>
        <v>0</v>
      </c>
    </row>
    <row r="186" spans="2:22" x14ac:dyDescent="0.3">
      <c r="B186" s="5" t="s">
        <v>10</v>
      </c>
      <c r="C186" s="5">
        <v>178</v>
      </c>
      <c r="D186" s="5">
        <v>178</v>
      </c>
      <c r="E186" s="6">
        <v>27.8</v>
      </c>
      <c r="F186" s="22">
        <f t="shared" si="25"/>
        <v>7.7222222222222223</v>
      </c>
      <c r="G186" s="14">
        <f t="shared" si="33"/>
        <v>0.45833333333333343</v>
      </c>
      <c r="H186" s="14">
        <f>('motorcycle data'!$C$4)*(G186)</f>
        <v>90.750000000000014</v>
      </c>
      <c r="I186" s="14">
        <f>0.5*1.225*F186^2*('motorcycle data'!$F$4)*('motorcycle data'!$G$4)</f>
        <v>12.016737692901234</v>
      </c>
      <c r="J186" s="14">
        <f>IF(F186=0,0,H186+I186+'motorcycle data'!$E$7)</f>
        <v>141.61433769290124</v>
      </c>
      <c r="K186" s="14">
        <f t="shared" si="26"/>
        <v>141.61433769290124</v>
      </c>
      <c r="L186" s="14">
        <f t="shared" si="27"/>
        <v>0</v>
      </c>
      <c r="M186" s="14">
        <f t="shared" si="28"/>
        <v>1.093577385517404</v>
      </c>
      <c r="N186" s="14">
        <f t="shared" si="24"/>
        <v>1.093577385517404</v>
      </c>
      <c r="O186" s="14">
        <f t="shared" si="29"/>
        <v>0</v>
      </c>
      <c r="P186" s="14">
        <f t="shared" si="30"/>
        <v>0</v>
      </c>
      <c r="Q186" s="14" t="str">
        <f t="shared" si="31"/>
        <v/>
      </c>
      <c r="R186" s="14"/>
      <c r="S186" s="14"/>
      <c r="T186" s="14">
        <f t="shared" si="34"/>
        <v>75.427342355332925</v>
      </c>
      <c r="U186" s="14">
        <f t="shared" si="35"/>
        <v>21.608534905653077</v>
      </c>
      <c r="V186" s="14">
        <f t="shared" si="32"/>
        <v>0</v>
      </c>
    </row>
    <row r="187" spans="2:22" x14ac:dyDescent="0.3">
      <c r="B187" s="5" t="s">
        <v>10</v>
      </c>
      <c r="C187" s="5">
        <v>179</v>
      </c>
      <c r="D187" s="5">
        <v>179</v>
      </c>
      <c r="E187" s="6">
        <v>29.2</v>
      </c>
      <c r="F187" s="22">
        <f t="shared" si="25"/>
        <v>8.1111111111111107</v>
      </c>
      <c r="G187" s="14">
        <f t="shared" si="33"/>
        <v>0.25000000000000011</v>
      </c>
      <c r="H187" s="14">
        <f>('motorcycle data'!$C$4)*(G187)</f>
        <v>49.500000000000021</v>
      </c>
      <c r="I187" s="14">
        <f>0.5*1.225*F187^2*('motorcycle data'!$F$4)*('motorcycle data'!$G$4)</f>
        <v>13.257532253086415</v>
      </c>
      <c r="J187" s="14">
        <f>IF(F187=0,0,H187+I187+'motorcycle data'!$E$7)</f>
        <v>101.60513225308644</v>
      </c>
      <c r="K187" s="14">
        <f t="shared" si="26"/>
        <v>101.60513225308644</v>
      </c>
      <c r="L187" s="14">
        <f t="shared" si="27"/>
        <v>0</v>
      </c>
      <c r="M187" s="14">
        <f t="shared" si="28"/>
        <v>0.82413051716392327</v>
      </c>
      <c r="N187" s="14">
        <f t="shared" si="24"/>
        <v>0.82413051716392327</v>
      </c>
      <c r="O187" s="14">
        <f t="shared" si="29"/>
        <v>0</v>
      </c>
      <c r="P187" s="14">
        <f t="shared" si="30"/>
        <v>0</v>
      </c>
      <c r="Q187" s="14" t="str">
        <f t="shared" si="31"/>
        <v/>
      </c>
      <c r="R187" s="14"/>
      <c r="S187" s="14"/>
      <c r="T187" s="14">
        <f t="shared" si="34"/>
        <v>76.251472872496848</v>
      </c>
      <c r="U187" s="14">
        <f t="shared" si="35"/>
        <v>21.608534905653077</v>
      </c>
      <c r="V187" s="14">
        <f t="shared" si="32"/>
        <v>0</v>
      </c>
    </row>
    <row r="188" spans="2:22" x14ac:dyDescent="0.3">
      <c r="B188" s="5" t="s">
        <v>10</v>
      </c>
      <c r="C188" s="5">
        <v>180</v>
      </c>
      <c r="D188" s="5">
        <v>180</v>
      </c>
      <c r="E188" s="6">
        <v>29.6</v>
      </c>
      <c r="F188" s="22">
        <f t="shared" si="25"/>
        <v>8.2222222222222232</v>
      </c>
      <c r="G188" s="14">
        <f t="shared" si="33"/>
        <v>4.1666666666666761E-2</v>
      </c>
      <c r="H188" s="14">
        <f>('motorcycle data'!$C$4)*(G188)</f>
        <v>8.2500000000000195</v>
      </c>
      <c r="I188" s="14">
        <f>0.5*1.225*F188^2*('motorcycle data'!$F$4)*('motorcycle data'!$G$4)</f>
        <v>13.623240123456792</v>
      </c>
      <c r="J188" s="14">
        <f>IF(F188=0,0,H188+I188+'motorcycle data'!$E$7)</f>
        <v>60.72084012345681</v>
      </c>
      <c r="K188" s="14">
        <f t="shared" si="26"/>
        <v>60.72084012345681</v>
      </c>
      <c r="L188" s="14">
        <f t="shared" si="27"/>
        <v>0</v>
      </c>
      <c r="M188" s="14">
        <f t="shared" si="28"/>
        <v>0.49926024101508937</v>
      </c>
      <c r="N188" s="14">
        <f t="shared" si="24"/>
        <v>0.49926024101508937</v>
      </c>
      <c r="O188" s="14">
        <f t="shared" si="29"/>
        <v>0</v>
      </c>
      <c r="P188" s="14">
        <f t="shared" si="30"/>
        <v>0</v>
      </c>
      <c r="Q188" s="14" t="str">
        <f t="shared" si="31"/>
        <v/>
      </c>
      <c r="R188" s="14"/>
      <c r="S188" s="14"/>
      <c r="T188" s="14">
        <f t="shared" si="34"/>
        <v>76.750733113511941</v>
      </c>
      <c r="U188" s="14">
        <f t="shared" si="35"/>
        <v>21.608534905653077</v>
      </c>
      <c r="V188" s="14">
        <f t="shared" si="32"/>
        <v>0</v>
      </c>
    </row>
    <row r="189" spans="2:22" x14ac:dyDescent="0.3">
      <c r="B189" s="5" t="s">
        <v>10</v>
      </c>
      <c r="C189" s="5">
        <v>181</v>
      </c>
      <c r="D189" s="5">
        <v>181</v>
      </c>
      <c r="E189" s="6">
        <v>29.5</v>
      </c>
      <c r="F189" s="22">
        <f t="shared" si="25"/>
        <v>8.1944444444444446</v>
      </c>
      <c r="G189" s="14">
        <f t="shared" si="33"/>
        <v>-5.5555555555555851E-2</v>
      </c>
      <c r="H189" s="14">
        <f>('motorcycle data'!$C$4)*(G189)</f>
        <v>-11.000000000000059</v>
      </c>
      <c r="I189" s="14">
        <f>0.5*1.225*F189^2*('motorcycle data'!$F$4)*('motorcycle data'!$G$4)</f>
        <v>13.531346691743826</v>
      </c>
      <c r="J189" s="14">
        <f>IF(F189=0,0,H189+I189+'motorcycle data'!$E$7)</f>
        <v>41.378946691743764</v>
      </c>
      <c r="K189" s="14">
        <f t="shared" si="26"/>
        <v>41.378946691743764</v>
      </c>
      <c r="L189" s="14">
        <f t="shared" si="27"/>
        <v>0</v>
      </c>
      <c r="M189" s="14">
        <f t="shared" si="28"/>
        <v>0.33907747983512254</v>
      </c>
      <c r="N189" s="14">
        <f t="shared" si="24"/>
        <v>0.33907747983512254</v>
      </c>
      <c r="O189" s="14">
        <f t="shared" si="29"/>
        <v>0</v>
      </c>
      <c r="P189" s="14">
        <f t="shared" si="30"/>
        <v>0</v>
      </c>
      <c r="Q189" s="14">
        <f t="shared" si="31"/>
        <v>0</v>
      </c>
      <c r="R189" s="14">
        <f>SUM(Q189:Q203)</f>
        <v>2.0015560522909031</v>
      </c>
      <c r="S189" s="14">
        <f>R189*15</f>
        <v>30.023340784363548</v>
      </c>
      <c r="T189" s="14">
        <f t="shared" si="34"/>
        <v>77.089810593347067</v>
      </c>
      <c r="U189" s="14">
        <f t="shared" si="35"/>
        <v>21.608534905653077</v>
      </c>
      <c r="V189" s="14">
        <f t="shared" si="32"/>
        <v>0</v>
      </c>
    </row>
    <row r="190" spans="2:22" x14ac:dyDescent="0.3">
      <c r="B190" s="5" t="s">
        <v>10</v>
      </c>
      <c r="C190" s="5">
        <v>182</v>
      </c>
      <c r="D190" s="5">
        <v>182</v>
      </c>
      <c r="E190" s="6">
        <v>29.2</v>
      </c>
      <c r="F190" s="22">
        <f t="shared" si="25"/>
        <v>8.1111111111111107</v>
      </c>
      <c r="G190" s="14">
        <f t="shared" si="33"/>
        <v>-0.16666666666666657</v>
      </c>
      <c r="H190" s="14">
        <f>('motorcycle data'!$C$4)*(G190)</f>
        <v>-32.999999999999979</v>
      </c>
      <c r="I190" s="14">
        <f>0.5*1.225*F190^2*('motorcycle data'!$F$4)*('motorcycle data'!$G$4)</f>
        <v>13.257532253086415</v>
      </c>
      <c r="J190" s="14">
        <f>IF(F190=0,0,H190+I190+'motorcycle data'!$E$7)</f>
        <v>19.105132253086438</v>
      </c>
      <c r="K190" s="14">
        <f t="shared" si="26"/>
        <v>19.105132253086438</v>
      </c>
      <c r="L190" s="14">
        <f t="shared" si="27"/>
        <v>0</v>
      </c>
      <c r="M190" s="14">
        <f t="shared" si="28"/>
        <v>0.15496385049725667</v>
      </c>
      <c r="N190" s="14">
        <f t="shared" si="24"/>
        <v>0.15496385049725667</v>
      </c>
      <c r="O190" s="14">
        <f t="shared" si="29"/>
        <v>0</v>
      </c>
      <c r="P190" s="14">
        <f t="shared" si="30"/>
        <v>0</v>
      </c>
      <c r="Q190" s="14">
        <f t="shared" si="31"/>
        <v>0</v>
      </c>
      <c r="R190" s="14"/>
      <c r="S190" s="14"/>
      <c r="T190" s="14">
        <f t="shared" si="34"/>
        <v>77.244774443844321</v>
      </c>
      <c r="U190" s="14">
        <f t="shared" si="35"/>
        <v>21.608534905653077</v>
      </c>
      <c r="V190" s="14">
        <f t="shared" si="32"/>
        <v>0</v>
      </c>
    </row>
    <row r="191" spans="2:22" x14ac:dyDescent="0.3">
      <c r="B191" s="5" t="s">
        <v>10</v>
      </c>
      <c r="C191" s="5">
        <v>183</v>
      </c>
      <c r="D191" s="5">
        <v>183</v>
      </c>
      <c r="E191" s="6">
        <v>28.3</v>
      </c>
      <c r="F191" s="22">
        <f t="shared" si="25"/>
        <v>7.8611111111111107</v>
      </c>
      <c r="G191" s="14">
        <f t="shared" si="33"/>
        <v>-0.43055555555555525</v>
      </c>
      <c r="H191" s="14">
        <f>('motorcycle data'!$C$4)*(G191)</f>
        <v>-85.249999999999943</v>
      </c>
      <c r="I191" s="14">
        <f>0.5*1.225*F191^2*('motorcycle data'!$F$4)*('motorcycle data'!$G$4)</f>
        <v>12.45288164544753</v>
      </c>
      <c r="J191" s="14">
        <f>IF(F191=0,0,H191+I191+'motorcycle data'!$E$7)</f>
        <v>-33.94951835455241</v>
      </c>
      <c r="K191" s="14">
        <f t="shared" si="26"/>
        <v>0</v>
      </c>
      <c r="L191" s="14">
        <f t="shared" si="27"/>
        <v>33.94951835455241</v>
      </c>
      <c r="M191" s="14">
        <f t="shared" si="28"/>
        <v>-0.26688093595384255</v>
      </c>
      <c r="N191" s="14">
        <f t="shared" si="24"/>
        <v>0</v>
      </c>
      <c r="O191" s="14">
        <f t="shared" si="29"/>
        <v>0.26688093595384255</v>
      </c>
      <c r="P191" s="14">
        <f t="shared" si="30"/>
        <v>0.20016070196538191</v>
      </c>
      <c r="Q191" s="14">
        <f t="shared" si="31"/>
        <v>0.20016070196538191</v>
      </c>
      <c r="R191" s="14"/>
      <c r="S191" s="14"/>
      <c r="T191" s="14">
        <f t="shared" si="34"/>
        <v>77.244774443844321</v>
      </c>
      <c r="U191" s="14">
        <f t="shared" si="35"/>
        <v>21.87541584160692</v>
      </c>
      <c r="V191" s="14">
        <f t="shared" si="32"/>
        <v>0.16213016859195933</v>
      </c>
    </row>
    <row r="192" spans="2:22" x14ac:dyDescent="0.3">
      <c r="B192" s="5" t="s">
        <v>10</v>
      </c>
      <c r="C192" s="5">
        <v>184</v>
      </c>
      <c r="D192" s="5">
        <v>184</v>
      </c>
      <c r="E192" s="6">
        <v>26.1</v>
      </c>
      <c r="F192" s="22">
        <f t="shared" si="25"/>
        <v>7.25</v>
      </c>
      <c r="G192" s="14">
        <f t="shared" si="33"/>
        <v>-0.65277777777777768</v>
      </c>
      <c r="H192" s="14">
        <f>('motorcycle data'!$C$4)*(G192)</f>
        <v>-129.24999999999997</v>
      </c>
      <c r="I192" s="14">
        <f>0.5*1.225*F192^2*('motorcycle data'!$F$4)*('motorcycle data'!$G$4)</f>
        <v>10.59200078125</v>
      </c>
      <c r="J192" s="14">
        <f>IF(F192=0,0,H192+I192+'motorcycle data'!$E$7)</f>
        <v>-79.810399218749978</v>
      </c>
      <c r="K192" s="14">
        <f t="shared" si="26"/>
        <v>0</v>
      </c>
      <c r="L192" s="14">
        <f t="shared" si="27"/>
        <v>79.810399218749978</v>
      </c>
      <c r="M192" s="14">
        <f t="shared" si="28"/>
        <v>-0.5786253943359374</v>
      </c>
      <c r="N192" s="14">
        <f t="shared" si="24"/>
        <v>0</v>
      </c>
      <c r="O192" s="14">
        <f t="shared" si="29"/>
        <v>0.5786253943359374</v>
      </c>
      <c r="P192" s="14">
        <f t="shared" si="30"/>
        <v>0.43396904575195305</v>
      </c>
      <c r="Q192" s="14">
        <f t="shared" si="31"/>
        <v>0.43396904575195305</v>
      </c>
      <c r="R192" s="14"/>
      <c r="S192" s="14"/>
      <c r="T192" s="14">
        <f t="shared" si="34"/>
        <v>77.244774443844321</v>
      </c>
      <c r="U192" s="14">
        <f t="shared" si="35"/>
        <v>22.454041235942857</v>
      </c>
      <c r="V192" s="14">
        <f t="shared" si="32"/>
        <v>0.35151492705908199</v>
      </c>
    </row>
    <row r="193" spans="2:22" x14ac:dyDescent="0.3">
      <c r="B193" s="5" t="s">
        <v>10</v>
      </c>
      <c r="C193" s="5">
        <v>185</v>
      </c>
      <c r="D193" s="5">
        <v>185</v>
      </c>
      <c r="E193" s="6">
        <v>23.6</v>
      </c>
      <c r="F193" s="22">
        <f t="shared" si="25"/>
        <v>6.5555555555555554</v>
      </c>
      <c r="G193" s="14">
        <f t="shared" si="33"/>
        <v>-0.70833333333333348</v>
      </c>
      <c r="H193" s="14">
        <f>('motorcycle data'!$C$4)*(G193)</f>
        <v>-140.25000000000003</v>
      </c>
      <c r="I193" s="14">
        <f>0.5*1.225*F193^2*('motorcycle data'!$F$4)*('motorcycle data'!$G$4)</f>
        <v>8.6600618827160485</v>
      </c>
      <c r="J193" s="14">
        <f>IF(F193=0,0,H193+I193+'motorcycle data'!$E$7)</f>
        <v>-92.742338117283992</v>
      </c>
      <c r="K193" s="14">
        <f t="shared" si="26"/>
        <v>0</v>
      </c>
      <c r="L193" s="14">
        <f t="shared" si="27"/>
        <v>92.742338117283992</v>
      </c>
      <c r="M193" s="14">
        <f t="shared" si="28"/>
        <v>-0.60797754987997277</v>
      </c>
      <c r="N193" s="14">
        <f t="shared" si="24"/>
        <v>0</v>
      </c>
      <c r="O193" s="14">
        <f t="shared" si="29"/>
        <v>0.60797754987997277</v>
      </c>
      <c r="P193" s="14">
        <f t="shared" si="30"/>
        <v>0.4559831624099796</v>
      </c>
      <c r="Q193" s="14">
        <f t="shared" si="31"/>
        <v>0.4559831624099796</v>
      </c>
      <c r="R193" s="14"/>
      <c r="S193" s="14"/>
      <c r="T193" s="14">
        <f t="shared" si="34"/>
        <v>77.244774443844321</v>
      </c>
      <c r="U193" s="14">
        <f t="shared" si="35"/>
        <v>23.062018785822829</v>
      </c>
      <c r="V193" s="14">
        <f t="shared" si="32"/>
        <v>0.3693463615520835</v>
      </c>
    </row>
    <row r="194" spans="2:22" x14ac:dyDescent="0.3">
      <c r="B194" s="5" t="s">
        <v>10</v>
      </c>
      <c r="C194" s="5">
        <v>186</v>
      </c>
      <c r="D194" s="5">
        <v>186</v>
      </c>
      <c r="E194" s="6">
        <v>21</v>
      </c>
      <c r="F194" s="22">
        <f t="shared" si="25"/>
        <v>5.833333333333333</v>
      </c>
      <c r="G194" s="14">
        <f t="shared" si="33"/>
        <v>-0.65277777777777812</v>
      </c>
      <c r="H194" s="14">
        <f>('motorcycle data'!$C$4)*(G194)</f>
        <v>-129.25000000000006</v>
      </c>
      <c r="I194" s="14">
        <f>0.5*1.225*F194^2*('motorcycle data'!$F$4)*('motorcycle data'!$G$4)</f>
        <v>6.8570225694444424</v>
      </c>
      <c r="J194" s="14">
        <f>IF(F194=0,0,H194+I194+'motorcycle data'!$E$7)</f>
        <v>-83.545377430555618</v>
      </c>
      <c r="K194" s="14">
        <f t="shared" si="26"/>
        <v>0</v>
      </c>
      <c r="L194" s="14">
        <f t="shared" si="27"/>
        <v>83.545377430555618</v>
      </c>
      <c r="M194" s="14">
        <f t="shared" si="28"/>
        <v>-0.48734803501157442</v>
      </c>
      <c r="N194" s="14">
        <f t="shared" si="24"/>
        <v>0</v>
      </c>
      <c r="O194" s="14">
        <f t="shared" si="29"/>
        <v>0.48734803501157442</v>
      </c>
      <c r="P194" s="14">
        <f t="shared" si="30"/>
        <v>0.36551102625868082</v>
      </c>
      <c r="Q194" s="14">
        <f t="shared" si="31"/>
        <v>0.36551102625868082</v>
      </c>
      <c r="R194" s="14"/>
      <c r="S194" s="14"/>
      <c r="T194" s="14">
        <f t="shared" si="34"/>
        <v>77.244774443844321</v>
      </c>
      <c r="U194" s="14">
        <f t="shared" si="35"/>
        <v>23.549366820834404</v>
      </c>
      <c r="V194" s="14">
        <f t="shared" si="32"/>
        <v>0.29606393126953146</v>
      </c>
    </row>
    <row r="195" spans="2:22" x14ac:dyDescent="0.3">
      <c r="B195" s="5" t="s">
        <v>10</v>
      </c>
      <c r="C195" s="5">
        <v>187</v>
      </c>
      <c r="D195" s="5">
        <v>187</v>
      </c>
      <c r="E195" s="6">
        <v>18.899999999999999</v>
      </c>
      <c r="F195" s="22">
        <f t="shared" si="25"/>
        <v>5.2499999999999991</v>
      </c>
      <c r="G195" s="14">
        <f t="shared" si="33"/>
        <v>-0.54166666666666641</v>
      </c>
      <c r="H195" s="14">
        <f>('motorcycle data'!$C$4)*(G195)</f>
        <v>-107.24999999999994</v>
      </c>
      <c r="I195" s="14">
        <f>0.5*1.225*F195^2*('motorcycle data'!$F$4)*('motorcycle data'!$G$4)</f>
        <v>5.5541882812499974</v>
      </c>
      <c r="J195" s="14">
        <f>IF(F195=0,0,H195+I195+'motorcycle data'!$E$7)</f>
        <v>-62.848211718749951</v>
      </c>
      <c r="K195" s="14">
        <f t="shared" si="26"/>
        <v>0</v>
      </c>
      <c r="L195" s="14">
        <f t="shared" si="27"/>
        <v>62.848211718749951</v>
      </c>
      <c r="M195" s="14">
        <f t="shared" si="28"/>
        <v>-0.3299531115234372</v>
      </c>
      <c r="N195" s="14">
        <f t="shared" si="24"/>
        <v>0</v>
      </c>
      <c r="O195" s="14">
        <f t="shared" si="29"/>
        <v>0.3299531115234372</v>
      </c>
      <c r="P195" s="14">
        <f t="shared" si="30"/>
        <v>0.2474648336425779</v>
      </c>
      <c r="Q195" s="14">
        <f t="shared" si="31"/>
        <v>0.2474648336425779</v>
      </c>
      <c r="R195" s="14"/>
      <c r="S195" s="14"/>
      <c r="T195" s="14">
        <f t="shared" si="34"/>
        <v>77.244774443844321</v>
      </c>
      <c r="U195" s="14">
        <f t="shared" si="35"/>
        <v>23.879319932357841</v>
      </c>
      <c r="V195" s="14">
        <f t="shared" si="32"/>
        <v>0.20044651525048812</v>
      </c>
    </row>
    <row r="196" spans="2:22" x14ac:dyDescent="0.3">
      <c r="B196" s="5" t="s">
        <v>10</v>
      </c>
      <c r="C196" s="5">
        <v>188</v>
      </c>
      <c r="D196" s="5">
        <v>188</v>
      </c>
      <c r="E196" s="6">
        <v>17.100000000000001</v>
      </c>
      <c r="F196" s="22">
        <f t="shared" si="25"/>
        <v>4.75</v>
      </c>
      <c r="G196" s="14">
        <f t="shared" si="33"/>
        <v>-0.44444444444444431</v>
      </c>
      <c r="H196" s="14">
        <f>('motorcycle data'!$C$4)*(G196)</f>
        <v>-87.999999999999972</v>
      </c>
      <c r="I196" s="14">
        <f>0.5*1.225*F196^2*('motorcycle data'!$F$4)*('motorcycle data'!$G$4)</f>
        <v>4.5466257812499995</v>
      </c>
      <c r="J196" s="14">
        <f>IF(F196=0,0,H196+I196+'motorcycle data'!$E$7)</f>
        <v>-44.605774218749971</v>
      </c>
      <c r="K196" s="14">
        <f t="shared" si="26"/>
        <v>0</v>
      </c>
      <c r="L196" s="14">
        <f t="shared" si="27"/>
        <v>44.605774218749971</v>
      </c>
      <c r="M196" s="14">
        <f t="shared" si="28"/>
        <v>-0.21187742753906236</v>
      </c>
      <c r="N196" s="14">
        <f t="shared" si="24"/>
        <v>0</v>
      </c>
      <c r="O196" s="14">
        <f t="shared" si="29"/>
        <v>0.21187742753906236</v>
      </c>
      <c r="P196" s="14">
        <f t="shared" si="30"/>
        <v>0.15890807065429677</v>
      </c>
      <c r="Q196" s="14">
        <f t="shared" si="31"/>
        <v>0.15890807065429677</v>
      </c>
      <c r="R196" s="14"/>
      <c r="S196" s="14"/>
      <c r="T196" s="14">
        <f t="shared" si="34"/>
        <v>77.244774443844321</v>
      </c>
      <c r="U196" s="14">
        <f t="shared" si="35"/>
        <v>24.091197359896903</v>
      </c>
      <c r="V196" s="14">
        <f t="shared" si="32"/>
        <v>0.12871553722998039</v>
      </c>
    </row>
    <row r="197" spans="2:22" x14ac:dyDescent="0.3">
      <c r="B197" s="5" t="s">
        <v>10</v>
      </c>
      <c r="C197" s="5">
        <v>189</v>
      </c>
      <c r="D197" s="5">
        <v>189</v>
      </c>
      <c r="E197" s="6">
        <v>15.7</v>
      </c>
      <c r="F197" s="22">
        <f t="shared" si="25"/>
        <v>4.3611111111111107</v>
      </c>
      <c r="G197" s="14">
        <f t="shared" si="33"/>
        <v>-0.36111111111111133</v>
      </c>
      <c r="H197" s="14">
        <f>('motorcycle data'!$C$4)*(G197)</f>
        <v>-71.500000000000043</v>
      </c>
      <c r="I197" s="14">
        <f>0.5*1.225*F197^2*('motorcycle data'!$F$4)*('motorcycle data'!$G$4)</f>
        <v>3.8326247010030858</v>
      </c>
      <c r="J197" s="14">
        <f>IF(F197=0,0,H197+I197+'motorcycle data'!$E$7)</f>
        <v>-28.819775298996959</v>
      </c>
      <c r="K197" s="14">
        <f t="shared" si="26"/>
        <v>0</v>
      </c>
      <c r="L197" s="14">
        <f t="shared" si="27"/>
        <v>28.819775298996959</v>
      </c>
      <c r="M197" s="14">
        <f t="shared" si="28"/>
        <v>-0.12568624227618116</v>
      </c>
      <c r="N197" s="14">
        <f t="shared" si="24"/>
        <v>0</v>
      </c>
      <c r="O197" s="14">
        <f t="shared" si="29"/>
        <v>0.12568624227618116</v>
      </c>
      <c r="P197" s="14">
        <f t="shared" si="30"/>
        <v>9.4264681707135867E-2</v>
      </c>
      <c r="Q197" s="14">
        <f t="shared" si="31"/>
        <v>9.4264681707135867E-2</v>
      </c>
      <c r="R197" s="14"/>
      <c r="S197" s="14"/>
      <c r="T197" s="14">
        <f t="shared" si="34"/>
        <v>77.244774443844321</v>
      </c>
      <c r="U197" s="14">
        <f t="shared" si="35"/>
        <v>24.216883602173084</v>
      </c>
      <c r="V197" s="14">
        <f t="shared" si="32"/>
        <v>7.6354392182780048E-2</v>
      </c>
    </row>
    <row r="198" spans="2:22" x14ac:dyDescent="0.3">
      <c r="B198" s="5" t="s">
        <v>10</v>
      </c>
      <c r="C198" s="5">
        <v>190</v>
      </c>
      <c r="D198" s="5">
        <v>190</v>
      </c>
      <c r="E198" s="6">
        <v>14.5</v>
      </c>
      <c r="F198" s="22">
        <f t="shared" si="25"/>
        <v>4.0277777777777777</v>
      </c>
      <c r="G198" s="14">
        <f t="shared" si="33"/>
        <v>-0.27777777777777779</v>
      </c>
      <c r="H198" s="14">
        <f>('motorcycle data'!$C$4)*(G198)</f>
        <v>-55</v>
      </c>
      <c r="I198" s="14">
        <f>0.5*1.225*F198^2*('motorcycle data'!$F$4)*('motorcycle data'!$G$4)</f>
        <v>3.2691360435956791</v>
      </c>
      <c r="J198" s="14">
        <f>IF(F198=0,0,H198+I198+'motorcycle data'!$E$7)</f>
        <v>-12.883263956404321</v>
      </c>
      <c r="K198" s="14">
        <f t="shared" si="26"/>
        <v>0</v>
      </c>
      <c r="L198" s="14">
        <f t="shared" si="27"/>
        <v>12.883263956404321</v>
      </c>
      <c r="M198" s="14">
        <f t="shared" si="28"/>
        <v>-5.1890924268850731E-2</v>
      </c>
      <c r="N198" s="14">
        <f t="shared" si="24"/>
        <v>0</v>
      </c>
      <c r="O198" s="14">
        <f t="shared" si="29"/>
        <v>5.1890924268850731E-2</v>
      </c>
      <c r="P198" s="14">
        <f t="shared" si="30"/>
        <v>3.891819320163805E-2</v>
      </c>
      <c r="Q198" s="14">
        <f t="shared" si="31"/>
        <v>3.891819320163805E-2</v>
      </c>
      <c r="R198" s="14"/>
      <c r="S198" s="14"/>
      <c r="T198" s="14">
        <f t="shared" si="34"/>
        <v>77.244774443844321</v>
      </c>
      <c r="U198" s="14">
        <f t="shared" si="35"/>
        <v>24.268774526441934</v>
      </c>
      <c r="V198" s="14">
        <f t="shared" si="32"/>
        <v>3.152373649332682E-2</v>
      </c>
    </row>
    <row r="199" spans="2:22" x14ac:dyDescent="0.3">
      <c r="B199" s="5" t="s">
        <v>10</v>
      </c>
      <c r="C199" s="5">
        <v>191</v>
      </c>
      <c r="D199" s="5">
        <v>191</v>
      </c>
      <c r="E199" s="6">
        <v>13.7</v>
      </c>
      <c r="F199" s="22">
        <f t="shared" si="25"/>
        <v>3.8055555555555554</v>
      </c>
      <c r="G199" s="14">
        <f t="shared" si="33"/>
        <v>-0.22222222222222215</v>
      </c>
      <c r="H199" s="14">
        <f>('motorcycle data'!$C$4)*(G199)</f>
        <v>-43.999999999999986</v>
      </c>
      <c r="I199" s="14">
        <f>0.5*1.225*F199^2*('motorcycle data'!$F$4)*('motorcycle data'!$G$4)</f>
        <v>2.9183550250771599</v>
      </c>
      <c r="J199" s="14">
        <f>IF(F199=0,0,H199+I199+'motorcycle data'!$E$7)</f>
        <v>-2.2340449749228242</v>
      </c>
      <c r="K199" s="14">
        <f t="shared" si="26"/>
        <v>0</v>
      </c>
      <c r="L199" s="14">
        <f t="shared" si="27"/>
        <v>2.2340449749228242</v>
      </c>
      <c r="M199" s="14">
        <f t="shared" si="28"/>
        <v>-8.5017822656785254E-3</v>
      </c>
      <c r="N199" s="14">
        <f t="shared" si="24"/>
        <v>0</v>
      </c>
      <c r="O199" s="14">
        <f t="shared" si="29"/>
        <v>8.5017822656785254E-3</v>
      </c>
      <c r="P199" s="14">
        <f t="shared" si="30"/>
        <v>6.3763366992588937E-3</v>
      </c>
      <c r="Q199" s="14">
        <f t="shared" si="31"/>
        <v>6.3763366992588937E-3</v>
      </c>
      <c r="R199" s="14"/>
      <c r="S199" s="14"/>
      <c r="T199" s="14">
        <f t="shared" si="34"/>
        <v>77.244774443844321</v>
      </c>
      <c r="U199" s="14">
        <f t="shared" si="35"/>
        <v>24.277276308707613</v>
      </c>
      <c r="V199" s="14">
        <f t="shared" si="32"/>
        <v>5.1648327263997037E-3</v>
      </c>
    </row>
    <row r="200" spans="2:22" x14ac:dyDescent="0.3">
      <c r="B200" s="5" t="s">
        <v>10</v>
      </c>
      <c r="C200" s="5">
        <v>192</v>
      </c>
      <c r="D200" s="5">
        <v>192</v>
      </c>
      <c r="E200" s="6">
        <v>12.9</v>
      </c>
      <c r="F200" s="22">
        <f t="shared" si="25"/>
        <v>3.5833333333333335</v>
      </c>
      <c r="G200" s="14">
        <f t="shared" si="33"/>
        <v>-0.16666666666666657</v>
      </c>
      <c r="H200" s="14">
        <f>('motorcycle data'!$C$4)*(G200)</f>
        <v>-32.999999999999979</v>
      </c>
      <c r="I200" s="14">
        <f>0.5*1.225*F200^2*('motorcycle data'!$F$4)*('motorcycle data'!$G$4)</f>
        <v>2.5874764756944444</v>
      </c>
      <c r="J200" s="14">
        <f>IF(F200=0,0,H200+I200+'motorcycle data'!$E$7)</f>
        <v>8.4350764756944656</v>
      </c>
      <c r="K200" s="14">
        <f t="shared" si="26"/>
        <v>8.4350764756944656</v>
      </c>
      <c r="L200" s="14">
        <f t="shared" si="27"/>
        <v>0</v>
      </c>
      <c r="M200" s="14">
        <f t="shared" si="28"/>
        <v>3.0225690704571834E-2</v>
      </c>
      <c r="N200" s="14">
        <f t="shared" ref="N200:N263" si="36">IF(M200&gt;0,M200,0)</f>
        <v>3.0225690704571834E-2</v>
      </c>
      <c r="O200" s="14">
        <f t="shared" si="29"/>
        <v>0</v>
      </c>
      <c r="P200" s="14">
        <f t="shared" si="30"/>
        <v>0</v>
      </c>
      <c r="Q200" s="14">
        <f t="shared" si="31"/>
        <v>0</v>
      </c>
      <c r="R200" s="14"/>
      <c r="S200" s="14"/>
      <c r="T200" s="14">
        <f t="shared" si="34"/>
        <v>77.27500013454889</v>
      </c>
      <c r="U200" s="14">
        <f t="shared" si="35"/>
        <v>24.277276308707613</v>
      </c>
      <c r="V200" s="14">
        <f t="shared" si="32"/>
        <v>0</v>
      </c>
    </row>
    <row r="201" spans="2:22" x14ac:dyDescent="0.3">
      <c r="B201" s="5" t="s">
        <v>10</v>
      </c>
      <c r="C201" s="5">
        <v>193</v>
      </c>
      <c r="D201" s="5">
        <v>193</v>
      </c>
      <c r="E201" s="6">
        <v>12.5</v>
      </c>
      <c r="F201" s="22">
        <f t="shared" ref="F201:F264" si="37">E201/3.6</f>
        <v>3.4722222222222223</v>
      </c>
      <c r="G201" s="14">
        <f t="shared" si="33"/>
        <v>-9.7222222222222363E-2</v>
      </c>
      <c r="H201" s="14">
        <f>('motorcycle data'!$C$4)*(G201)</f>
        <v>-19.250000000000028</v>
      </c>
      <c r="I201" s="14">
        <f>0.5*1.225*F201^2*('motorcycle data'!$F$4)*('motorcycle data'!$G$4)</f>
        <v>2.4295006269290123</v>
      </c>
      <c r="J201" s="14">
        <f>IF(F201=0,0,H201+I201+'motorcycle data'!$E$7)</f>
        <v>22.027100626928984</v>
      </c>
      <c r="K201" s="14">
        <f t="shared" ref="K201:K264" si="38">IF(J201&lt;=0,0,J201)</f>
        <v>22.027100626928984</v>
      </c>
      <c r="L201" s="14">
        <f t="shared" ref="L201:L264" si="39">IF(J201&lt;0,J201*-1,0)</f>
        <v>0</v>
      </c>
      <c r="M201" s="14">
        <f t="shared" ref="M201:M264" si="40">(J201*F201)/1000</f>
        <v>7.6482988287947862E-2</v>
      </c>
      <c r="N201" s="14">
        <f t="shared" si="36"/>
        <v>7.6482988287947862E-2</v>
      </c>
      <c r="O201" s="14">
        <f t="shared" ref="O201:O264" si="41">IF(M201&lt;0,M201*-1,0)</f>
        <v>0</v>
      </c>
      <c r="P201" s="14">
        <f t="shared" ref="P201:P264" si="42">O201*0.75</f>
        <v>0</v>
      </c>
      <c r="Q201" s="14">
        <f t="shared" ref="Q201:Q264" si="43">IF(G201&lt;0,P201,"")</f>
        <v>0</v>
      </c>
      <c r="R201" s="14"/>
      <c r="S201" s="14"/>
      <c r="T201" s="14">
        <f t="shared" si="34"/>
        <v>77.351483122836839</v>
      </c>
      <c r="U201" s="14">
        <f t="shared" si="35"/>
        <v>24.277276308707613</v>
      </c>
      <c r="V201" s="14">
        <f t="shared" ref="V201:V264" si="44">O201*0.75*0.9*0.9</f>
        <v>0</v>
      </c>
    </row>
    <row r="202" spans="2:22" x14ac:dyDescent="0.3">
      <c r="B202" s="5" t="s">
        <v>10</v>
      </c>
      <c r="C202" s="5">
        <v>194</v>
      </c>
      <c r="D202" s="5">
        <v>194</v>
      </c>
      <c r="E202" s="6">
        <v>12.2</v>
      </c>
      <c r="F202" s="22">
        <f t="shared" si="37"/>
        <v>3.3888888888888884</v>
      </c>
      <c r="G202" s="14">
        <f t="shared" ref="G202:G265" si="45">($E203-$E201)/2/3.6</f>
        <v>-6.9444444444444448E-2</v>
      </c>
      <c r="H202" s="14">
        <f>('motorcycle data'!$C$4)*(G202)</f>
        <v>-13.75</v>
      </c>
      <c r="I202" s="14">
        <f>0.5*1.225*F202^2*('motorcycle data'!$F$4)*('motorcycle data'!$G$4)</f>
        <v>2.3142839891975298</v>
      </c>
      <c r="J202" s="14">
        <f>IF(F202=0,0,H202+I202+'motorcycle data'!$E$7)</f>
        <v>27.411883989197531</v>
      </c>
      <c r="K202" s="14">
        <f t="shared" si="38"/>
        <v>27.411883989197531</v>
      </c>
      <c r="L202" s="14">
        <f t="shared" si="39"/>
        <v>0</v>
      </c>
      <c r="M202" s="14">
        <f t="shared" si="40"/>
        <v>9.2895829074502723E-2</v>
      </c>
      <c r="N202" s="14">
        <f t="shared" si="36"/>
        <v>9.2895829074502723E-2</v>
      </c>
      <c r="O202" s="14">
        <f t="shared" si="41"/>
        <v>0</v>
      </c>
      <c r="P202" s="14">
        <f t="shared" si="42"/>
        <v>0</v>
      </c>
      <c r="Q202" s="14">
        <f t="shared" si="43"/>
        <v>0</v>
      </c>
      <c r="R202" s="14"/>
      <c r="S202" s="14"/>
      <c r="T202" s="14">
        <f t="shared" ref="T202:T265" si="46">T201+N202</f>
        <v>77.444378951911347</v>
      </c>
      <c r="U202" s="14">
        <f t="shared" ref="U202:U265" si="47">U201+O202</f>
        <v>24.277276308707613</v>
      </c>
      <c r="V202" s="14">
        <f t="shared" si="44"/>
        <v>0</v>
      </c>
    </row>
    <row r="203" spans="2:22" x14ac:dyDescent="0.3">
      <c r="B203" s="5" t="s">
        <v>10</v>
      </c>
      <c r="C203" s="5">
        <v>195</v>
      </c>
      <c r="D203" s="5">
        <v>195</v>
      </c>
      <c r="E203" s="6">
        <v>12</v>
      </c>
      <c r="F203" s="22">
        <f t="shared" si="37"/>
        <v>3.333333333333333</v>
      </c>
      <c r="G203" s="14">
        <f t="shared" si="45"/>
        <v>-2.7777777777777679E-2</v>
      </c>
      <c r="H203" s="14">
        <f>('motorcycle data'!$C$4)*(G203)</f>
        <v>-5.4999999999999805</v>
      </c>
      <c r="I203" s="14">
        <f>0.5*1.225*F203^2*('motorcycle data'!$F$4)*('motorcycle data'!$G$4)</f>
        <v>2.239027777777777</v>
      </c>
      <c r="J203" s="14">
        <f>IF(F203=0,0,H203+I203+'motorcycle data'!$E$7)</f>
        <v>35.5866277777778</v>
      </c>
      <c r="K203" s="14">
        <f t="shared" si="38"/>
        <v>35.5866277777778</v>
      </c>
      <c r="L203" s="14">
        <f t="shared" si="39"/>
        <v>0</v>
      </c>
      <c r="M203" s="14">
        <f t="shared" si="40"/>
        <v>0.11862209259259265</v>
      </c>
      <c r="N203" s="14">
        <f t="shared" si="36"/>
        <v>0.11862209259259265</v>
      </c>
      <c r="O203" s="14">
        <f t="shared" si="41"/>
        <v>0</v>
      </c>
      <c r="P203" s="14">
        <f t="shared" si="42"/>
        <v>0</v>
      </c>
      <c r="Q203" s="14">
        <f t="shared" si="43"/>
        <v>0</v>
      </c>
      <c r="R203" s="14"/>
      <c r="S203" s="14"/>
      <c r="T203" s="14">
        <f t="shared" si="46"/>
        <v>77.563001044503935</v>
      </c>
      <c r="U203" s="14">
        <f t="shared" si="47"/>
        <v>24.277276308707613</v>
      </c>
      <c r="V203" s="14">
        <f t="shared" si="44"/>
        <v>0</v>
      </c>
    </row>
    <row r="204" spans="2:22" x14ac:dyDescent="0.3">
      <c r="B204" s="5" t="s">
        <v>10</v>
      </c>
      <c r="C204" s="5">
        <v>196</v>
      </c>
      <c r="D204" s="5">
        <v>196</v>
      </c>
      <c r="E204" s="6">
        <v>12</v>
      </c>
      <c r="F204" s="22">
        <f t="shared" si="37"/>
        <v>3.333333333333333</v>
      </c>
      <c r="G204" s="14">
        <f t="shared" si="45"/>
        <v>0</v>
      </c>
      <c r="H204" s="14">
        <f>('motorcycle data'!$C$4)*(G204)</f>
        <v>0</v>
      </c>
      <c r="I204" s="14">
        <f>0.5*1.225*F204^2*('motorcycle data'!$F$4)*('motorcycle data'!$G$4)</f>
        <v>2.239027777777777</v>
      </c>
      <c r="J204" s="14">
        <f>IF(F204=0,0,H204+I204+'motorcycle data'!$E$7)</f>
        <v>41.086627777777778</v>
      </c>
      <c r="K204" s="14">
        <f t="shared" si="38"/>
        <v>41.086627777777778</v>
      </c>
      <c r="L204" s="14">
        <f t="shared" si="39"/>
        <v>0</v>
      </c>
      <c r="M204" s="14">
        <f t="shared" si="40"/>
        <v>0.13695542592592591</v>
      </c>
      <c r="N204" s="14">
        <f t="shared" si="36"/>
        <v>0.13695542592592591</v>
      </c>
      <c r="O204" s="14">
        <f t="shared" si="41"/>
        <v>0</v>
      </c>
      <c r="P204" s="14">
        <f t="shared" si="42"/>
        <v>0</v>
      </c>
      <c r="Q204" s="14" t="str">
        <f t="shared" si="43"/>
        <v/>
      </c>
      <c r="R204" s="14"/>
      <c r="S204" s="14"/>
      <c r="T204" s="14">
        <f t="shared" si="46"/>
        <v>77.699956470429854</v>
      </c>
      <c r="U204" s="14">
        <f t="shared" si="47"/>
        <v>24.277276308707613</v>
      </c>
      <c r="V204" s="14">
        <f t="shared" si="44"/>
        <v>0</v>
      </c>
    </row>
    <row r="205" spans="2:22" x14ac:dyDescent="0.3">
      <c r="B205" s="5" t="s">
        <v>10</v>
      </c>
      <c r="C205" s="5">
        <v>197</v>
      </c>
      <c r="D205" s="5">
        <v>197</v>
      </c>
      <c r="E205" s="6">
        <v>12</v>
      </c>
      <c r="F205" s="22">
        <f t="shared" si="37"/>
        <v>3.333333333333333</v>
      </c>
      <c r="G205" s="14">
        <f t="shared" si="45"/>
        <v>0</v>
      </c>
      <c r="H205" s="14">
        <f>('motorcycle data'!$C$4)*(G205)</f>
        <v>0</v>
      </c>
      <c r="I205" s="14">
        <f>0.5*1.225*F205^2*('motorcycle data'!$F$4)*('motorcycle data'!$G$4)</f>
        <v>2.239027777777777</v>
      </c>
      <c r="J205" s="14">
        <f>IF(F205=0,0,H205+I205+'motorcycle data'!$E$7)</f>
        <v>41.086627777777778</v>
      </c>
      <c r="K205" s="14">
        <f t="shared" si="38"/>
        <v>41.086627777777778</v>
      </c>
      <c r="L205" s="14">
        <f t="shared" si="39"/>
        <v>0</v>
      </c>
      <c r="M205" s="14">
        <f t="shared" si="40"/>
        <v>0.13695542592592591</v>
      </c>
      <c r="N205" s="14">
        <f t="shared" si="36"/>
        <v>0.13695542592592591</v>
      </c>
      <c r="O205" s="14">
        <f t="shared" si="41"/>
        <v>0</v>
      </c>
      <c r="P205" s="14">
        <f t="shared" si="42"/>
        <v>0</v>
      </c>
      <c r="Q205" s="14" t="str">
        <f t="shared" si="43"/>
        <v/>
      </c>
      <c r="R205" s="14"/>
      <c r="S205" s="14"/>
      <c r="T205" s="14">
        <f t="shared" si="46"/>
        <v>77.836911896355772</v>
      </c>
      <c r="U205" s="14">
        <f t="shared" si="47"/>
        <v>24.277276308707613</v>
      </c>
      <c r="V205" s="14">
        <f t="shared" si="44"/>
        <v>0</v>
      </c>
    </row>
    <row r="206" spans="2:22" x14ac:dyDescent="0.3">
      <c r="B206" s="5" t="s">
        <v>10</v>
      </c>
      <c r="C206" s="5">
        <v>198</v>
      </c>
      <c r="D206" s="5">
        <v>198</v>
      </c>
      <c r="E206" s="6">
        <v>12</v>
      </c>
      <c r="F206" s="22">
        <f t="shared" si="37"/>
        <v>3.333333333333333</v>
      </c>
      <c r="G206" s="14">
        <f t="shared" si="45"/>
        <v>6.9444444444444448E-2</v>
      </c>
      <c r="H206" s="14">
        <f>('motorcycle data'!$C$4)*(G206)</f>
        <v>13.75</v>
      </c>
      <c r="I206" s="14">
        <f>0.5*1.225*F206^2*('motorcycle data'!$F$4)*('motorcycle data'!$G$4)</f>
        <v>2.239027777777777</v>
      </c>
      <c r="J206" s="14">
        <f>IF(F206=0,0,H206+I206+'motorcycle data'!$E$7)</f>
        <v>54.836627777777778</v>
      </c>
      <c r="K206" s="14">
        <f t="shared" si="38"/>
        <v>54.836627777777778</v>
      </c>
      <c r="L206" s="14">
        <f t="shared" si="39"/>
        <v>0</v>
      </c>
      <c r="M206" s="14">
        <f t="shared" si="40"/>
        <v>0.18278875925925925</v>
      </c>
      <c r="N206" s="14">
        <f t="shared" si="36"/>
        <v>0.18278875925925925</v>
      </c>
      <c r="O206" s="14">
        <f t="shared" si="41"/>
        <v>0</v>
      </c>
      <c r="P206" s="14">
        <f t="shared" si="42"/>
        <v>0</v>
      </c>
      <c r="Q206" s="14" t="str">
        <f t="shared" si="43"/>
        <v/>
      </c>
      <c r="R206" s="14"/>
      <c r="S206" s="14"/>
      <c r="T206" s="14">
        <f t="shared" si="46"/>
        <v>78.019700655615026</v>
      </c>
      <c r="U206" s="14">
        <f t="shared" si="47"/>
        <v>24.277276308707613</v>
      </c>
      <c r="V206" s="14">
        <f t="shared" si="44"/>
        <v>0</v>
      </c>
    </row>
    <row r="207" spans="2:22" x14ac:dyDescent="0.3">
      <c r="B207" s="5" t="s">
        <v>10</v>
      </c>
      <c r="C207" s="5">
        <v>199</v>
      </c>
      <c r="D207" s="5">
        <v>199</v>
      </c>
      <c r="E207" s="6">
        <v>12.5</v>
      </c>
      <c r="F207" s="22">
        <f t="shared" si="37"/>
        <v>3.4722222222222223</v>
      </c>
      <c r="G207" s="14">
        <f t="shared" si="45"/>
        <v>0.1388888888888889</v>
      </c>
      <c r="H207" s="14">
        <f>('motorcycle data'!$C$4)*(G207)</f>
        <v>27.5</v>
      </c>
      <c r="I207" s="14">
        <f>0.5*1.225*F207^2*('motorcycle data'!$F$4)*('motorcycle data'!$G$4)</f>
        <v>2.4295006269290123</v>
      </c>
      <c r="J207" s="14">
        <f>IF(F207=0,0,H207+I207+'motorcycle data'!$E$7)</f>
        <v>68.777100626929013</v>
      </c>
      <c r="K207" s="14">
        <f t="shared" si="38"/>
        <v>68.777100626929013</v>
      </c>
      <c r="L207" s="14">
        <f t="shared" si="39"/>
        <v>0</v>
      </c>
      <c r="M207" s="14">
        <f t="shared" si="40"/>
        <v>0.23880937717683684</v>
      </c>
      <c r="N207" s="14">
        <f t="shared" si="36"/>
        <v>0.23880937717683684</v>
      </c>
      <c r="O207" s="14">
        <f t="shared" si="41"/>
        <v>0</v>
      </c>
      <c r="P207" s="14">
        <f t="shared" si="42"/>
        <v>0</v>
      </c>
      <c r="Q207" s="14" t="str">
        <f t="shared" si="43"/>
        <v/>
      </c>
      <c r="R207" s="14"/>
      <c r="S207" s="14"/>
      <c r="T207" s="14">
        <f t="shared" si="46"/>
        <v>78.258510032791861</v>
      </c>
      <c r="U207" s="14">
        <f t="shared" si="47"/>
        <v>24.277276308707613</v>
      </c>
      <c r="V207" s="14">
        <f t="shared" si="44"/>
        <v>0</v>
      </c>
    </row>
    <row r="208" spans="2:22" x14ac:dyDescent="0.3">
      <c r="B208" s="5" t="s">
        <v>10</v>
      </c>
      <c r="C208" s="5">
        <v>200</v>
      </c>
      <c r="D208" s="5">
        <v>200</v>
      </c>
      <c r="E208" s="6">
        <v>13</v>
      </c>
      <c r="F208" s="22">
        <f t="shared" si="37"/>
        <v>3.6111111111111112</v>
      </c>
      <c r="G208" s="14">
        <f t="shared" si="45"/>
        <v>0.20833333333333331</v>
      </c>
      <c r="H208" s="14">
        <f>('motorcycle data'!$C$4)*(G208)</f>
        <v>41.249999999999993</v>
      </c>
      <c r="I208" s="14">
        <f>0.5*1.225*F208^2*('motorcycle data'!$F$4)*('motorcycle data'!$G$4)</f>
        <v>2.6277478780864194</v>
      </c>
      <c r="J208" s="14">
        <f>IF(F208=0,0,H208+I208+'motorcycle data'!$E$7)</f>
        <v>82.72534787808641</v>
      </c>
      <c r="K208" s="14">
        <f t="shared" si="38"/>
        <v>82.72534787808641</v>
      </c>
      <c r="L208" s="14">
        <f t="shared" si="39"/>
        <v>0</v>
      </c>
      <c r="M208" s="14">
        <f t="shared" si="40"/>
        <v>0.29873042289308982</v>
      </c>
      <c r="N208" s="14">
        <f t="shared" si="36"/>
        <v>0.29873042289308982</v>
      </c>
      <c r="O208" s="14">
        <f t="shared" si="41"/>
        <v>0</v>
      </c>
      <c r="P208" s="14">
        <f t="shared" si="42"/>
        <v>0</v>
      </c>
      <c r="Q208" s="14" t="str">
        <f t="shared" si="43"/>
        <v/>
      </c>
      <c r="R208" s="14"/>
      <c r="S208" s="14"/>
      <c r="T208" s="14">
        <f t="shared" si="46"/>
        <v>78.557240455684948</v>
      </c>
      <c r="U208" s="14">
        <f t="shared" si="47"/>
        <v>24.277276308707613</v>
      </c>
      <c r="V208" s="14">
        <f t="shared" si="44"/>
        <v>0</v>
      </c>
    </row>
    <row r="209" spans="2:22" x14ac:dyDescent="0.3">
      <c r="B209" s="5" t="s">
        <v>10</v>
      </c>
      <c r="C209" s="5">
        <v>201</v>
      </c>
      <c r="D209" s="5">
        <v>201</v>
      </c>
      <c r="E209" s="6">
        <v>14</v>
      </c>
      <c r="F209" s="22">
        <f t="shared" si="37"/>
        <v>3.8888888888888888</v>
      </c>
      <c r="G209" s="14">
        <f t="shared" si="45"/>
        <v>0.27777777777777779</v>
      </c>
      <c r="H209" s="14">
        <f>('motorcycle data'!$C$4)*(G209)</f>
        <v>55</v>
      </c>
      <c r="I209" s="14">
        <f>0.5*1.225*F209^2*('motorcycle data'!$F$4)*('motorcycle data'!$G$4)</f>
        <v>3.0475655864197528</v>
      </c>
      <c r="J209" s="14">
        <f>IF(F209=0,0,H209+I209+'motorcycle data'!$E$7)</f>
        <v>96.895165586419751</v>
      </c>
      <c r="K209" s="14">
        <f t="shared" si="38"/>
        <v>96.895165586419751</v>
      </c>
      <c r="L209" s="14">
        <f t="shared" si="39"/>
        <v>0</v>
      </c>
      <c r="M209" s="14">
        <f t="shared" si="40"/>
        <v>0.3768145328360768</v>
      </c>
      <c r="N209" s="14">
        <f t="shared" si="36"/>
        <v>0.3768145328360768</v>
      </c>
      <c r="O209" s="14">
        <f t="shared" si="41"/>
        <v>0</v>
      </c>
      <c r="P209" s="14">
        <f t="shared" si="42"/>
        <v>0</v>
      </c>
      <c r="Q209" s="14" t="str">
        <f t="shared" si="43"/>
        <v/>
      </c>
      <c r="R209" s="14"/>
      <c r="S209" s="14"/>
      <c r="T209" s="14">
        <f t="shared" si="46"/>
        <v>78.934054988521027</v>
      </c>
      <c r="U209" s="14">
        <f t="shared" si="47"/>
        <v>24.277276308707613</v>
      </c>
      <c r="V209" s="14">
        <f t="shared" si="44"/>
        <v>0</v>
      </c>
    </row>
    <row r="210" spans="2:22" x14ac:dyDescent="0.3">
      <c r="B210" s="5" t="s">
        <v>10</v>
      </c>
      <c r="C210" s="5">
        <v>202</v>
      </c>
      <c r="D210" s="5">
        <v>202</v>
      </c>
      <c r="E210" s="6">
        <v>15</v>
      </c>
      <c r="F210" s="22">
        <f t="shared" si="37"/>
        <v>4.166666666666667</v>
      </c>
      <c r="G210" s="14">
        <f t="shared" si="45"/>
        <v>0.34722222222222221</v>
      </c>
      <c r="H210" s="14">
        <f>('motorcycle data'!$C$4)*(G210)</f>
        <v>68.75</v>
      </c>
      <c r="I210" s="14">
        <f>0.5*1.225*F210^2*('motorcycle data'!$F$4)*('motorcycle data'!$G$4)</f>
        <v>3.4984809027777786</v>
      </c>
      <c r="J210" s="14">
        <f>IF(F210=0,0,H210+I210+'motorcycle data'!$E$7)</f>
        <v>111.09608090277777</v>
      </c>
      <c r="K210" s="14">
        <f t="shared" si="38"/>
        <v>111.09608090277777</v>
      </c>
      <c r="L210" s="14">
        <f t="shared" si="39"/>
        <v>0</v>
      </c>
      <c r="M210" s="14">
        <f t="shared" si="40"/>
        <v>0.46290033709490741</v>
      </c>
      <c r="N210" s="14">
        <f t="shared" si="36"/>
        <v>0.46290033709490741</v>
      </c>
      <c r="O210" s="14">
        <f t="shared" si="41"/>
        <v>0</v>
      </c>
      <c r="P210" s="14">
        <f t="shared" si="42"/>
        <v>0</v>
      </c>
      <c r="Q210" s="14" t="str">
        <f t="shared" si="43"/>
        <v/>
      </c>
      <c r="R210" s="14"/>
      <c r="S210" s="14"/>
      <c r="T210" s="14">
        <f t="shared" si="46"/>
        <v>79.396955325615934</v>
      </c>
      <c r="U210" s="14">
        <f t="shared" si="47"/>
        <v>24.277276308707613</v>
      </c>
      <c r="V210" s="14">
        <f t="shared" si="44"/>
        <v>0</v>
      </c>
    </row>
    <row r="211" spans="2:22" x14ac:dyDescent="0.3">
      <c r="B211" s="5" t="s">
        <v>10</v>
      </c>
      <c r="C211" s="5">
        <v>203</v>
      </c>
      <c r="D211" s="5">
        <v>203</v>
      </c>
      <c r="E211" s="6">
        <v>16.5</v>
      </c>
      <c r="F211" s="22">
        <f t="shared" si="37"/>
        <v>4.583333333333333</v>
      </c>
      <c r="G211" s="14">
        <f t="shared" si="45"/>
        <v>0.55555555555555558</v>
      </c>
      <c r="H211" s="14">
        <f>('motorcycle data'!$C$4)*(G211)</f>
        <v>110</v>
      </c>
      <c r="I211" s="14">
        <f>0.5*1.225*F211^2*('motorcycle data'!$F$4)*('motorcycle data'!$G$4)</f>
        <v>4.2331618923611103</v>
      </c>
      <c r="J211" s="14">
        <f>IF(F211=0,0,H211+I211+'motorcycle data'!$E$7)</f>
        <v>153.08076189236112</v>
      </c>
      <c r="K211" s="14">
        <f t="shared" si="38"/>
        <v>153.08076189236112</v>
      </c>
      <c r="L211" s="14">
        <f t="shared" si="39"/>
        <v>0</v>
      </c>
      <c r="M211" s="14">
        <f t="shared" si="40"/>
        <v>0.70162015867332173</v>
      </c>
      <c r="N211" s="14">
        <f t="shared" si="36"/>
        <v>0.70162015867332173</v>
      </c>
      <c r="O211" s="14">
        <f t="shared" si="41"/>
        <v>0</v>
      </c>
      <c r="P211" s="14">
        <f t="shared" si="42"/>
        <v>0</v>
      </c>
      <c r="Q211" s="14" t="str">
        <f t="shared" si="43"/>
        <v/>
      </c>
      <c r="R211" s="14"/>
      <c r="S211" s="14"/>
      <c r="T211" s="14">
        <f t="shared" si="46"/>
        <v>80.098575484289256</v>
      </c>
      <c r="U211" s="14">
        <f t="shared" si="47"/>
        <v>24.277276308707613</v>
      </c>
      <c r="V211" s="14">
        <f t="shared" si="44"/>
        <v>0</v>
      </c>
    </row>
    <row r="212" spans="2:22" x14ac:dyDescent="0.3">
      <c r="B212" s="5" t="s">
        <v>10</v>
      </c>
      <c r="C212" s="5">
        <v>204</v>
      </c>
      <c r="D212" s="5">
        <v>204</v>
      </c>
      <c r="E212" s="6">
        <v>19</v>
      </c>
      <c r="F212" s="22">
        <f t="shared" si="37"/>
        <v>5.2777777777777777</v>
      </c>
      <c r="G212" s="14">
        <f t="shared" si="45"/>
        <v>0.65277777777777768</v>
      </c>
      <c r="H212" s="14">
        <f>('motorcycle data'!$C$4)*(G212)</f>
        <v>129.24999999999997</v>
      </c>
      <c r="I212" s="14">
        <f>0.5*1.225*F212^2*('motorcycle data'!$F$4)*('motorcycle data'!$G$4)</f>
        <v>5.6131182484567894</v>
      </c>
      <c r="J212" s="14">
        <f>IF(F212=0,0,H212+I212+'motorcycle data'!$E$7)</f>
        <v>173.71071824845677</v>
      </c>
      <c r="K212" s="14">
        <f t="shared" si="38"/>
        <v>173.71071824845677</v>
      </c>
      <c r="L212" s="14">
        <f t="shared" si="39"/>
        <v>0</v>
      </c>
      <c r="M212" s="14">
        <f t="shared" si="40"/>
        <v>0.91680656853352183</v>
      </c>
      <c r="N212" s="14">
        <f t="shared" si="36"/>
        <v>0.91680656853352183</v>
      </c>
      <c r="O212" s="14">
        <f t="shared" si="41"/>
        <v>0</v>
      </c>
      <c r="P212" s="14">
        <f t="shared" si="42"/>
        <v>0</v>
      </c>
      <c r="Q212" s="14" t="str">
        <f t="shared" si="43"/>
        <v/>
      </c>
      <c r="R212" s="14"/>
      <c r="S212" s="14"/>
      <c r="T212" s="14">
        <f t="shared" si="46"/>
        <v>81.015382052822773</v>
      </c>
      <c r="U212" s="14">
        <f t="shared" si="47"/>
        <v>24.277276308707613</v>
      </c>
      <c r="V212" s="14">
        <f t="shared" si="44"/>
        <v>0</v>
      </c>
    </row>
    <row r="213" spans="2:22" x14ac:dyDescent="0.3">
      <c r="B213" s="5" t="s">
        <v>10</v>
      </c>
      <c r="C213" s="5">
        <v>205</v>
      </c>
      <c r="D213" s="5">
        <v>205</v>
      </c>
      <c r="E213" s="6">
        <v>21.2</v>
      </c>
      <c r="F213" s="22">
        <f t="shared" si="37"/>
        <v>5.8888888888888884</v>
      </c>
      <c r="G213" s="14">
        <f t="shared" si="45"/>
        <v>0.66666666666666674</v>
      </c>
      <c r="H213" s="14">
        <f>('motorcycle data'!$C$4)*(G213)</f>
        <v>132.00000000000003</v>
      </c>
      <c r="I213" s="14">
        <f>0.5*1.225*F213^2*('motorcycle data'!$F$4)*('motorcycle data'!$G$4)</f>
        <v>6.98825447530864</v>
      </c>
      <c r="J213" s="14">
        <f>IF(F213=0,0,H213+I213+'motorcycle data'!$E$7)</f>
        <v>177.83585447530868</v>
      </c>
      <c r="K213" s="14">
        <f t="shared" si="38"/>
        <v>177.83585447530868</v>
      </c>
      <c r="L213" s="14">
        <f t="shared" si="39"/>
        <v>0</v>
      </c>
      <c r="M213" s="14">
        <f t="shared" si="40"/>
        <v>1.0472555874657066</v>
      </c>
      <c r="N213" s="14">
        <f t="shared" si="36"/>
        <v>1.0472555874657066</v>
      </c>
      <c r="O213" s="14">
        <f t="shared" si="41"/>
        <v>0</v>
      </c>
      <c r="P213" s="14">
        <f t="shared" si="42"/>
        <v>0</v>
      </c>
      <c r="Q213" s="14" t="str">
        <f t="shared" si="43"/>
        <v/>
      </c>
      <c r="R213" s="14"/>
      <c r="S213" s="14"/>
      <c r="T213" s="14">
        <f t="shared" si="46"/>
        <v>82.062637640288486</v>
      </c>
      <c r="U213" s="14">
        <f t="shared" si="47"/>
        <v>24.277276308707613</v>
      </c>
      <c r="V213" s="14">
        <f t="shared" si="44"/>
        <v>0</v>
      </c>
    </row>
    <row r="214" spans="2:22" x14ac:dyDescent="0.3">
      <c r="B214" s="5" t="s">
        <v>10</v>
      </c>
      <c r="C214" s="5">
        <v>206</v>
      </c>
      <c r="D214" s="5">
        <v>206</v>
      </c>
      <c r="E214" s="6">
        <v>23.8</v>
      </c>
      <c r="F214" s="22">
        <f t="shared" si="37"/>
        <v>6.6111111111111107</v>
      </c>
      <c r="G214" s="14">
        <f t="shared" si="45"/>
        <v>0.79166666666666652</v>
      </c>
      <c r="H214" s="14">
        <f>('motorcycle data'!$C$4)*(G214)</f>
        <v>156.74999999999997</v>
      </c>
      <c r="I214" s="14">
        <f>0.5*1.225*F214^2*('motorcycle data'!$F$4)*('motorcycle data'!$G$4)</f>
        <v>8.8074645447530848</v>
      </c>
      <c r="J214" s="14">
        <f>IF(F214=0,0,H214+I214+'motorcycle data'!$E$7)</f>
        <v>204.40506454475306</v>
      </c>
      <c r="K214" s="14">
        <f t="shared" si="38"/>
        <v>204.40506454475306</v>
      </c>
      <c r="L214" s="14">
        <f t="shared" si="39"/>
        <v>0</v>
      </c>
      <c r="M214" s="14">
        <f t="shared" si="40"/>
        <v>1.3513445933792008</v>
      </c>
      <c r="N214" s="14">
        <f t="shared" si="36"/>
        <v>1.3513445933792008</v>
      </c>
      <c r="O214" s="14">
        <f t="shared" si="41"/>
        <v>0</v>
      </c>
      <c r="P214" s="14">
        <f t="shared" si="42"/>
        <v>0</v>
      </c>
      <c r="Q214" s="14" t="str">
        <f t="shared" si="43"/>
        <v/>
      </c>
      <c r="R214" s="14"/>
      <c r="S214" s="14"/>
      <c r="T214" s="14">
        <f t="shared" si="46"/>
        <v>83.413982233667681</v>
      </c>
      <c r="U214" s="14">
        <f t="shared" si="47"/>
        <v>24.277276308707613</v>
      </c>
      <c r="V214" s="14">
        <f t="shared" si="44"/>
        <v>0</v>
      </c>
    </row>
    <row r="215" spans="2:22" x14ac:dyDescent="0.3">
      <c r="B215" s="5" t="s">
        <v>10</v>
      </c>
      <c r="C215" s="5">
        <v>207</v>
      </c>
      <c r="D215" s="5">
        <v>207</v>
      </c>
      <c r="E215" s="6">
        <v>26.9</v>
      </c>
      <c r="F215" s="22">
        <f t="shared" si="37"/>
        <v>7.4722222222222214</v>
      </c>
      <c r="G215" s="14">
        <f t="shared" si="45"/>
        <v>0.80555555555555558</v>
      </c>
      <c r="H215" s="14">
        <f>('motorcycle data'!$C$4)*(G215)</f>
        <v>159.5</v>
      </c>
      <c r="I215" s="14">
        <f>0.5*1.225*F215^2*('motorcycle data'!$F$4)*('motorcycle data'!$G$4)</f>
        <v>11.251270071373453</v>
      </c>
      <c r="J215" s="14">
        <f>IF(F215=0,0,H215+I215+'motorcycle data'!$E$7)</f>
        <v>209.59887007137345</v>
      </c>
      <c r="K215" s="14">
        <f t="shared" si="38"/>
        <v>209.59887007137345</v>
      </c>
      <c r="L215" s="14">
        <f t="shared" si="39"/>
        <v>0</v>
      </c>
      <c r="M215" s="14">
        <f t="shared" si="40"/>
        <v>1.5661693346999848</v>
      </c>
      <c r="N215" s="14">
        <f t="shared" si="36"/>
        <v>1.5661693346999848</v>
      </c>
      <c r="O215" s="14">
        <f t="shared" si="41"/>
        <v>0</v>
      </c>
      <c r="P215" s="14">
        <f t="shared" si="42"/>
        <v>0</v>
      </c>
      <c r="Q215" s="14" t="str">
        <f t="shared" si="43"/>
        <v/>
      </c>
      <c r="R215" s="14"/>
      <c r="S215" s="14"/>
      <c r="T215" s="14">
        <f t="shared" si="46"/>
        <v>84.98015156836766</v>
      </c>
      <c r="U215" s="14">
        <f t="shared" si="47"/>
        <v>24.277276308707613</v>
      </c>
      <c r="V215" s="14">
        <f t="shared" si="44"/>
        <v>0</v>
      </c>
    </row>
    <row r="216" spans="2:22" x14ac:dyDescent="0.3">
      <c r="B216" s="5" t="s">
        <v>10</v>
      </c>
      <c r="C216" s="5">
        <v>208</v>
      </c>
      <c r="D216" s="5">
        <v>208</v>
      </c>
      <c r="E216" s="6">
        <v>29.6</v>
      </c>
      <c r="F216" s="22">
        <f t="shared" si="37"/>
        <v>8.2222222222222232</v>
      </c>
      <c r="G216" s="14">
        <f t="shared" si="45"/>
        <v>0.70833333333333348</v>
      </c>
      <c r="H216" s="14">
        <f>('motorcycle data'!$C$4)*(G216)</f>
        <v>140.25000000000003</v>
      </c>
      <c r="I216" s="14">
        <f>0.5*1.225*F216^2*('motorcycle data'!$F$4)*('motorcycle data'!$G$4)</f>
        <v>13.623240123456792</v>
      </c>
      <c r="J216" s="14">
        <f>IF(F216=0,0,H216+I216+'motorcycle data'!$E$7)</f>
        <v>192.72084012345681</v>
      </c>
      <c r="K216" s="14">
        <f t="shared" si="38"/>
        <v>192.72084012345681</v>
      </c>
      <c r="L216" s="14">
        <f t="shared" si="39"/>
        <v>0</v>
      </c>
      <c r="M216" s="14">
        <f t="shared" si="40"/>
        <v>1.584593574348423</v>
      </c>
      <c r="N216" s="14">
        <f t="shared" si="36"/>
        <v>1.584593574348423</v>
      </c>
      <c r="O216" s="14">
        <f t="shared" si="41"/>
        <v>0</v>
      </c>
      <c r="P216" s="14">
        <f t="shared" si="42"/>
        <v>0</v>
      </c>
      <c r="Q216" s="14" t="str">
        <f t="shared" si="43"/>
        <v/>
      </c>
      <c r="R216" s="14"/>
      <c r="S216" s="14"/>
      <c r="T216" s="14">
        <f t="shared" si="46"/>
        <v>86.564745142716077</v>
      </c>
      <c r="U216" s="14">
        <f t="shared" si="47"/>
        <v>24.277276308707613</v>
      </c>
      <c r="V216" s="14">
        <f t="shared" si="44"/>
        <v>0</v>
      </c>
    </row>
    <row r="217" spans="2:22" x14ac:dyDescent="0.3">
      <c r="B217" s="5" t="s">
        <v>10</v>
      </c>
      <c r="C217" s="5">
        <v>209</v>
      </c>
      <c r="D217" s="5">
        <v>209</v>
      </c>
      <c r="E217" s="6">
        <v>32</v>
      </c>
      <c r="F217" s="22">
        <f t="shared" si="37"/>
        <v>8.8888888888888893</v>
      </c>
      <c r="G217" s="14">
        <f t="shared" si="45"/>
        <v>0.7777777777777779</v>
      </c>
      <c r="H217" s="14">
        <f>('motorcycle data'!$C$4)*(G217)</f>
        <v>154.00000000000003</v>
      </c>
      <c r="I217" s="14">
        <f>0.5*1.225*F217^2*('motorcycle data'!$F$4)*('motorcycle data'!$G$4)</f>
        <v>15.921975308641976</v>
      </c>
      <c r="J217" s="14">
        <f>IF(F217=0,0,H217+I217+'motorcycle data'!$E$7)</f>
        <v>208.769575308642</v>
      </c>
      <c r="K217" s="14">
        <f t="shared" si="38"/>
        <v>208.769575308642</v>
      </c>
      <c r="L217" s="14">
        <f t="shared" si="39"/>
        <v>0</v>
      </c>
      <c r="M217" s="14">
        <f t="shared" si="40"/>
        <v>1.8557295582990401</v>
      </c>
      <c r="N217" s="14">
        <f t="shared" si="36"/>
        <v>1.8557295582990401</v>
      </c>
      <c r="O217" s="14">
        <f t="shared" si="41"/>
        <v>0</v>
      </c>
      <c r="P217" s="14">
        <f t="shared" si="42"/>
        <v>0</v>
      </c>
      <c r="Q217" s="14" t="str">
        <f t="shared" si="43"/>
        <v/>
      </c>
      <c r="R217" s="14"/>
      <c r="S217" s="14"/>
      <c r="T217" s="14">
        <f t="shared" si="46"/>
        <v>88.420474701015124</v>
      </c>
      <c r="U217" s="14">
        <f t="shared" si="47"/>
        <v>24.277276308707613</v>
      </c>
      <c r="V217" s="14">
        <f t="shared" si="44"/>
        <v>0</v>
      </c>
    </row>
    <row r="218" spans="2:22" x14ac:dyDescent="0.3">
      <c r="B218" s="5" t="s">
        <v>10</v>
      </c>
      <c r="C218" s="5">
        <v>210</v>
      </c>
      <c r="D218" s="5">
        <v>210</v>
      </c>
      <c r="E218" s="6">
        <v>35.200000000000003</v>
      </c>
      <c r="F218" s="22">
        <f t="shared" si="37"/>
        <v>9.7777777777777786</v>
      </c>
      <c r="G218" s="14">
        <f t="shared" si="45"/>
        <v>0.76388888888888884</v>
      </c>
      <c r="H218" s="14">
        <f>('motorcycle data'!$C$4)*(G218)</f>
        <v>151.25</v>
      </c>
      <c r="I218" s="14">
        <f>0.5*1.225*F218^2*('motorcycle data'!$F$4)*('motorcycle data'!$G$4)</f>
        <v>19.265590123456789</v>
      </c>
      <c r="J218" s="14">
        <f>IF(F218=0,0,H218+I218+'motorcycle data'!$E$7)</f>
        <v>209.36319012345677</v>
      </c>
      <c r="K218" s="14">
        <f t="shared" si="38"/>
        <v>209.36319012345677</v>
      </c>
      <c r="L218" s="14">
        <f t="shared" si="39"/>
        <v>0</v>
      </c>
      <c r="M218" s="14">
        <f t="shared" si="40"/>
        <v>2.0471067478737996</v>
      </c>
      <c r="N218" s="14">
        <f t="shared" si="36"/>
        <v>2.0471067478737996</v>
      </c>
      <c r="O218" s="14">
        <f t="shared" si="41"/>
        <v>0</v>
      </c>
      <c r="P218" s="14">
        <f t="shared" si="42"/>
        <v>0</v>
      </c>
      <c r="Q218" s="14" t="str">
        <f t="shared" si="43"/>
        <v/>
      </c>
      <c r="R218" s="14"/>
      <c r="S218" s="14"/>
      <c r="T218" s="14">
        <f t="shared" si="46"/>
        <v>90.467581448888922</v>
      </c>
      <c r="U218" s="14">
        <f t="shared" si="47"/>
        <v>24.277276308707613</v>
      </c>
      <c r="V218" s="14">
        <f t="shared" si="44"/>
        <v>0</v>
      </c>
    </row>
    <row r="219" spans="2:22" x14ac:dyDescent="0.3">
      <c r="B219" s="5" t="s">
        <v>10</v>
      </c>
      <c r="C219" s="5">
        <v>211</v>
      </c>
      <c r="D219" s="5">
        <v>211</v>
      </c>
      <c r="E219" s="6">
        <v>37.5</v>
      </c>
      <c r="F219" s="22">
        <f t="shared" si="37"/>
        <v>10.416666666666666</v>
      </c>
      <c r="G219" s="14">
        <f t="shared" si="45"/>
        <v>0.55555555555555558</v>
      </c>
      <c r="H219" s="14">
        <f>('motorcycle data'!$C$4)*(G219)</f>
        <v>110</v>
      </c>
      <c r="I219" s="14">
        <f>0.5*1.225*F219^2*('motorcycle data'!$F$4)*('motorcycle data'!$G$4)</f>
        <v>21.865505642361107</v>
      </c>
      <c r="J219" s="14">
        <f>IF(F219=0,0,H219+I219+'motorcycle data'!$E$7)</f>
        <v>170.71310564236111</v>
      </c>
      <c r="K219" s="14">
        <f t="shared" si="38"/>
        <v>170.71310564236111</v>
      </c>
      <c r="L219" s="14">
        <f t="shared" si="39"/>
        <v>0</v>
      </c>
      <c r="M219" s="14">
        <f t="shared" si="40"/>
        <v>1.7782615171079283</v>
      </c>
      <c r="N219" s="14">
        <f t="shared" si="36"/>
        <v>1.7782615171079283</v>
      </c>
      <c r="O219" s="14">
        <f t="shared" si="41"/>
        <v>0</v>
      </c>
      <c r="P219" s="14">
        <f t="shared" si="42"/>
        <v>0</v>
      </c>
      <c r="Q219" s="14" t="str">
        <f t="shared" si="43"/>
        <v/>
      </c>
      <c r="R219" s="14"/>
      <c r="S219" s="14"/>
      <c r="T219" s="14">
        <f t="shared" si="46"/>
        <v>92.245842965996843</v>
      </c>
      <c r="U219" s="14">
        <f t="shared" si="47"/>
        <v>24.277276308707613</v>
      </c>
      <c r="V219" s="14">
        <f t="shared" si="44"/>
        <v>0</v>
      </c>
    </row>
    <row r="220" spans="2:22" x14ac:dyDescent="0.3">
      <c r="B220" s="5" t="s">
        <v>10</v>
      </c>
      <c r="C220" s="5">
        <v>212</v>
      </c>
      <c r="D220" s="5">
        <v>212</v>
      </c>
      <c r="E220" s="6">
        <v>39.200000000000003</v>
      </c>
      <c r="F220" s="22">
        <f t="shared" si="37"/>
        <v>10.888888888888889</v>
      </c>
      <c r="G220" s="14">
        <f t="shared" si="45"/>
        <v>0.41666666666666663</v>
      </c>
      <c r="H220" s="14">
        <f>('motorcycle data'!$C$4)*(G220)</f>
        <v>82.499999999999986</v>
      </c>
      <c r="I220" s="14">
        <f>0.5*1.225*F220^2*('motorcycle data'!$F$4)*('motorcycle data'!$G$4)</f>
        <v>23.892914197530867</v>
      </c>
      <c r="J220" s="14">
        <f>IF(F220=0,0,H220+I220+'motorcycle data'!$E$7)</f>
        <v>145.24051419753084</v>
      </c>
      <c r="K220" s="14">
        <f t="shared" si="38"/>
        <v>145.24051419753084</v>
      </c>
      <c r="L220" s="14">
        <f t="shared" si="39"/>
        <v>0</v>
      </c>
      <c r="M220" s="14">
        <f t="shared" si="40"/>
        <v>1.5815078212620026</v>
      </c>
      <c r="N220" s="14">
        <f t="shared" si="36"/>
        <v>1.5815078212620026</v>
      </c>
      <c r="O220" s="14">
        <f t="shared" si="41"/>
        <v>0</v>
      </c>
      <c r="P220" s="14">
        <f t="shared" si="42"/>
        <v>0</v>
      </c>
      <c r="Q220" s="14" t="str">
        <f t="shared" si="43"/>
        <v/>
      </c>
      <c r="R220" s="14"/>
      <c r="S220" s="14"/>
      <c r="T220" s="14">
        <f t="shared" si="46"/>
        <v>93.827350787258851</v>
      </c>
      <c r="U220" s="14">
        <f t="shared" si="47"/>
        <v>24.277276308707613</v>
      </c>
      <c r="V220" s="14">
        <f t="shared" si="44"/>
        <v>0</v>
      </c>
    </row>
    <row r="221" spans="2:22" x14ac:dyDescent="0.3">
      <c r="B221" s="5" t="s">
        <v>10</v>
      </c>
      <c r="C221" s="5">
        <v>213</v>
      </c>
      <c r="D221" s="5">
        <v>213</v>
      </c>
      <c r="E221" s="6">
        <v>40.5</v>
      </c>
      <c r="F221" s="22">
        <f t="shared" si="37"/>
        <v>11.25</v>
      </c>
      <c r="G221" s="14">
        <f t="shared" si="45"/>
        <v>0.33333333333333315</v>
      </c>
      <c r="H221" s="14">
        <f>('motorcycle data'!$C$4)*(G221)</f>
        <v>65.999999999999957</v>
      </c>
      <c r="I221" s="14">
        <f>0.5*1.225*F221^2*('motorcycle data'!$F$4)*('motorcycle data'!$G$4)</f>
        <v>25.503925781249997</v>
      </c>
      <c r="J221" s="14">
        <f>IF(F221=0,0,H221+I221+'motorcycle data'!$E$7)</f>
        <v>130.35152578124996</v>
      </c>
      <c r="K221" s="14">
        <f t="shared" si="38"/>
        <v>130.35152578124996</v>
      </c>
      <c r="L221" s="14">
        <f t="shared" si="39"/>
        <v>0</v>
      </c>
      <c r="M221" s="14">
        <f t="shared" si="40"/>
        <v>1.4664546650390622</v>
      </c>
      <c r="N221" s="14">
        <f t="shared" si="36"/>
        <v>1.4664546650390622</v>
      </c>
      <c r="O221" s="14">
        <f t="shared" si="41"/>
        <v>0</v>
      </c>
      <c r="P221" s="14">
        <f t="shared" si="42"/>
        <v>0</v>
      </c>
      <c r="Q221" s="14" t="str">
        <f t="shared" si="43"/>
        <v/>
      </c>
      <c r="R221" s="14"/>
      <c r="S221" s="14"/>
      <c r="T221" s="14">
        <f t="shared" si="46"/>
        <v>95.293805452297917</v>
      </c>
      <c r="U221" s="14">
        <f t="shared" si="47"/>
        <v>24.277276308707613</v>
      </c>
      <c r="V221" s="14">
        <f t="shared" si="44"/>
        <v>0</v>
      </c>
    </row>
    <row r="222" spans="2:22" x14ac:dyDescent="0.3">
      <c r="B222" s="5" t="s">
        <v>10</v>
      </c>
      <c r="C222" s="5">
        <v>214</v>
      </c>
      <c r="D222" s="5">
        <v>214</v>
      </c>
      <c r="E222" s="6">
        <v>41.6</v>
      </c>
      <c r="F222" s="22">
        <f t="shared" si="37"/>
        <v>11.555555555555555</v>
      </c>
      <c r="G222" s="14">
        <f t="shared" si="45"/>
        <v>0.36111111111111133</v>
      </c>
      <c r="H222" s="14">
        <f>('motorcycle data'!$C$4)*(G222)</f>
        <v>71.500000000000043</v>
      </c>
      <c r="I222" s="14">
        <f>0.5*1.225*F222^2*('motorcycle data'!$F$4)*('motorcycle data'!$G$4)</f>
        <v>26.908138271604937</v>
      </c>
      <c r="J222" s="14">
        <f>IF(F222=0,0,H222+I222+'motorcycle data'!$E$7)</f>
        <v>137.25573827160497</v>
      </c>
      <c r="K222" s="14">
        <f t="shared" si="38"/>
        <v>137.25573827160497</v>
      </c>
      <c r="L222" s="14">
        <f t="shared" si="39"/>
        <v>0</v>
      </c>
      <c r="M222" s="14">
        <f t="shared" si="40"/>
        <v>1.5860663089163241</v>
      </c>
      <c r="N222" s="14">
        <f t="shared" si="36"/>
        <v>1.5860663089163241</v>
      </c>
      <c r="O222" s="14">
        <f t="shared" si="41"/>
        <v>0</v>
      </c>
      <c r="P222" s="14">
        <f t="shared" si="42"/>
        <v>0</v>
      </c>
      <c r="Q222" s="14" t="str">
        <f t="shared" si="43"/>
        <v/>
      </c>
      <c r="R222" s="14"/>
      <c r="S222" s="14"/>
      <c r="T222" s="14">
        <f t="shared" si="46"/>
        <v>96.879871761214247</v>
      </c>
      <c r="U222" s="14">
        <f t="shared" si="47"/>
        <v>24.277276308707613</v>
      </c>
      <c r="V222" s="14">
        <f t="shared" si="44"/>
        <v>0</v>
      </c>
    </row>
    <row r="223" spans="2:22" x14ac:dyDescent="0.3">
      <c r="B223" s="5" t="s">
        <v>10</v>
      </c>
      <c r="C223" s="5">
        <v>215</v>
      </c>
      <c r="D223" s="5">
        <v>215</v>
      </c>
      <c r="E223" s="6">
        <v>43.1</v>
      </c>
      <c r="F223" s="22">
        <f t="shared" si="37"/>
        <v>11.972222222222223</v>
      </c>
      <c r="G223" s="14">
        <f t="shared" si="45"/>
        <v>0.47222222222222199</v>
      </c>
      <c r="H223" s="14">
        <f>('motorcycle data'!$C$4)*(G223)</f>
        <v>93.499999999999957</v>
      </c>
      <c r="I223" s="14">
        <f>0.5*1.225*F223^2*('motorcycle data'!$F$4)*('motorcycle data'!$G$4)</f>
        <v>28.883613821373462</v>
      </c>
      <c r="J223" s="14">
        <f>IF(F223=0,0,H223+I223+'motorcycle data'!$E$7)</f>
        <v>161.23121382137342</v>
      </c>
      <c r="K223" s="14">
        <f t="shared" si="38"/>
        <v>161.23121382137342</v>
      </c>
      <c r="L223" s="14">
        <f t="shared" si="39"/>
        <v>0</v>
      </c>
      <c r="M223" s="14">
        <f t="shared" si="40"/>
        <v>1.9302959210281097</v>
      </c>
      <c r="N223" s="14">
        <f t="shared" si="36"/>
        <v>1.9302959210281097</v>
      </c>
      <c r="O223" s="14">
        <f t="shared" si="41"/>
        <v>0</v>
      </c>
      <c r="P223" s="14">
        <f t="shared" si="42"/>
        <v>0</v>
      </c>
      <c r="Q223" s="14" t="str">
        <f t="shared" si="43"/>
        <v/>
      </c>
      <c r="R223" s="14"/>
      <c r="S223" s="14"/>
      <c r="T223" s="14">
        <f t="shared" si="46"/>
        <v>98.810167682242351</v>
      </c>
      <c r="U223" s="14">
        <f t="shared" si="47"/>
        <v>24.277276308707613</v>
      </c>
      <c r="V223" s="14">
        <f t="shared" si="44"/>
        <v>0</v>
      </c>
    </row>
    <row r="224" spans="2:22" x14ac:dyDescent="0.3">
      <c r="B224" s="5" t="s">
        <v>10</v>
      </c>
      <c r="C224" s="5">
        <v>216</v>
      </c>
      <c r="D224" s="5">
        <v>216</v>
      </c>
      <c r="E224" s="6">
        <v>45</v>
      </c>
      <c r="F224" s="22">
        <f t="shared" si="37"/>
        <v>12.5</v>
      </c>
      <c r="G224" s="14">
        <f t="shared" si="45"/>
        <v>0.55555555555555558</v>
      </c>
      <c r="H224" s="14">
        <f>('motorcycle data'!$C$4)*(G224)</f>
        <v>110</v>
      </c>
      <c r="I224" s="14">
        <f>0.5*1.225*F224^2*('motorcycle data'!$F$4)*('motorcycle data'!$G$4)</f>
        <v>31.486328124999996</v>
      </c>
      <c r="J224" s="14">
        <f>IF(F224=0,0,H224+I224+'motorcycle data'!$E$7)</f>
        <v>180.333928125</v>
      </c>
      <c r="K224" s="14">
        <f t="shared" si="38"/>
        <v>180.333928125</v>
      </c>
      <c r="L224" s="14">
        <f t="shared" si="39"/>
        <v>0</v>
      </c>
      <c r="M224" s="14">
        <f t="shared" si="40"/>
        <v>2.2541741015624996</v>
      </c>
      <c r="N224" s="14">
        <f t="shared" si="36"/>
        <v>2.2541741015624996</v>
      </c>
      <c r="O224" s="14">
        <f t="shared" si="41"/>
        <v>0</v>
      </c>
      <c r="P224" s="14">
        <f t="shared" si="42"/>
        <v>0</v>
      </c>
      <c r="Q224" s="14" t="str">
        <f t="shared" si="43"/>
        <v/>
      </c>
      <c r="R224" s="14"/>
      <c r="S224" s="14"/>
      <c r="T224" s="14">
        <f t="shared" si="46"/>
        <v>101.06434178380485</v>
      </c>
      <c r="U224" s="14">
        <f t="shared" si="47"/>
        <v>24.277276308707613</v>
      </c>
      <c r="V224" s="14">
        <f t="shared" si="44"/>
        <v>0</v>
      </c>
    </row>
    <row r="225" spans="2:22" x14ac:dyDescent="0.3">
      <c r="B225" s="5" t="s">
        <v>10</v>
      </c>
      <c r="C225" s="5">
        <v>217</v>
      </c>
      <c r="D225" s="5">
        <v>217</v>
      </c>
      <c r="E225" s="6">
        <v>47.1</v>
      </c>
      <c r="F225" s="22">
        <f t="shared" si="37"/>
        <v>13.083333333333334</v>
      </c>
      <c r="G225" s="14">
        <f t="shared" si="45"/>
        <v>0.55555555555555558</v>
      </c>
      <c r="H225" s="14">
        <f>('motorcycle data'!$C$4)*(G225)</f>
        <v>110</v>
      </c>
      <c r="I225" s="14">
        <f>0.5*1.225*F225^2*('motorcycle data'!$F$4)*('motorcycle data'!$G$4)</f>
        <v>34.493622309027778</v>
      </c>
      <c r="J225" s="14">
        <f>IF(F225=0,0,H225+I225+'motorcycle data'!$E$7)</f>
        <v>183.34122230902778</v>
      </c>
      <c r="K225" s="14">
        <f t="shared" si="38"/>
        <v>183.34122230902778</v>
      </c>
      <c r="L225" s="14">
        <f t="shared" si="39"/>
        <v>0</v>
      </c>
      <c r="M225" s="14">
        <f t="shared" si="40"/>
        <v>2.3987143252097805</v>
      </c>
      <c r="N225" s="14">
        <f t="shared" si="36"/>
        <v>2.3987143252097805</v>
      </c>
      <c r="O225" s="14">
        <f t="shared" si="41"/>
        <v>0</v>
      </c>
      <c r="P225" s="14">
        <f t="shared" si="42"/>
        <v>0</v>
      </c>
      <c r="Q225" s="14" t="str">
        <f t="shared" si="43"/>
        <v/>
      </c>
      <c r="R225" s="14"/>
      <c r="S225" s="14"/>
      <c r="T225" s="14">
        <f t="shared" si="46"/>
        <v>103.46305610901463</v>
      </c>
      <c r="U225" s="14">
        <f t="shared" si="47"/>
        <v>24.277276308707613</v>
      </c>
      <c r="V225" s="14">
        <f t="shared" si="44"/>
        <v>0</v>
      </c>
    </row>
    <row r="226" spans="2:22" x14ac:dyDescent="0.3">
      <c r="B226" s="5" t="s">
        <v>10</v>
      </c>
      <c r="C226" s="5">
        <v>218</v>
      </c>
      <c r="D226" s="5">
        <v>218</v>
      </c>
      <c r="E226" s="6">
        <v>49</v>
      </c>
      <c r="F226" s="22">
        <f t="shared" si="37"/>
        <v>13.611111111111111</v>
      </c>
      <c r="G226" s="14">
        <f t="shared" si="45"/>
        <v>0.4861111111111111</v>
      </c>
      <c r="H226" s="14">
        <f>('motorcycle data'!$C$4)*(G226)</f>
        <v>96.25</v>
      </c>
      <c r="I226" s="14">
        <f>0.5*1.225*F226^2*('motorcycle data'!$F$4)*('motorcycle data'!$G$4)</f>
        <v>37.332678433641973</v>
      </c>
      <c r="J226" s="14">
        <f>IF(F226=0,0,H226+I226+'motorcycle data'!$E$7)</f>
        <v>172.43027843364197</v>
      </c>
      <c r="K226" s="14">
        <f t="shared" si="38"/>
        <v>172.43027843364197</v>
      </c>
      <c r="L226" s="14">
        <f t="shared" si="39"/>
        <v>0</v>
      </c>
      <c r="M226" s="14">
        <f t="shared" si="40"/>
        <v>2.346967678680127</v>
      </c>
      <c r="N226" s="14">
        <f t="shared" si="36"/>
        <v>2.346967678680127</v>
      </c>
      <c r="O226" s="14">
        <f t="shared" si="41"/>
        <v>0</v>
      </c>
      <c r="P226" s="14">
        <f t="shared" si="42"/>
        <v>0</v>
      </c>
      <c r="Q226" s="14" t="str">
        <f t="shared" si="43"/>
        <v/>
      </c>
      <c r="R226" s="14"/>
      <c r="S226" s="14"/>
      <c r="T226" s="14">
        <f t="shared" si="46"/>
        <v>105.81002378769476</v>
      </c>
      <c r="U226" s="14">
        <f t="shared" si="47"/>
        <v>24.277276308707613</v>
      </c>
      <c r="V226" s="14">
        <f t="shared" si="44"/>
        <v>0</v>
      </c>
    </row>
    <row r="227" spans="2:22" x14ac:dyDescent="0.3">
      <c r="B227" s="5" t="s">
        <v>10</v>
      </c>
      <c r="C227" s="5">
        <v>219</v>
      </c>
      <c r="D227" s="5">
        <v>219</v>
      </c>
      <c r="E227" s="6">
        <v>50.6</v>
      </c>
      <c r="F227" s="22">
        <f t="shared" si="37"/>
        <v>14.055555555555555</v>
      </c>
      <c r="G227" s="14">
        <f t="shared" si="45"/>
        <v>0.38888888888888851</v>
      </c>
      <c r="H227" s="14">
        <f>('motorcycle data'!$C$4)*(G227)</f>
        <v>76.999999999999929</v>
      </c>
      <c r="I227" s="14">
        <f>0.5*1.225*F227^2*('motorcycle data'!$F$4)*('motorcycle data'!$G$4)</f>
        <v>39.810535841049372</v>
      </c>
      <c r="J227" s="14">
        <f>IF(F227=0,0,H227+I227+'motorcycle data'!$E$7)</f>
        <v>155.6581358410493</v>
      </c>
      <c r="K227" s="14">
        <f t="shared" si="38"/>
        <v>155.6581358410493</v>
      </c>
      <c r="L227" s="14">
        <f t="shared" si="39"/>
        <v>0</v>
      </c>
      <c r="M227" s="14">
        <f t="shared" si="40"/>
        <v>2.187861575988082</v>
      </c>
      <c r="N227" s="14">
        <f t="shared" si="36"/>
        <v>2.187861575988082</v>
      </c>
      <c r="O227" s="14">
        <f t="shared" si="41"/>
        <v>0</v>
      </c>
      <c r="P227" s="14">
        <f t="shared" si="42"/>
        <v>0</v>
      </c>
      <c r="Q227" s="14" t="str">
        <f t="shared" si="43"/>
        <v/>
      </c>
      <c r="R227" s="14"/>
      <c r="S227" s="14"/>
      <c r="T227" s="14">
        <f t="shared" si="46"/>
        <v>107.99788536368284</v>
      </c>
      <c r="U227" s="14">
        <f t="shared" si="47"/>
        <v>24.277276308707613</v>
      </c>
      <c r="V227" s="14">
        <f t="shared" si="44"/>
        <v>0</v>
      </c>
    </row>
    <row r="228" spans="2:22" x14ac:dyDescent="0.3">
      <c r="B228" s="5" t="s">
        <v>10</v>
      </c>
      <c r="C228" s="5">
        <v>220</v>
      </c>
      <c r="D228" s="5">
        <v>220</v>
      </c>
      <c r="E228" s="6">
        <v>51.8</v>
      </c>
      <c r="F228" s="22">
        <f t="shared" si="37"/>
        <v>14.388888888888888</v>
      </c>
      <c r="G228" s="14">
        <f t="shared" si="45"/>
        <v>0.29166666666666685</v>
      </c>
      <c r="H228" s="14">
        <f>('motorcycle data'!$C$4)*(G228)</f>
        <v>57.750000000000036</v>
      </c>
      <c r="I228" s="14">
        <f>0.5*1.225*F228^2*('motorcycle data'!$F$4)*('motorcycle data'!$G$4)</f>
        <v>41.721172878086406</v>
      </c>
      <c r="J228" s="14">
        <f>IF(F228=0,0,H228+I228+'motorcycle data'!$E$7)</f>
        <v>138.31877287808643</v>
      </c>
      <c r="K228" s="14">
        <f t="shared" si="38"/>
        <v>138.31877287808643</v>
      </c>
      <c r="L228" s="14">
        <f t="shared" si="39"/>
        <v>0</v>
      </c>
      <c r="M228" s="14">
        <f t="shared" si="40"/>
        <v>1.9902534541902435</v>
      </c>
      <c r="N228" s="14">
        <f t="shared" si="36"/>
        <v>1.9902534541902435</v>
      </c>
      <c r="O228" s="14">
        <f t="shared" si="41"/>
        <v>0</v>
      </c>
      <c r="P228" s="14">
        <f t="shared" si="42"/>
        <v>0</v>
      </c>
      <c r="Q228" s="14" t="str">
        <f t="shared" si="43"/>
        <v/>
      </c>
      <c r="R228" s="14"/>
      <c r="S228" s="14"/>
      <c r="T228" s="14">
        <f t="shared" si="46"/>
        <v>109.98813881787308</v>
      </c>
      <c r="U228" s="14">
        <f t="shared" si="47"/>
        <v>24.277276308707613</v>
      </c>
      <c r="V228" s="14">
        <f t="shared" si="44"/>
        <v>0</v>
      </c>
    </row>
    <row r="229" spans="2:22" x14ac:dyDescent="0.3">
      <c r="B229" s="5" t="s">
        <v>10</v>
      </c>
      <c r="C229" s="5">
        <v>221</v>
      </c>
      <c r="D229" s="5">
        <v>221</v>
      </c>
      <c r="E229" s="6">
        <v>52.7</v>
      </c>
      <c r="F229" s="22">
        <f t="shared" si="37"/>
        <v>14.638888888888889</v>
      </c>
      <c r="G229" s="14">
        <f t="shared" si="45"/>
        <v>0.18055555555555614</v>
      </c>
      <c r="H229" s="14">
        <f>('motorcycle data'!$C$4)*(G229)</f>
        <v>35.750000000000114</v>
      </c>
      <c r="I229" s="14">
        <f>0.5*1.225*F229^2*('motorcycle data'!$F$4)*('motorcycle data'!$G$4)</f>
        <v>43.183537895447536</v>
      </c>
      <c r="J229" s="14">
        <f>IF(F229=0,0,H229+I229+'motorcycle data'!$E$7)</f>
        <v>117.78113789544764</v>
      </c>
      <c r="K229" s="14">
        <f t="shared" si="38"/>
        <v>117.78113789544764</v>
      </c>
      <c r="L229" s="14">
        <f t="shared" si="39"/>
        <v>0</v>
      </c>
      <c r="M229" s="14">
        <f t="shared" si="40"/>
        <v>1.7241849908583586</v>
      </c>
      <c r="N229" s="14">
        <f t="shared" si="36"/>
        <v>1.7241849908583586</v>
      </c>
      <c r="O229" s="14">
        <f t="shared" si="41"/>
        <v>0</v>
      </c>
      <c r="P229" s="14">
        <f t="shared" si="42"/>
        <v>0</v>
      </c>
      <c r="Q229" s="14" t="str">
        <f t="shared" si="43"/>
        <v/>
      </c>
      <c r="R229" s="14"/>
      <c r="S229" s="14"/>
      <c r="T229" s="14">
        <f t="shared" si="46"/>
        <v>111.71232380873144</v>
      </c>
      <c r="U229" s="14">
        <f t="shared" si="47"/>
        <v>24.277276308707613</v>
      </c>
      <c r="V229" s="14">
        <f t="shared" si="44"/>
        <v>0</v>
      </c>
    </row>
    <row r="230" spans="2:22" x14ac:dyDescent="0.3">
      <c r="B230" s="5" t="s">
        <v>10</v>
      </c>
      <c r="C230" s="5">
        <v>222</v>
      </c>
      <c r="D230" s="5">
        <v>222</v>
      </c>
      <c r="E230" s="6">
        <v>53.1</v>
      </c>
      <c r="F230" s="22">
        <f t="shared" si="37"/>
        <v>14.75</v>
      </c>
      <c r="G230" s="14">
        <f t="shared" si="45"/>
        <v>0.11111111111111072</v>
      </c>
      <c r="H230" s="14">
        <f>('motorcycle data'!$C$4)*(G230)</f>
        <v>21.999999999999922</v>
      </c>
      <c r="I230" s="14">
        <f>0.5*1.225*F230^2*('motorcycle data'!$F$4)*('motorcycle data'!$G$4)</f>
        <v>43.841563281249996</v>
      </c>
      <c r="J230" s="14">
        <f>IF(F230=0,0,H230+I230+'motorcycle data'!$E$7)</f>
        <v>104.68916328124992</v>
      </c>
      <c r="K230" s="14">
        <f t="shared" si="38"/>
        <v>104.68916328124992</v>
      </c>
      <c r="L230" s="14">
        <f t="shared" si="39"/>
        <v>0</v>
      </c>
      <c r="M230" s="14">
        <f t="shared" si="40"/>
        <v>1.5441651583984362</v>
      </c>
      <c r="N230" s="14">
        <f t="shared" si="36"/>
        <v>1.5441651583984362</v>
      </c>
      <c r="O230" s="14">
        <f t="shared" si="41"/>
        <v>0</v>
      </c>
      <c r="P230" s="14">
        <f t="shared" si="42"/>
        <v>0</v>
      </c>
      <c r="Q230" s="14" t="str">
        <f t="shared" si="43"/>
        <v/>
      </c>
      <c r="R230" s="14"/>
      <c r="S230" s="14"/>
      <c r="T230" s="14">
        <f t="shared" si="46"/>
        <v>113.25648896712988</v>
      </c>
      <c r="U230" s="14">
        <f t="shared" si="47"/>
        <v>24.277276308707613</v>
      </c>
      <c r="V230" s="14">
        <f t="shared" si="44"/>
        <v>0</v>
      </c>
    </row>
    <row r="231" spans="2:22" x14ac:dyDescent="0.3">
      <c r="B231" s="5" t="s">
        <v>10</v>
      </c>
      <c r="C231" s="5">
        <v>223</v>
      </c>
      <c r="D231" s="5">
        <v>223</v>
      </c>
      <c r="E231" s="6">
        <v>53.5</v>
      </c>
      <c r="F231" s="22">
        <f t="shared" si="37"/>
        <v>14.861111111111111</v>
      </c>
      <c r="G231" s="14">
        <f t="shared" si="45"/>
        <v>9.7222222222221627E-2</v>
      </c>
      <c r="H231" s="14">
        <f>('motorcycle data'!$C$4)*(G231)</f>
        <v>19.249999999999883</v>
      </c>
      <c r="I231" s="14">
        <f>0.5*1.225*F231^2*('motorcycle data'!$F$4)*('motorcycle data'!$G$4)</f>
        <v>44.504564284336411</v>
      </c>
      <c r="J231" s="14">
        <f>IF(F231=0,0,H231+I231+'motorcycle data'!$E$7)</f>
        <v>102.6021642843363</v>
      </c>
      <c r="K231" s="14">
        <f t="shared" si="38"/>
        <v>102.6021642843363</v>
      </c>
      <c r="L231" s="14">
        <f t="shared" si="39"/>
        <v>0</v>
      </c>
      <c r="M231" s="14">
        <f t="shared" si="40"/>
        <v>1.5247821636699979</v>
      </c>
      <c r="N231" s="14">
        <f t="shared" si="36"/>
        <v>1.5247821636699979</v>
      </c>
      <c r="O231" s="14">
        <f t="shared" si="41"/>
        <v>0</v>
      </c>
      <c r="P231" s="14">
        <f t="shared" si="42"/>
        <v>0</v>
      </c>
      <c r="Q231" s="14" t="str">
        <f t="shared" si="43"/>
        <v/>
      </c>
      <c r="R231" s="14"/>
      <c r="S231" s="14"/>
      <c r="T231" s="14">
        <f t="shared" si="46"/>
        <v>114.78127113079988</v>
      </c>
      <c r="U231" s="14">
        <f t="shared" si="47"/>
        <v>24.277276308707613</v>
      </c>
      <c r="V231" s="14">
        <f t="shared" si="44"/>
        <v>0</v>
      </c>
    </row>
    <row r="232" spans="2:22" x14ac:dyDescent="0.3">
      <c r="B232" s="5" t="s">
        <v>10</v>
      </c>
      <c r="C232" s="5">
        <v>224</v>
      </c>
      <c r="D232" s="5">
        <v>224</v>
      </c>
      <c r="E232" s="6">
        <v>53.8</v>
      </c>
      <c r="F232" s="22">
        <f t="shared" si="37"/>
        <v>14.944444444444443</v>
      </c>
      <c r="G232" s="14">
        <f t="shared" si="45"/>
        <v>9.7222222222222612E-2</v>
      </c>
      <c r="H232" s="14">
        <f>('motorcycle data'!$C$4)*(G232)</f>
        <v>19.250000000000078</v>
      </c>
      <c r="I232" s="14">
        <f>0.5*1.225*F232^2*('motorcycle data'!$F$4)*('motorcycle data'!$G$4)</f>
        <v>45.005080285493811</v>
      </c>
      <c r="J232" s="14">
        <f>IF(F232=0,0,H232+I232+'motorcycle data'!$E$7)</f>
        <v>103.10268028549389</v>
      </c>
      <c r="K232" s="14">
        <f t="shared" si="38"/>
        <v>103.10268028549389</v>
      </c>
      <c r="L232" s="14">
        <f t="shared" si="39"/>
        <v>0</v>
      </c>
      <c r="M232" s="14">
        <f t="shared" si="40"/>
        <v>1.5408122775998807</v>
      </c>
      <c r="N232" s="14">
        <f t="shared" si="36"/>
        <v>1.5408122775998807</v>
      </c>
      <c r="O232" s="14">
        <f t="shared" si="41"/>
        <v>0</v>
      </c>
      <c r="P232" s="14">
        <f t="shared" si="42"/>
        <v>0</v>
      </c>
      <c r="Q232" s="14" t="str">
        <f t="shared" si="43"/>
        <v/>
      </c>
      <c r="R232" s="14"/>
      <c r="S232" s="14"/>
      <c r="T232" s="14">
        <f t="shared" si="46"/>
        <v>116.32208340839976</v>
      </c>
      <c r="U232" s="14">
        <f t="shared" si="47"/>
        <v>24.277276308707613</v>
      </c>
      <c r="V232" s="14">
        <f t="shared" si="44"/>
        <v>0</v>
      </c>
    </row>
    <row r="233" spans="2:22" x14ac:dyDescent="0.3">
      <c r="B233" s="5" t="s">
        <v>10</v>
      </c>
      <c r="C233" s="5">
        <v>225</v>
      </c>
      <c r="D233" s="5">
        <v>225</v>
      </c>
      <c r="E233" s="6">
        <v>54.2</v>
      </c>
      <c r="F233" s="22">
        <f t="shared" si="37"/>
        <v>15.055555555555555</v>
      </c>
      <c r="G233" s="14">
        <f t="shared" si="45"/>
        <v>0.1388888888888889</v>
      </c>
      <c r="H233" s="14">
        <f>('motorcycle data'!$C$4)*(G233)</f>
        <v>27.5</v>
      </c>
      <c r="I233" s="14">
        <f>0.5*1.225*F233^2*('motorcycle data'!$F$4)*('motorcycle data'!$G$4)</f>
        <v>45.676788618827167</v>
      </c>
      <c r="J233" s="14">
        <f>IF(F233=0,0,H233+I233+'motorcycle data'!$E$7)</f>
        <v>112.02438861882717</v>
      </c>
      <c r="K233" s="14">
        <f t="shared" si="38"/>
        <v>112.02438861882717</v>
      </c>
      <c r="L233" s="14">
        <f t="shared" si="39"/>
        <v>0</v>
      </c>
      <c r="M233" s="14">
        <f t="shared" si="40"/>
        <v>1.6865894064278979</v>
      </c>
      <c r="N233" s="14">
        <f t="shared" si="36"/>
        <v>1.6865894064278979</v>
      </c>
      <c r="O233" s="14">
        <f t="shared" si="41"/>
        <v>0</v>
      </c>
      <c r="P233" s="14">
        <f t="shared" si="42"/>
        <v>0</v>
      </c>
      <c r="Q233" s="14" t="str">
        <f t="shared" si="43"/>
        <v/>
      </c>
      <c r="R233" s="14"/>
      <c r="S233" s="14"/>
      <c r="T233" s="14">
        <f t="shared" si="46"/>
        <v>118.00867281482766</v>
      </c>
      <c r="U233" s="14">
        <f t="shared" si="47"/>
        <v>24.277276308707613</v>
      </c>
      <c r="V233" s="14">
        <f t="shared" si="44"/>
        <v>0</v>
      </c>
    </row>
    <row r="234" spans="2:22" x14ac:dyDescent="0.3">
      <c r="B234" s="5" t="s">
        <v>10</v>
      </c>
      <c r="C234" s="5">
        <v>226</v>
      </c>
      <c r="D234" s="5">
        <v>226</v>
      </c>
      <c r="E234" s="6">
        <v>54.8</v>
      </c>
      <c r="F234" s="22">
        <f t="shared" si="37"/>
        <v>15.222222222222221</v>
      </c>
      <c r="G234" s="14">
        <f t="shared" si="45"/>
        <v>0.15277777777777699</v>
      </c>
      <c r="H234" s="14">
        <f>('motorcycle data'!$C$4)*(G234)</f>
        <v>30.249999999999844</v>
      </c>
      <c r="I234" s="14">
        <f>0.5*1.225*F234^2*('motorcycle data'!$F$4)*('motorcycle data'!$G$4)</f>
        <v>46.693680401234559</v>
      </c>
      <c r="J234" s="14">
        <f>IF(F234=0,0,H234+I234+'motorcycle data'!$E$7)</f>
        <v>115.7912804012344</v>
      </c>
      <c r="K234" s="14">
        <f t="shared" si="38"/>
        <v>115.7912804012344</v>
      </c>
      <c r="L234" s="14">
        <f t="shared" si="39"/>
        <v>0</v>
      </c>
      <c r="M234" s="14">
        <f t="shared" si="40"/>
        <v>1.7626006016632347</v>
      </c>
      <c r="N234" s="14">
        <f t="shared" si="36"/>
        <v>1.7626006016632347</v>
      </c>
      <c r="O234" s="14">
        <f t="shared" si="41"/>
        <v>0</v>
      </c>
      <c r="P234" s="14">
        <f t="shared" si="42"/>
        <v>0</v>
      </c>
      <c r="Q234" s="14" t="str">
        <f t="shared" si="43"/>
        <v/>
      </c>
      <c r="R234" s="14"/>
      <c r="S234" s="14"/>
      <c r="T234" s="14">
        <f t="shared" si="46"/>
        <v>119.7712734164909</v>
      </c>
      <c r="U234" s="14">
        <f t="shared" si="47"/>
        <v>24.277276308707613</v>
      </c>
      <c r="V234" s="14">
        <f t="shared" si="44"/>
        <v>0</v>
      </c>
    </row>
    <row r="235" spans="2:22" x14ac:dyDescent="0.3">
      <c r="B235" s="5" t="s">
        <v>10</v>
      </c>
      <c r="C235" s="5">
        <v>227</v>
      </c>
      <c r="D235" s="5">
        <v>227</v>
      </c>
      <c r="E235" s="6">
        <v>55.3</v>
      </c>
      <c r="F235" s="22">
        <f t="shared" si="37"/>
        <v>15.361111111111111</v>
      </c>
      <c r="G235" s="14">
        <f t="shared" si="45"/>
        <v>0.1388888888888889</v>
      </c>
      <c r="H235" s="14">
        <f>('motorcycle data'!$C$4)*(G235)</f>
        <v>27.5</v>
      </c>
      <c r="I235" s="14">
        <f>0.5*1.225*F235^2*('motorcycle data'!$F$4)*('motorcycle data'!$G$4)</f>
        <v>47.549642062114195</v>
      </c>
      <c r="J235" s="14">
        <f>IF(F235=0,0,H235+I235+'motorcycle data'!$E$7)</f>
        <v>113.8972420621142</v>
      </c>
      <c r="K235" s="14">
        <f t="shared" si="38"/>
        <v>113.8972420621142</v>
      </c>
      <c r="L235" s="14">
        <f t="shared" si="39"/>
        <v>0</v>
      </c>
      <c r="M235" s="14">
        <f t="shared" si="40"/>
        <v>1.7495881905652544</v>
      </c>
      <c r="N235" s="14">
        <f t="shared" si="36"/>
        <v>1.7495881905652544</v>
      </c>
      <c r="O235" s="14">
        <f t="shared" si="41"/>
        <v>0</v>
      </c>
      <c r="P235" s="14">
        <f t="shared" si="42"/>
        <v>0</v>
      </c>
      <c r="Q235" s="14" t="str">
        <f t="shared" si="43"/>
        <v/>
      </c>
      <c r="R235" s="14"/>
      <c r="S235" s="14"/>
      <c r="T235" s="14">
        <f t="shared" si="46"/>
        <v>121.52086160705615</v>
      </c>
      <c r="U235" s="14">
        <f t="shared" si="47"/>
        <v>24.277276308707613</v>
      </c>
      <c r="V235" s="14">
        <f t="shared" si="44"/>
        <v>0</v>
      </c>
    </row>
    <row r="236" spans="2:22" x14ac:dyDescent="0.3">
      <c r="B236" s="5" t="s">
        <v>10</v>
      </c>
      <c r="C236" s="5">
        <v>228</v>
      </c>
      <c r="D236" s="5">
        <v>228</v>
      </c>
      <c r="E236" s="6">
        <v>55.8</v>
      </c>
      <c r="F236" s="22">
        <f t="shared" si="37"/>
        <v>15.499999999999998</v>
      </c>
      <c r="G236" s="14">
        <f t="shared" si="45"/>
        <v>0.12500000000000078</v>
      </c>
      <c r="H236" s="14">
        <f>('motorcycle data'!$C$4)*(G236)</f>
        <v>24.750000000000153</v>
      </c>
      <c r="I236" s="14">
        <f>0.5*1.225*F236^2*('motorcycle data'!$F$4)*('motorcycle data'!$G$4)</f>
        <v>48.413378124999994</v>
      </c>
      <c r="J236" s="14">
        <f>IF(F236=0,0,H236+I236+'motorcycle data'!$E$7)</f>
        <v>112.01097812500015</v>
      </c>
      <c r="K236" s="14">
        <f t="shared" si="38"/>
        <v>112.01097812500015</v>
      </c>
      <c r="L236" s="14">
        <f t="shared" si="39"/>
        <v>0</v>
      </c>
      <c r="M236" s="14">
        <f t="shared" si="40"/>
        <v>1.736170160937502</v>
      </c>
      <c r="N236" s="14">
        <f t="shared" si="36"/>
        <v>1.736170160937502</v>
      </c>
      <c r="O236" s="14">
        <f t="shared" si="41"/>
        <v>0</v>
      </c>
      <c r="P236" s="14">
        <f t="shared" si="42"/>
        <v>0</v>
      </c>
      <c r="Q236" s="14" t="str">
        <f t="shared" si="43"/>
        <v/>
      </c>
      <c r="R236" s="14"/>
      <c r="S236" s="14"/>
      <c r="T236" s="14">
        <f t="shared" si="46"/>
        <v>123.25703176799365</v>
      </c>
      <c r="U236" s="14">
        <f t="shared" si="47"/>
        <v>24.277276308707613</v>
      </c>
      <c r="V236" s="14">
        <f t="shared" si="44"/>
        <v>0</v>
      </c>
    </row>
    <row r="237" spans="2:22" x14ac:dyDescent="0.3">
      <c r="B237" s="5" t="s">
        <v>10</v>
      </c>
      <c r="C237" s="5">
        <v>229</v>
      </c>
      <c r="D237" s="5">
        <v>229</v>
      </c>
      <c r="E237" s="6">
        <v>56.2</v>
      </c>
      <c r="F237" s="22">
        <f t="shared" si="37"/>
        <v>15.611111111111111</v>
      </c>
      <c r="G237" s="14">
        <f t="shared" si="45"/>
        <v>9.7222222222222612E-2</v>
      </c>
      <c r="H237" s="14">
        <f>('motorcycle data'!$C$4)*(G237)</f>
        <v>19.250000000000078</v>
      </c>
      <c r="I237" s="14">
        <f>0.5*1.225*F237^2*('motorcycle data'!$F$4)*('motorcycle data'!$G$4)</f>
        <v>49.109964544753076</v>
      </c>
      <c r="J237" s="14">
        <f>IF(F237=0,0,H237+I237+'motorcycle data'!$E$7)</f>
        <v>107.20756454475315</v>
      </c>
      <c r="K237" s="14">
        <f t="shared" si="38"/>
        <v>107.20756454475315</v>
      </c>
      <c r="L237" s="14">
        <f t="shared" si="39"/>
        <v>0</v>
      </c>
      <c r="M237" s="14">
        <f t="shared" si="40"/>
        <v>1.6736292020597576</v>
      </c>
      <c r="N237" s="14">
        <f t="shared" si="36"/>
        <v>1.6736292020597576</v>
      </c>
      <c r="O237" s="14">
        <f t="shared" si="41"/>
        <v>0</v>
      </c>
      <c r="P237" s="14">
        <f t="shared" si="42"/>
        <v>0</v>
      </c>
      <c r="Q237" s="14" t="str">
        <f t="shared" si="43"/>
        <v/>
      </c>
      <c r="R237" s="14"/>
      <c r="S237" s="14"/>
      <c r="T237" s="14">
        <f t="shared" si="46"/>
        <v>124.93066097005341</v>
      </c>
      <c r="U237" s="14">
        <f t="shared" si="47"/>
        <v>24.277276308707613</v>
      </c>
      <c r="V237" s="14">
        <f t="shared" si="44"/>
        <v>0</v>
      </c>
    </row>
    <row r="238" spans="2:22" x14ac:dyDescent="0.3">
      <c r="B238" s="5" t="s">
        <v>10</v>
      </c>
      <c r="C238" s="5">
        <v>230</v>
      </c>
      <c r="D238" s="5">
        <v>230</v>
      </c>
      <c r="E238" s="6">
        <v>56.5</v>
      </c>
      <c r="F238" s="22">
        <f t="shared" si="37"/>
        <v>15.694444444444445</v>
      </c>
      <c r="G238" s="14">
        <f t="shared" si="45"/>
        <v>4.1666666666666269E-2</v>
      </c>
      <c r="H238" s="14">
        <f>('motorcycle data'!$C$4)*(G238)</f>
        <v>8.2499999999999218</v>
      </c>
      <c r="I238" s="14">
        <f>0.5*1.225*F238^2*('motorcycle data'!$F$4)*('motorcycle data'!$G$4)</f>
        <v>49.635669608410495</v>
      </c>
      <c r="J238" s="14">
        <f>IF(F238=0,0,H238+I238+'motorcycle data'!$E$7)</f>
        <v>96.73326960841041</v>
      </c>
      <c r="K238" s="14">
        <f t="shared" si="38"/>
        <v>96.73326960841041</v>
      </c>
      <c r="L238" s="14">
        <f t="shared" si="39"/>
        <v>0</v>
      </c>
      <c r="M238" s="14">
        <f t="shared" si="40"/>
        <v>1.5181749257986634</v>
      </c>
      <c r="N238" s="14">
        <f t="shared" si="36"/>
        <v>1.5181749257986634</v>
      </c>
      <c r="O238" s="14">
        <f t="shared" si="41"/>
        <v>0</v>
      </c>
      <c r="P238" s="14">
        <f t="shared" si="42"/>
        <v>0</v>
      </c>
      <c r="Q238" s="14" t="str">
        <f t="shared" si="43"/>
        <v/>
      </c>
      <c r="R238" s="14"/>
      <c r="S238" s="14"/>
      <c r="T238" s="14">
        <f t="shared" si="46"/>
        <v>126.44883589585207</v>
      </c>
      <c r="U238" s="14">
        <f t="shared" si="47"/>
        <v>24.277276308707613</v>
      </c>
      <c r="V238" s="14">
        <f t="shared" si="44"/>
        <v>0</v>
      </c>
    </row>
    <row r="239" spans="2:22" x14ac:dyDescent="0.3">
      <c r="B239" s="5" t="s">
        <v>10</v>
      </c>
      <c r="C239" s="5">
        <v>231</v>
      </c>
      <c r="D239" s="5">
        <v>231</v>
      </c>
      <c r="E239" s="6">
        <v>56.5</v>
      </c>
      <c r="F239" s="22">
        <f t="shared" si="37"/>
        <v>15.694444444444445</v>
      </c>
      <c r="G239" s="14">
        <f t="shared" si="45"/>
        <v>-4.1666666666666269E-2</v>
      </c>
      <c r="H239" s="14">
        <f>('motorcycle data'!$C$4)*(G239)</f>
        <v>-8.2499999999999218</v>
      </c>
      <c r="I239" s="14">
        <f>0.5*1.225*F239^2*('motorcycle data'!$F$4)*('motorcycle data'!$G$4)</f>
        <v>49.635669608410495</v>
      </c>
      <c r="J239" s="14">
        <f>IF(F239=0,0,H239+I239+'motorcycle data'!$E$7)</f>
        <v>80.233269608410581</v>
      </c>
      <c r="K239" s="14">
        <f t="shared" si="38"/>
        <v>80.233269608410581</v>
      </c>
      <c r="L239" s="14">
        <f t="shared" si="39"/>
        <v>0</v>
      </c>
      <c r="M239" s="14">
        <f t="shared" si="40"/>
        <v>1.2592165924653327</v>
      </c>
      <c r="N239" s="14">
        <f t="shared" si="36"/>
        <v>1.2592165924653327</v>
      </c>
      <c r="O239" s="14">
        <f t="shared" si="41"/>
        <v>0</v>
      </c>
      <c r="P239" s="14">
        <f t="shared" si="42"/>
        <v>0</v>
      </c>
      <c r="Q239" s="14">
        <f t="shared" si="43"/>
        <v>0</v>
      </c>
      <c r="R239" s="14">
        <f>SUM(Q239:Q265)</f>
        <v>6.5111345620420611</v>
      </c>
      <c r="S239" s="14">
        <f>R239*26</f>
        <v>169.2894986130936</v>
      </c>
      <c r="T239" s="14">
        <f t="shared" si="46"/>
        <v>127.70805248831741</v>
      </c>
      <c r="U239" s="14">
        <f t="shared" si="47"/>
        <v>24.277276308707613</v>
      </c>
      <c r="V239" s="14">
        <f t="shared" si="44"/>
        <v>0</v>
      </c>
    </row>
    <row r="240" spans="2:22" x14ac:dyDescent="0.3">
      <c r="B240" s="5" t="s">
        <v>10</v>
      </c>
      <c r="C240" s="5">
        <v>232</v>
      </c>
      <c r="D240" s="5">
        <v>232</v>
      </c>
      <c r="E240" s="6">
        <v>56.2</v>
      </c>
      <c r="F240" s="22">
        <f t="shared" si="37"/>
        <v>15.611111111111111</v>
      </c>
      <c r="G240" s="14">
        <f t="shared" si="45"/>
        <v>-0.2222222222222224</v>
      </c>
      <c r="H240" s="14">
        <f>('motorcycle data'!$C$4)*(G240)</f>
        <v>-44.000000000000036</v>
      </c>
      <c r="I240" s="14">
        <f>0.5*1.225*F240^2*('motorcycle data'!$F$4)*('motorcycle data'!$G$4)</f>
        <v>49.109964544753076</v>
      </c>
      <c r="J240" s="14">
        <f>IF(F240=0,0,H240+I240+'motorcycle data'!$E$7)</f>
        <v>43.957564544753041</v>
      </c>
      <c r="K240" s="14">
        <f t="shared" si="38"/>
        <v>43.957564544753041</v>
      </c>
      <c r="L240" s="14">
        <f t="shared" si="39"/>
        <v>0</v>
      </c>
      <c r="M240" s="14">
        <f t="shared" si="40"/>
        <v>0.686226424281978</v>
      </c>
      <c r="N240" s="14">
        <f t="shared" si="36"/>
        <v>0.686226424281978</v>
      </c>
      <c r="O240" s="14">
        <f t="shared" si="41"/>
        <v>0</v>
      </c>
      <c r="P240" s="14">
        <f t="shared" si="42"/>
        <v>0</v>
      </c>
      <c r="Q240" s="14">
        <f t="shared" si="43"/>
        <v>0</v>
      </c>
      <c r="R240" s="14"/>
      <c r="S240" s="14"/>
      <c r="T240" s="14">
        <f t="shared" si="46"/>
        <v>128.39427891259939</v>
      </c>
      <c r="U240" s="14">
        <f t="shared" si="47"/>
        <v>24.277276308707613</v>
      </c>
      <c r="V240" s="14">
        <f t="shared" si="44"/>
        <v>0</v>
      </c>
    </row>
    <row r="241" spans="2:22" x14ac:dyDescent="0.3">
      <c r="B241" s="5" t="s">
        <v>10</v>
      </c>
      <c r="C241" s="5">
        <v>233</v>
      </c>
      <c r="D241" s="5">
        <v>233</v>
      </c>
      <c r="E241" s="6">
        <v>54.9</v>
      </c>
      <c r="F241" s="22">
        <f t="shared" si="37"/>
        <v>15.25</v>
      </c>
      <c r="G241" s="14">
        <f t="shared" si="45"/>
        <v>-0.45833333333333393</v>
      </c>
      <c r="H241" s="14">
        <f>('motorcycle data'!$C$4)*(G241)</f>
        <v>-90.750000000000114</v>
      </c>
      <c r="I241" s="14">
        <f>0.5*1.225*F241^2*('motorcycle data'!$F$4)*('motorcycle data'!$G$4)</f>
        <v>46.86425078125</v>
      </c>
      <c r="J241" s="14">
        <f>IF(F241=0,0,H241+I241+'motorcycle data'!$E$7)</f>
        <v>-5.0381492187501138</v>
      </c>
      <c r="K241" s="14">
        <f t="shared" si="38"/>
        <v>0</v>
      </c>
      <c r="L241" s="14">
        <f t="shared" si="39"/>
        <v>5.0381492187501138</v>
      </c>
      <c r="M241" s="14">
        <f t="shared" si="40"/>
        <v>-7.6831775585939246E-2</v>
      </c>
      <c r="N241" s="14">
        <f t="shared" si="36"/>
        <v>0</v>
      </c>
      <c r="O241" s="14">
        <f t="shared" si="41"/>
        <v>7.6831775585939246E-2</v>
      </c>
      <c r="P241" s="14">
        <f t="shared" si="42"/>
        <v>5.7623831689454438E-2</v>
      </c>
      <c r="Q241" s="14">
        <f t="shared" si="43"/>
        <v>5.7623831689454438E-2</v>
      </c>
      <c r="R241" s="14"/>
      <c r="S241" s="14"/>
      <c r="T241" s="14">
        <f t="shared" si="46"/>
        <v>128.39427891259939</v>
      </c>
      <c r="U241" s="14">
        <f t="shared" si="47"/>
        <v>24.354108084293554</v>
      </c>
      <c r="V241" s="14">
        <f t="shared" si="44"/>
        <v>4.6675303668458096E-2</v>
      </c>
    </row>
    <row r="242" spans="2:22" x14ac:dyDescent="0.3">
      <c r="B242" s="5" t="s">
        <v>10</v>
      </c>
      <c r="C242" s="5">
        <v>234</v>
      </c>
      <c r="D242" s="5">
        <v>234</v>
      </c>
      <c r="E242" s="6">
        <v>52.9</v>
      </c>
      <c r="F242" s="22">
        <f t="shared" si="37"/>
        <v>14.694444444444443</v>
      </c>
      <c r="G242" s="14">
        <f t="shared" si="45"/>
        <v>-0.54166666666666641</v>
      </c>
      <c r="H242" s="14">
        <f>('motorcycle data'!$C$4)*(G242)</f>
        <v>-107.24999999999994</v>
      </c>
      <c r="I242" s="14">
        <f>0.5*1.225*F242^2*('motorcycle data'!$F$4)*('motorcycle data'!$G$4)</f>
        <v>43.511928636188259</v>
      </c>
      <c r="J242" s="14">
        <f>IF(F242=0,0,H242+I242+'motorcycle data'!$E$7)</f>
        <v>-24.890471363811685</v>
      </c>
      <c r="K242" s="14">
        <f t="shared" si="38"/>
        <v>0</v>
      </c>
      <c r="L242" s="14">
        <f t="shared" si="39"/>
        <v>24.890471363811685</v>
      </c>
      <c r="M242" s="14">
        <f t="shared" si="40"/>
        <v>-0.36575164865156606</v>
      </c>
      <c r="N242" s="14">
        <f t="shared" si="36"/>
        <v>0</v>
      </c>
      <c r="O242" s="14">
        <f t="shared" si="41"/>
        <v>0.36575164865156606</v>
      </c>
      <c r="P242" s="14">
        <f t="shared" si="42"/>
        <v>0.27431373648867452</v>
      </c>
      <c r="Q242" s="14">
        <f t="shared" si="43"/>
        <v>0.27431373648867452</v>
      </c>
      <c r="R242" s="14"/>
      <c r="S242" s="14"/>
      <c r="T242" s="14">
        <f t="shared" si="46"/>
        <v>128.39427891259939</v>
      </c>
      <c r="U242" s="14">
        <f t="shared" si="47"/>
        <v>24.719859732945121</v>
      </c>
      <c r="V242" s="14">
        <f t="shared" si="44"/>
        <v>0.22219412655582638</v>
      </c>
    </row>
    <row r="243" spans="2:22" x14ac:dyDescent="0.3">
      <c r="B243" s="5" t="s">
        <v>10</v>
      </c>
      <c r="C243" s="5">
        <v>235</v>
      </c>
      <c r="D243" s="5">
        <v>235</v>
      </c>
      <c r="E243" s="6">
        <v>51</v>
      </c>
      <c r="F243" s="22">
        <f t="shared" si="37"/>
        <v>14.166666666666666</v>
      </c>
      <c r="G243" s="14">
        <f t="shared" si="45"/>
        <v>-0.43055555555555575</v>
      </c>
      <c r="H243" s="14">
        <f>('motorcycle data'!$C$4)*(G243)</f>
        <v>-85.250000000000043</v>
      </c>
      <c r="I243" s="14">
        <f>0.5*1.225*F243^2*('motorcycle data'!$F$4)*('motorcycle data'!$G$4)</f>
        <v>40.442439236111106</v>
      </c>
      <c r="J243" s="14">
        <f>IF(F243=0,0,H243+I243+'motorcycle data'!$E$7)</f>
        <v>-5.9599607638889367</v>
      </c>
      <c r="K243" s="14">
        <f t="shared" si="38"/>
        <v>0</v>
      </c>
      <c r="L243" s="14">
        <f t="shared" si="39"/>
        <v>5.9599607638889367</v>
      </c>
      <c r="M243" s="14">
        <f t="shared" si="40"/>
        <v>-8.4432777488426591E-2</v>
      </c>
      <c r="N243" s="14">
        <f t="shared" si="36"/>
        <v>0</v>
      </c>
      <c r="O243" s="14">
        <f t="shared" si="41"/>
        <v>8.4432777488426591E-2</v>
      </c>
      <c r="P243" s="14">
        <f t="shared" si="42"/>
        <v>6.3324583116319944E-2</v>
      </c>
      <c r="Q243" s="14">
        <f t="shared" si="43"/>
        <v>6.3324583116319944E-2</v>
      </c>
      <c r="R243" s="14"/>
      <c r="S243" s="14"/>
      <c r="T243" s="14">
        <f t="shared" si="46"/>
        <v>128.39427891259939</v>
      </c>
      <c r="U243" s="14">
        <f t="shared" si="47"/>
        <v>24.804292510433548</v>
      </c>
      <c r="V243" s="14">
        <f t="shared" si="44"/>
        <v>5.1292912324219161E-2</v>
      </c>
    </row>
    <row r="244" spans="2:22" x14ac:dyDescent="0.3">
      <c r="B244" s="5" t="s">
        <v>10</v>
      </c>
      <c r="C244" s="5">
        <v>236</v>
      </c>
      <c r="D244" s="5">
        <v>236</v>
      </c>
      <c r="E244" s="6">
        <v>49.8</v>
      </c>
      <c r="F244" s="22">
        <f t="shared" si="37"/>
        <v>13.833333333333332</v>
      </c>
      <c r="G244" s="14">
        <f t="shared" si="45"/>
        <v>-0.24999999999999961</v>
      </c>
      <c r="H244" s="14">
        <f>('motorcycle data'!$C$4)*(G244)</f>
        <v>-49.499999999999922</v>
      </c>
      <c r="I244" s="14">
        <f>0.5*1.225*F244^2*('motorcycle data'!$F$4)*('motorcycle data'!$G$4)</f>
        <v>38.561655902777773</v>
      </c>
      <c r="J244" s="14">
        <f>IF(F244=0,0,H244+I244+'motorcycle data'!$E$7)</f>
        <v>27.909255902777851</v>
      </c>
      <c r="K244" s="14">
        <f t="shared" si="38"/>
        <v>27.909255902777851</v>
      </c>
      <c r="L244" s="14">
        <f t="shared" si="39"/>
        <v>0</v>
      </c>
      <c r="M244" s="14">
        <f t="shared" si="40"/>
        <v>0.38607803998842688</v>
      </c>
      <c r="N244" s="14">
        <f t="shared" si="36"/>
        <v>0.38607803998842688</v>
      </c>
      <c r="O244" s="14">
        <f t="shared" si="41"/>
        <v>0</v>
      </c>
      <c r="P244" s="14">
        <f t="shared" si="42"/>
        <v>0</v>
      </c>
      <c r="Q244" s="14">
        <f t="shared" si="43"/>
        <v>0</v>
      </c>
      <c r="R244" s="14"/>
      <c r="S244" s="14"/>
      <c r="T244" s="14">
        <f t="shared" si="46"/>
        <v>128.78035695258782</v>
      </c>
      <c r="U244" s="14">
        <f t="shared" si="47"/>
        <v>24.804292510433548</v>
      </c>
      <c r="V244" s="14">
        <f t="shared" si="44"/>
        <v>0</v>
      </c>
    </row>
    <row r="245" spans="2:22" x14ac:dyDescent="0.3">
      <c r="B245" s="5" t="s">
        <v>10</v>
      </c>
      <c r="C245" s="5">
        <v>237</v>
      </c>
      <c r="D245" s="5">
        <v>237</v>
      </c>
      <c r="E245" s="6">
        <v>49.2</v>
      </c>
      <c r="F245" s="22">
        <f t="shared" si="37"/>
        <v>13.666666666666668</v>
      </c>
      <c r="G245" s="14">
        <f t="shared" si="45"/>
        <v>-0.19444444444444425</v>
      </c>
      <c r="H245" s="14">
        <f>('motorcycle data'!$C$4)*(G245)</f>
        <v>-38.499999999999964</v>
      </c>
      <c r="I245" s="14">
        <f>0.5*1.225*F245^2*('motorcycle data'!$F$4)*('motorcycle data'!$G$4)</f>
        <v>37.63805694444445</v>
      </c>
      <c r="J245" s="14">
        <f>IF(F245=0,0,H245+I245+'motorcycle data'!$E$7)</f>
        <v>37.985656944444486</v>
      </c>
      <c r="K245" s="14">
        <f t="shared" si="38"/>
        <v>37.985656944444486</v>
      </c>
      <c r="L245" s="14">
        <f t="shared" si="39"/>
        <v>0</v>
      </c>
      <c r="M245" s="14">
        <f t="shared" si="40"/>
        <v>0.51913731157407472</v>
      </c>
      <c r="N245" s="14">
        <f t="shared" si="36"/>
        <v>0.51913731157407472</v>
      </c>
      <c r="O245" s="14">
        <f t="shared" si="41"/>
        <v>0</v>
      </c>
      <c r="P245" s="14">
        <f t="shared" si="42"/>
        <v>0</v>
      </c>
      <c r="Q245" s="14">
        <f t="shared" si="43"/>
        <v>0</v>
      </c>
      <c r="R245" s="14"/>
      <c r="S245" s="14"/>
      <c r="T245" s="14">
        <f t="shared" si="46"/>
        <v>129.29949426416189</v>
      </c>
      <c r="U245" s="14">
        <f t="shared" si="47"/>
        <v>24.804292510433548</v>
      </c>
      <c r="V245" s="14">
        <f t="shared" si="44"/>
        <v>0</v>
      </c>
    </row>
    <row r="246" spans="2:22" x14ac:dyDescent="0.3">
      <c r="B246" s="5" t="s">
        <v>10</v>
      </c>
      <c r="C246" s="5">
        <v>238</v>
      </c>
      <c r="D246" s="5">
        <v>238</v>
      </c>
      <c r="E246" s="6">
        <v>48.4</v>
      </c>
      <c r="F246" s="22">
        <f t="shared" si="37"/>
        <v>13.444444444444443</v>
      </c>
      <c r="G246" s="14">
        <f t="shared" si="45"/>
        <v>-0.31944444444444503</v>
      </c>
      <c r="H246" s="14">
        <f>('motorcycle data'!$C$4)*(G246)</f>
        <v>-63.250000000000114</v>
      </c>
      <c r="I246" s="14">
        <f>0.5*1.225*F246^2*('motorcycle data'!$F$4)*('motorcycle data'!$G$4)</f>
        <v>36.424006327160484</v>
      </c>
      <c r="J246" s="14">
        <f>IF(F246=0,0,H246+I246+'motorcycle data'!$E$7)</f>
        <v>12.02160632716037</v>
      </c>
      <c r="K246" s="14">
        <f t="shared" si="38"/>
        <v>12.02160632716037</v>
      </c>
      <c r="L246" s="14">
        <f t="shared" si="39"/>
        <v>0</v>
      </c>
      <c r="M246" s="14">
        <f t="shared" si="40"/>
        <v>0.16162381839848938</v>
      </c>
      <c r="N246" s="14">
        <f t="shared" si="36"/>
        <v>0.16162381839848938</v>
      </c>
      <c r="O246" s="14">
        <f t="shared" si="41"/>
        <v>0</v>
      </c>
      <c r="P246" s="14">
        <f t="shared" si="42"/>
        <v>0</v>
      </c>
      <c r="Q246" s="14">
        <f t="shared" si="43"/>
        <v>0</v>
      </c>
      <c r="R246" s="14"/>
      <c r="S246" s="14"/>
      <c r="T246" s="14">
        <f t="shared" si="46"/>
        <v>129.46111808256038</v>
      </c>
      <c r="U246" s="14">
        <f t="shared" si="47"/>
        <v>24.804292510433548</v>
      </c>
      <c r="V246" s="14">
        <f t="shared" si="44"/>
        <v>0</v>
      </c>
    </row>
    <row r="247" spans="2:22" x14ac:dyDescent="0.3">
      <c r="B247" s="5" t="s">
        <v>10</v>
      </c>
      <c r="C247" s="5">
        <v>239</v>
      </c>
      <c r="D247" s="5">
        <v>239</v>
      </c>
      <c r="E247" s="6">
        <v>46.9</v>
      </c>
      <c r="F247" s="22">
        <f t="shared" si="37"/>
        <v>13.027777777777777</v>
      </c>
      <c r="G247" s="14">
        <f t="shared" si="45"/>
        <v>-0.56944444444444464</v>
      </c>
      <c r="H247" s="14">
        <f>('motorcycle data'!$C$4)*(G247)</f>
        <v>-112.75000000000004</v>
      </c>
      <c r="I247" s="14">
        <f>0.5*1.225*F247^2*('motorcycle data'!$F$4)*('motorcycle data'!$G$4)</f>
        <v>34.201304793595675</v>
      </c>
      <c r="J247" s="14">
        <f>IF(F247=0,0,H247+I247+'motorcycle data'!$E$7)</f>
        <v>-39.701095206404375</v>
      </c>
      <c r="K247" s="14">
        <f t="shared" si="38"/>
        <v>0</v>
      </c>
      <c r="L247" s="14">
        <f t="shared" si="39"/>
        <v>39.701095206404375</v>
      </c>
      <c r="M247" s="14">
        <f t="shared" si="40"/>
        <v>-0.51721704588343476</v>
      </c>
      <c r="N247" s="14">
        <f t="shared" si="36"/>
        <v>0</v>
      </c>
      <c r="O247" s="14">
        <f t="shared" si="41"/>
        <v>0.51721704588343476</v>
      </c>
      <c r="P247" s="14">
        <f t="shared" si="42"/>
        <v>0.38791278441257604</v>
      </c>
      <c r="Q247" s="14">
        <f t="shared" si="43"/>
        <v>0.38791278441257604</v>
      </c>
      <c r="R247" s="14"/>
      <c r="S247" s="14"/>
      <c r="T247" s="14">
        <f t="shared" si="46"/>
        <v>129.46111808256038</v>
      </c>
      <c r="U247" s="14">
        <f t="shared" si="47"/>
        <v>25.321509556316983</v>
      </c>
      <c r="V247" s="14">
        <f t="shared" si="44"/>
        <v>0.31420935537418665</v>
      </c>
    </row>
    <row r="248" spans="2:22" x14ac:dyDescent="0.3">
      <c r="B248" s="5" t="s">
        <v>10</v>
      </c>
      <c r="C248" s="5">
        <v>240</v>
      </c>
      <c r="D248" s="5">
        <v>240</v>
      </c>
      <c r="E248" s="6">
        <v>44.3</v>
      </c>
      <c r="F248" s="22">
        <f t="shared" si="37"/>
        <v>12.305555555555554</v>
      </c>
      <c r="G248" s="14">
        <f t="shared" si="45"/>
        <v>-0.74999999999999978</v>
      </c>
      <c r="H248" s="14">
        <f>('motorcycle data'!$C$4)*(G248)</f>
        <v>-148.49999999999994</v>
      </c>
      <c r="I248" s="14">
        <f>0.5*1.225*F248^2*('motorcycle data'!$F$4)*('motorcycle data'!$G$4)</f>
        <v>30.51437238618826</v>
      </c>
      <c r="J248" s="14">
        <f>IF(F248=0,0,H248+I248+'motorcycle data'!$E$7)</f>
        <v>-79.138027613811687</v>
      </c>
      <c r="K248" s="14">
        <f t="shared" si="38"/>
        <v>0</v>
      </c>
      <c r="L248" s="14">
        <f t="shared" si="39"/>
        <v>79.138027613811687</v>
      </c>
      <c r="M248" s="14">
        <f t="shared" si="40"/>
        <v>-0.97383739535884917</v>
      </c>
      <c r="N248" s="14">
        <f t="shared" si="36"/>
        <v>0</v>
      </c>
      <c r="O248" s="14">
        <f t="shared" si="41"/>
        <v>0.97383739535884917</v>
      </c>
      <c r="P248" s="14">
        <f t="shared" si="42"/>
        <v>0.73037804651913685</v>
      </c>
      <c r="Q248" s="14">
        <f t="shared" si="43"/>
        <v>0.73037804651913685</v>
      </c>
      <c r="R248" s="14"/>
      <c r="S248" s="14"/>
      <c r="T248" s="14">
        <f t="shared" si="46"/>
        <v>129.46111808256038</v>
      </c>
      <c r="U248" s="14">
        <f t="shared" si="47"/>
        <v>26.295346951675832</v>
      </c>
      <c r="V248" s="14">
        <f t="shared" si="44"/>
        <v>0.59160621768050092</v>
      </c>
    </row>
    <row r="249" spans="2:22" x14ac:dyDescent="0.3">
      <c r="B249" s="5" t="s">
        <v>10</v>
      </c>
      <c r="C249" s="5">
        <v>241</v>
      </c>
      <c r="D249" s="5">
        <v>241</v>
      </c>
      <c r="E249" s="6">
        <v>41.5</v>
      </c>
      <c r="F249" s="22">
        <f t="shared" si="37"/>
        <v>11.527777777777777</v>
      </c>
      <c r="G249" s="14">
        <f t="shared" si="45"/>
        <v>-0.6666666666666663</v>
      </c>
      <c r="H249" s="14">
        <f>('motorcycle data'!$C$4)*(G249)</f>
        <v>-131.99999999999991</v>
      </c>
      <c r="I249" s="14">
        <f>0.5*1.225*F249^2*('motorcycle data'!$F$4)*('motorcycle data'!$G$4)</f>
        <v>26.778927710262341</v>
      </c>
      <c r="J249" s="14">
        <f>IF(F249=0,0,H249+I249+'motorcycle data'!$E$7)</f>
        <v>-66.373472289737578</v>
      </c>
      <c r="K249" s="14">
        <f t="shared" si="38"/>
        <v>0</v>
      </c>
      <c r="L249" s="14">
        <f t="shared" si="39"/>
        <v>66.373472289737578</v>
      </c>
      <c r="M249" s="14">
        <f t="shared" si="40"/>
        <v>-0.76513863889558598</v>
      </c>
      <c r="N249" s="14">
        <f t="shared" si="36"/>
        <v>0</v>
      </c>
      <c r="O249" s="14">
        <f t="shared" si="41"/>
        <v>0.76513863889558598</v>
      </c>
      <c r="P249" s="14">
        <f t="shared" si="42"/>
        <v>0.57385397917168945</v>
      </c>
      <c r="Q249" s="14">
        <f t="shared" si="43"/>
        <v>0.57385397917168945</v>
      </c>
      <c r="R249" s="14"/>
      <c r="S249" s="14"/>
      <c r="T249" s="14">
        <f t="shared" si="46"/>
        <v>129.46111808256038</v>
      </c>
      <c r="U249" s="14">
        <f t="shared" si="47"/>
        <v>27.060485590571417</v>
      </c>
      <c r="V249" s="14">
        <f t="shared" si="44"/>
        <v>0.4648217231290685</v>
      </c>
    </row>
    <row r="250" spans="2:22" x14ac:dyDescent="0.3">
      <c r="B250" s="5" t="s">
        <v>10</v>
      </c>
      <c r="C250" s="5">
        <v>242</v>
      </c>
      <c r="D250" s="5">
        <v>242</v>
      </c>
      <c r="E250" s="6">
        <v>39.5</v>
      </c>
      <c r="F250" s="22">
        <f t="shared" si="37"/>
        <v>10.972222222222221</v>
      </c>
      <c r="G250" s="14">
        <f t="shared" si="45"/>
        <v>-0.625</v>
      </c>
      <c r="H250" s="14">
        <f>('motorcycle data'!$C$4)*(G250)</f>
        <v>-123.75</v>
      </c>
      <c r="I250" s="14">
        <f>0.5*1.225*F250^2*('motorcycle data'!$F$4)*('motorcycle data'!$G$4)</f>
        <v>24.26002146026234</v>
      </c>
      <c r="J250" s="14">
        <f>IF(F250=0,0,H250+I250+'motorcycle data'!$E$7)</f>
        <v>-60.642378539737663</v>
      </c>
      <c r="K250" s="14">
        <f t="shared" si="38"/>
        <v>0</v>
      </c>
      <c r="L250" s="14">
        <f t="shared" si="39"/>
        <v>60.642378539737663</v>
      </c>
      <c r="M250" s="14">
        <f t="shared" si="40"/>
        <v>-0.66538165342212152</v>
      </c>
      <c r="N250" s="14">
        <f t="shared" si="36"/>
        <v>0</v>
      </c>
      <c r="O250" s="14">
        <f t="shared" si="41"/>
        <v>0.66538165342212152</v>
      </c>
      <c r="P250" s="14">
        <f t="shared" si="42"/>
        <v>0.49903624006659114</v>
      </c>
      <c r="Q250" s="14">
        <f t="shared" si="43"/>
        <v>0.49903624006659114</v>
      </c>
      <c r="R250" s="14"/>
      <c r="S250" s="14"/>
      <c r="T250" s="14">
        <f t="shared" si="46"/>
        <v>129.46111808256038</v>
      </c>
      <c r="U250" s="14">
        <f t="shared" si="47"/>
        <v>27.725867243993537</v>
      </c>
      <c r="V250" s="14">
        <f t="shared" si="44"/>
        <v>0.40421935445393886</v>
      </c>
    </row>
    <row r="251" spans="2:22" x14ac:dyDescent="0.3">
      <c r="B251" s="5" t="s">
        <v>10</v>
      </c>
      <c r="C251" s="5">
        <v>243</v>
      </c>
      <c r="D251" s="5">
        <v>243</v>
      </c>
      <c r="E251" s="6">
        <v>37</v>
      </c>
      <c r="F251" s="22">
        <f t="shared" si="37"/>
        <v>10.277777777777777</v>
      </c>
      <c r="G251" s="14">
        <f t="shared" si="45"/>
        <v>-0.68055555555555536</v>
      </c>
      <c r="H251" s="14">
        <f>('motorcycle data'!$C$4)*(G251)</f>
        <v>-134.74999999999997</v>
      </c>
      <c r="I251" s="14">
        <f>0.5*1.225*F251^2*('motorcycle data'!$F$4)*('motorcycle data'!$G$4)</f>
        <v>21.28631269290123</v>
      </c>
      <c r="J251" s="14">
        <f>IF(F251=0,0,H251+I251+'motorcycle data'!$E$7)</f>
        <v>-74.616087307098738</v>
      </c>
      <c r="K251" s="14">
        <f t="shared" si="38"/>
        <v>0</v>
      </c>
      <c r="L251" s="14">
        <f t="shared" si="39"/>
        <v>74.616087307098738</v>
      </c>
      <c r="M251" s="14">
        <f t="shared" si="40"/>
        <v>-0.76688756398962588</v>
      </c>
      <c r="N251" s="14">
        <f t="shared" si="36"/>
        <v>0</v>
      </c>
      <c r="O251" s="14">
        <f t="shared" si="41"/>
        <v>0.76688756398962588</v>
      </c>
      <c r="P251" s="14">
        <f t="shared" si="42"/>
        <v>0.57516567299221943</v>
      </c>
      <c r="Q251" s="14">
        <f t="shared" si="43"/>
        <v>0.57516567299221943</v>
      </c>
      <c r="R251" s="14"/>
      <c r="S251" s="14"/>
      <c r="T251" s="14">
        <f t="shared" si="46"/>
        <v>129.46111808256038</v>
      </c>
      <c r="U251" s="14">
        <f t="shared" si="47"/>
        <v>28.492754807983165</v>
      </c>
      <c r="V251" s="14">
        <f t="shared" si="44"/>
        <v>0.46588419512369778</v>
      </c>
    </row>
    <row r="252" spans="2:22" x14ac:dyDescent="0.3">
      <c r="B252" s="5" t="s">
        <v>10</v>
      </c>
      <c r="C252" s="5">
        <v>244</v>
      </c>
      <c r="D252" s="5">
        <v>244</v>
      </c>
      <c r="E252" s="6">
        <v>34.6</v>
      </c>
      <c r="F252" s="22">
        <f t="shared" si="37"/>
        <v>9.6111111111111107</v>
      </c>
      <c r="G252" s="14">
        <f t="shared" si="45"/>
        <v>-0.65277777777777812</v>
      </c>
      <c r="H252" s="14">
        <f>('motorcycle data'!$C$4)*(G252)</f>
        <v>-129.25000000000006</v>
      </c>
      <c r="I252" s="14">
        <f>0.5*1.225*F252^2*('motorcycle data'!$F$4)*('motorcycle data'!$G$4)</f>
        <v>18.614406211419748</v>
      </c>
      <c r="J252" s="14">
        <f>IF(F252=0,0,H252+I252+'motorcycle data'!$E$7)</f>
        <v>-71.787993788580309</v>
      </c>
      <c r="K252" s="14">
        <f t="shared" si="38"/>
        <v>0</v>
      </c>
      <c r="L252" s="14">
        <f t="shared" si="39"/>
        <v>71.787993788580309</v>
      </c>
      <c r="M252" s="14">
        <f t="shared" si="40"/>
        <v>-0.68996238474579952</v>
      </c>
      <c r="N252" s="14">
        <f t="shared" si="36"/>
        <v>0</v>
      </c>
      <c r="O252" s="14">
        <f t="shared" si="41"/>
        <v>0.68996238474579952</v>
      </c>
      <c r="P252" s="14">
        <f t="shared" si="42"/>
        <v>0.51747178855934961</v>
      </c>
      <c r="Q252" s="14">
        <f t="shared" si="43"/>
        <v>0.51747178855934961</v>
      </c>
      <c r="R252" s="14"/>
      <c r="S252" s="14"/>
      <c r="T252" s="14">
        <f t="shared" si="46"/>
        <v>129.46111808256038</v>
      </c>
      <c r="U252" s="14">
        <f t="shared" si="47"/>
        <v>29.182717192728965</v>
      </c>
      <c r="V252" s="14">
        <f t="shared" si="44"/>
        <v>0.41915214873307322</v>
      </c>
    </row>
    <row r="253" spans="2:22" x14ac:dyDescent="0.3">
      <c r="B253" s="5" t="s">
        <v>10</v>
      </c>
      <c r="C253" s="5">
        <v>245</v>
      </c>
      <c r="D253" s="5">
        <v>245</v>
      </c>
      <c r="E253" s="6">
        <v>32.299999999999997</v>
      </c>
      <c r="F253" s="22">
        <f t="shared" si="37"/>
        <v>8.9722222222222214</v>
      </c>
      <c r="G253" s="14">
        <f t="shared" si="45"/>
        <v>-0.7777777777777779</v>
      </c>
      <c r="H253" s="14">
        <f>('motorcycle data'!$C$4)*(G253)</f>
        <v>-154.00000000000003</v>
      </c>
      <c r="I253" s="14">
        <f>0.5*1.225*F253^2*('motorcycle data'!$F$4)*('motorcycle data'!$G$4)</f>
        <v>16.22191173804012</v>
      </c>
      <c r="J253" s="14">
        <f>IF(F253=0,0,H253+I253+'motorcycle data'!$E$7)</f>
        <v>-98.930488261959908</v>
      </c>
      <c r="K253" s="14">
        <f t="shared" si="38"/>
        <v>0</v>
      </c>
      <c r="L253" s="14">
        <f t="shared" si="39"/>
        <v>98.930488261959908</v>
      </c>
      <c r="M253" s="14">
        <f t="shared" si="40"/>
        <v>-0.88762632523925133</v>
      </c>
      <c r="N253" s="14">
        <f t="shared" si="36"/>
        <v>0</v>
      </c>
      <c r="O253" s="14">
        <f t="shared" si="41"/>
        <v>0.88762632523925133</v>
      </c>
      <c r="P253" s="14">
        <f t="shared" si="42"/>
        <v>0.66571974392943845</v>
      </c>
      <c r="Q253" s="14">
        <f t="shared" si="43"/>
        <v>0.66571974392943845</v>
      </c>
      <c r="R253" s="14"/>
      <c r="S253" s="14"/>
      <c r="T253" s="14">
        <f t="shared" si="46"/>
        <v>129.46111808256038</v>
      </c>
      <c r="U253" s="14">
        <f t="shared" si="47"/>
        <v>30.070343517968215</v>
      </c>
      <c r="V253" s="14">
        <f t="shared" si="44"/>
        <v>0.53923299258284518</v>
      </c>
    </row>
    <row r="254" spans="2:22" x14ac:dyDescent="0.3">
      <c r="B254" s="5" t="s">
        <v>10</v>
      </c>
      <c r="C254" s="5">
        <v>246</v>
      </c>
      <c r="D254" s="5">
        <v>246</v>
      </c>
      <c r="E254" s="6">
        <v>29</v>
      </c>
      <c r="F254" s="22">
        <f t="shared" si="37"/>
        <v>8.0555555555555554</v>
      </c>
      <c r="G254" s="14">
        <f t="shared" si="45"/>
        <v>-0.99999999999999933</v>
      </c>
      <c r="H254" s="14">
        <f>('motorcycle data'!$C$4)*(G254)</f>
        <v>-197.99999999999986</v>
      </c>
      <c r="I254" s="14">
        <f>0.5*1.225*F254^2*('motorcycle data'!$F$4)*('motorcycle data'!$G$4)</f>
        <v>13.076544174382716</v>
      </c>
      <c r="J254" s="14">
        <f>IF(F254=0,0,H254+I254+'motorcycle data'!$E$7)</f>
        <v>-146.07585582561714</v>
      </c>
      <c r="K254" s="14">
        <f t="shared" si="38"/>
        <v>0</v>
      </c>
      <c r="L254" s="14">
        <f t="shared" si="39"/>
        <v>146.07585582561714</v>
      </c>
      <c r="M254" s="14">
        <f t="shared" si="40"/>
        <v>-1.1767221719285823</v>
      </c>
      <c r="N254" s="14">
        <f t="shared" si="36"/>
        <v>0</v>
      </c>
      <c r="O254" s="14">
        <f t="shared" si="41"/>
        <v>1.1767221719285823</v>
      </c>
      <c r="P254" s="14">
        <f t="shared" si="42"/>
        <v>0.88254162894643673</v>
      </c>
      <c r="Q254" s="14">
        <f t="shared" si="43"/>
        <v>0.88254162894643673</v>
      </c>
      <c r="R254" s="14"/>
      <c r="S254" s="14"/>
      <c r="T254" s="14">
        <f t="shared" si="46"/>
        <v>129.46111808256038</v>
      </c>
      <c r="U254" s="14">
        <f t="shared" si="47"/>
        <v>31.247065689896797</v>
      </c>
      <c r="V254" s="14">
        <f t="shared" si="44"/>
        <v>0.71485871944661383</v>
      </c>
    </row>
    <row r="255" spans="2:22" x14ac:dyDescent="0.3">
      <c r="B255" s="5" t="s">
        <v>10</v>
      </c>
      <c r="C255" s="5">
        <v>247</v>
      </c>
      <c r="D255" s="5">
        <v>247</v>
      </c>
      <c r="E255" s="6">
        <v>25.1</v>
      </c>
      <c r="F255" s="22">
        <f t="shared" si="37"/>
        <v>6.9722222222222223</v>
      </c>
      <c r="G255" s="14">
        <f t="shared" si="45"/>
        <v>-0.94444444444444453</v>
      </c>
      <c r="H255" s="14">
        <f>('motorcycle data'!$C$4)*(G255)</f>
        <v>-187.00000000000003</v>
      </c>
      <c r="I255" s="14">
        <f>0.5*1.225*F255^2*('motorcycle data'!$F$4)*('motorcycle data'!$G$4)</f>
        <v>9.7959020158179015</v>
      </c>
      <c r="J255" s="14">
        <f>IF(F255=0,0,H255+I255+'motorcycle data'!$E$7)</f>
        <v>-138.35649798418211</v>
      </c>
      <c r="K255" s="14">
        <f t="shared" si="38"/>
        <v>0</v>
      </c>
      <c r="L255" s="14">
        <f t="shared" si="39"/>
        <v>138.35649798418211</v>
      </c>
      <c r="M255" s="14">
        <f t="shared" si="40"/>
        <v>-0.96465224983415865</v>
      </c>
      <c r="N255" s="14">
        <f t="shared" si="36"/>
        <v>0</v>
      </c>
      <c r="O255" s="14">
        <f t="shared" si="41"/>
        <v>0.96465224983415865</v>
      </c>
      <c r="P255" s="14">
        <f t="shared" si="42"/>
        <v>0.72348918737561896</v>
      </c>
      <c r="Q255" s="14">
        <f t="shared" si="43"/>
        <v>0.72348918737561896</v>
      </c>
      <c r="R255" s="14"/>
      <c r="S255" s="14"/>
      <c r="T255" s="14">
        <f t="shared" si="46"/>
        <v>129.46111808256038</v>
      </c>
      <c r="U255" s="14">
        <f t="shared" si="47"/>
        <v>32.211717939730953</v>
      </c>
      <c r="V255" s="14">
        <f t="shared" si="44"/>
        <v>0.58602624177425133</v>
      </c>
    </row>
    <row r="256" spans="2:22" x14ac:dyDescent="0.3">
      <c r="B256" s="5" t="s">
        <v>10</v>
      </c>
      <c r="C256" s="5">
        <v>248</v>
      </c>
      <c r="D256" s="5">
        <v>248</v>
      </c>
      <c r="E256" s="6">
        <v>22.2</v>
      </c>
      <c r="F256" s="22">
        <f t="shared" si="37"/>
        <v>6.1666666666666661</v>
      </c>
      <c r="G256" s="14">
        <f t="shared" si="45"/>
        <v>-0.5833333333333337</v>
      </c>
      <c r="H256" s="14">
        <f>('motorcycle data'!$C$4)*(G256)</f>
        <v>-115.50000000000007</v>
      </c>
      <c r="I256" s="14">
        <f>0.5*1.225*F256^2*('motorcycle data'!$F$4)*('motorcycle data'!$G$4)</f>
        <v>7.6630725694444415</v>
      </c>
      <c r="J256" s="14">
        <f>IF(F256=0,0,H256+I256+'motorcycle data'!$E$7)</f>
        <v>-68.989327430555633</v>
      </c>
      <c r="K256" s="14">
        <f t="shared" si="38"/>
        <v>0</v>
      </c>
      <c r="L256" s="14">
        <f t="shared" si="39"/>
        <v>68.989327430555633</v>
      </c>
      <c r="M256" s="14">
        <f t="shared" si="40"/>
        <v>-0.42543418582175968</v>
      </c>
      <c r="N256" s="14">
        <f t="shared" si="36"/>
        <v>0</v>
      </c>
      <c r="O256" s="14">
        <f t="shared" si="41"/>
        <v>0.42543418582175968</v>
      </c>
      <c r="P256" s="14">
        <f t="shared" si="42"/>
        <v>0.31907563936631977</v>
      </c>
      <c r="Q256" s="14">
        <f t="shared" si="43"/>
        <v>0.31907563936631977</v>
      </c>
      <c r="R256" s="14"/>
      <c r="S256" s="14"/>
      <c r="T256" s="14">
        <f t="shared" si="46"/>
        <v>129.46111808256038</v>
      </c>
      <c r="U256" s="14">
        <f t="shared" si="47"/>
        <v>32.63715212555271</v>
      </c>
      <c r="V256" s="14">
        <f t="shared" si="44"/>
        <v>0.25845126788671902</v>
      </c>
    </row>
    <row r="257" spans="2:22" x14ac:dyDescent="0.3">
      <c r="B257" s="5" t="s">
        <v>10</v>
      </c>
      <c r="C257" s="5">
        <v>249</v>
      </c>
      <c r="D257" s="5">
        <v>249</v>
      </c>
      <c r="E257" s="6">
        <v>20.9</v>
      </c>
      <c r="F257" s="22">
        <f t="shared" si="37"/>
        <v>5.8055555555555554</v>
      </c>
      <c r="G257" s="14">
        <f t="shared" si="45"/>
        <v>-0.25000000000000011</v>
      </c>
      <c r="H257" s="14">
        <f>('motorcycle data'!$C$4)*(G257)</f>
        <v>-49.500000000000021</v>
      </c>
      <c r="I257" s="14">
        <f>0.5*1.225*F257^2*('motorcycle data'!$F$4)*('motorcycle data'!$G$4)</f>
        <v>6.7918730806327154</v>
      </c>
      <c r="J257" s="14">
        <f>IF(F257=0,0,H257+I257+'motorcycle data'!$E$7)</f>
        <v>-3.8605269193673024</v>
      </c>
      <c r="K257" s="14">
        <f t="shared" si="38"/>
        <v>0</v>
      </c>
      <c r="L257" s="14">
        <f t="shared" si="39"/>
        <v>3.8605269193673024</v>
      </c>
      <c r="M257" s="14">
        <f t="shared" si="40"/>
        <v>-2.2412503504104616E-2</v>
      </c>
      <c r="N257" s="14">
        <f t="shared" si="36"/>
        <v>0</v>
      </c>
      <c r="O257" s="14">
        <f t="shared" si="41"/>
        <v>2.2412503504104616E-2</v>
      </c>
      <c r="P257" s="14">
        <f t="shared" si="42"/>
        <v>1.6809377628078461E-2</v>
      </c>
      <c r="Q257" s="14">
        <f t="shared" si="43"/>
        <v>1.6809377628078461E-2</v>
      </c>
      <c r="R257" s="14"/>
      <c r="S257" s="14"/>
      <c r="T257" s="14">
        <f t="shared" si="46"/>
        <v>129.46111808256038</v>
      </c>
      <c r="U257" s="14">
        <f t="shared" si="47"/>
        <v>32.659564629056817</v>
      </c>
      <c r="V257" s="14">
        <f t="shared" si="44"/>
        <v>1.3615595878743555E-2</v>
      </c>
    </row>
    <row r="258" spans="2:22" x14ac:dyDescent="0.3">
      <c r="B258" s="5" t="s">
        <v>10</v>
      </c>
      <c r="C258" s="5">
        <v>250</v>
      </c>
      <c r="D258" s="5">
        <v>250</v>
      </c>
      <c r="E258" s="6">
        <v>20.399999999999999</v>
      </c>
      <c r="F258" s="22">
        <f t="shared" si="37"/>
        <v>5.6666666666666661</v>
      </c>
      <c r="G258" s="14">
        <f t="shared" si="45"/>
        <v>-0.19444444444444425</v>
      </c>
      <c r="H258" s="14">
        <f>('motorcycle data'!$C$4)*(G258)</f>
        <v>-38.499999999999964</v>
      </c>
      <c r="I258" s="14">
        <f>0.5*1.225*F258^2*('motorcycle data'!$F$4)*('motorcycle data'!$G$4)</f>
        <v>6.4707902777777768</v>
      </c>
      <c r="J258" s="14">
        <f>IF(F258=0,0,H258+I258+'motorcycle data'!$E$7)</f>
        <v>6.8183902777778087</v>
      </c>
      <c r="K258" s="14">
        <f t="shared" si="38"/>
        <v>6.8183902777778087</v>
      </c>
      <c r="L258" s="14">
        <f t="shared" si="39"/>
        <v>0</v>
      </c>
      <c r="M258" s="14">
        <f t="shared" si="40"/>
        <v>3.8637544907407582E-2</v>
      </c>
      <c r="N258" s="14">
        <f t="shared" si="36"/>
        <v>3.8637544907407582E-2</v>
      </c>
      <c r="O258" s="14">
        <f t="shared" si="41"/>
        <v>0</v>
      </c>
      <c r="P258" s="14">
        <f t="shared" si="42"/>
        <v>0</v>
      </c>
      <c r="Q258" s="14">
        <f t="shared" si="43"/>
        <v>0</v>
      </c>
      <c r="R258" s="14"/>
      <c r="S258" s="14"/>
      <c r="T258" s="14">
        <f t="shared" si="46"/>
        <v>129.49975562746778</v>
      </c>
      <c r="U258" s="14">
        <f t="shared" si="47"/>
        <v>32.659564629056817</v>
      </c>
      <c r="V258" s="14">
        <f t="shared" si="44"/>
        <v>0</v>
      </c>
    </row>
    <row r="259" spans="2:22" x14ac:dyDescent="0.3">
      <c r="B259" s="5" t="s">
        <v>10</v>
      </c>
      <c r="C259" s="5">
        <v>251</v>
      </c>
      <c r="D259" s="5">
        <v>251</v>
      </c>
      <c r="E259" s="6">
        <v>19.5</v>
      </c>
      <c r="F259" s="22">
        <f t="shared" si="37"/>
        <v>5.416666666666667</v>
      </c>
      <c r="G259" s="14">
        <f t="shared" si="45"/>
        <v>-0.27777777777777779</v>
      </c>
      <c r="H259" s="14">
        <f>('motorcycle data'!$C$4)*(G259)</f>
        <v>-55</v>
      </c>
      <c r="I259" s="14">
        <f>0.5*1.225*F259^2*('motorcycle data'!$F$4)*('motorcycle data'!$G$4)</f>
        <v>5.9124327256944458</v>
      </c>
      <c r="J259" s="14">
        <f>IF(F259=0,0,H259+I259+'motorcycle data'!$E$7)</f>
        <v>-10.239967274305556</v>
      </c>
      <c r="K259" s="14">
        <f t="shared" si="38"/>
        <v>0</v>
      </c>
      <c r="L259" s="14">
        <f t="shared" si="39"/>
        <v>10.239967274305556</v>
      </c>
      <c r="M259" s="14">
        <f t="shared" si="40"/>
        <v>-5.5466489402488432E-2</v>
      </c>
      <c r="N259" s="14">
        <f t="shared" si="36"/>
        <v>0</v>
      </c>
      <c r="O259" s="14">
        <f t="shared" si="41"/>
        <v>5.5466489402488432E-2</v>
      </c>
      <c r="P259" s="14">
        <f t="shared" si="42"/>
        <v>4.1599867051866322E-2</v>
      </c>
      <c r="Q259" s="14">
        <f t="shared" si="43"/>
        <v>4.1599867051866322E-2</v>
      </c>
      <c r="R259" s="14"/>
      <c r="S259" s="14"/>
      <c r="T259" s="14">
        <f t="shared" si="46"/>
        <v>129.49975562746778</v>
      </c>
      <c r="U259" s="14">
        <f t="shared" si="47"/>
        <v>32.715031118459308</v>
      </c>
      <c r="V259" s="14">
        <f t="shared" si="44"/>
        <v>3.3695892312011727E-2</v>
      </c>
    </row>
    <row r="260" spans="2:22" x14ac:dyDescent="0.3">
      <c r="B260" s="5" t="s">
        <v>10</v>
      </c>
      <c r="C260" s="5">
        <v>252</v>
      </c>
      <c r="D260" s="5">
        <v>252</v>
      </c>
      <c r="E260" s="6">
        <v>18.399999999999999</v>
      </c>
      <c r="F260" s="22">
        <f t="shared" si="37"/>
        <v>5.1111111111111107</v>
      </c>
      <c r="G260" s="14">
        <f t="shared" si="45"/>
        <v>-0.23611111111111099</v>
      </c>
      <c r="H260" s="14">
        <f>('motorcycle data'!$C$4)*(G260)</f>
        <v>-46.749999999999979</v>
      </c>
      <c r="I260" s="14">
        <f>0.5*1.225*F260^2*('motorcycle data'!$F$4)*('motorcycle data'!$G$4)</f>
        <v>5.2642030864197515</v>
      </c>
      <c r="J260" s="14">
        <f>IF(F260=0,0,H260+I260+'motorcycle data'!$E$7)</f>
        <v>-2.6381969135802308</v>
      </c>
      <c r="K260" s="14">
        <f t="shared" si="38"/>
        <v>0</v>
      </c>
      <c r="L260" s="14">
        <f t="shared" si="39"/>
        <v>2.6381969135802308</v>
      </c>
      <c r="M260" s="14">
        <f t="shared" si="40"/>
        <v>-1.3484117558298956E-2</v>
      </c>
      <c r="N260" s="14">
        <f t="shared" si="36"/>
        <v>0</v>
      </c>
      <c r="O260" s="14">
        <f t="shared" si="41"/>
        <v>1.3484117558298956E-2</v>
      </c>
      <c r="P260" s="14">
        <f t="shared" si="42"/>
        <v>1.0113088168724218E-2</v>
      </c>
      <c r="Q260" s="14">
        <f t="shared" si="43"/>
        <v>1.0113088168724218E-2</v>
      </c>
      <c r="R260" s="14"/>
      <c r="S260" s="14"/>
      <c r="T260" s="14">
        <f t="shared" si="46"/>
        <v>129.49975562746778</v>
      </c>
      <c r="U260" s="14">
        <f t="shared" si="47"/>
        <v>32.728515236017607</v>
      </c>
      <c r="V260" s="14">
        <f t="shared" si="44"/>
        <v>8.1916014166666176E-3</v>
      </c>
    </row>
    <row r="261" spans="2:22" x14ac:dyDescent="0.3">
      <c r="B261" s="5" t="s">
        <v>10</v>
      </c>
      <c r="C261" s="5">
        <v>253</v>
      </c>
      <c r="D261" s="5">
        <v>253</v>
      </c>
      <c r="E261" s="6">
        <v>17.8</v>
      </c>
      <c r="F261" s="22">
        <f t="shared" si="37"/>
        <v>4.9444444444444446</v>
      </c>
      <c r="G261" s="14">
        <f t="shared" si="45"/>
        <v>-8.3333333333333037E-2</v>
      </c>
      <c r="H261" s="14">
        <f>('motorcycle data'!$C$4)*(G261)</f>
        <v>-16.499999999999943</v>
      </c>
      <c r="I261" s="14">
        <f>0.5*1.225*F261^2*('motorcycle data'!$F$4)*('motorcycle data'!$G$4)</f>
        <v>4.9264830632716059</v>
      </c>
      <c r="J261" s="14">
        <f>IF(F261=0,0,H261+I261+'motorcycle data'!$E$7)</f>
        <v>27.274083063271661</v>
      </c>
      <c r="K261" s="14">
        <f t="shared" si="38"/>
        <v>27.274083063271661</v>
      </c>
      <c r="L261" s="14">
        <f t="shared" si="39"/>
        <v>0</v>
      </c>
      <c r="M261" s="14">
        <f t="shared" si="40"/>
        <v>0.13485518847950989</v>
      </c>
      <c r="N261" s="14">
        <f t="shared" si="36"/>
        <v>0.13485518847950989</v>
      </c>
      <c r="O261" s="14">
        <f t="shared" si="41"/>
        <v>0</v>
      </c>
      <c r="P261" s="14">
        <f t="shared" si="42"/>
        <v>0</v>
      </c>
      <c r="Q261" s="14">
        <f t="shared" si="43"/>
        <v>0</v>
      </c>
      <c r="R261" s="14"/>
      <c r="S261" s="14"/>
      <c r="T261" s="14">
        <f t="shared" si="46"/>
        <v>129.6346108159473</v>
      </c>
      <c r="U261" s="14">
        <f t="shared" si="47"/>
        <v>32.728515236017607</v>
      </c>
      <c r="V261" s="14">
        <f t="shared" si="44"/>
        <v>0</v>
      </c>
    </row>
    <row r="262" spans="2:22" x14ac:dyDescent="0.3">
      <c r="B262" s="5" t="s">
        <v>10</v>
      </c>
      <c r="C262" s="5">
        <v>254</v>
      </c>
      <c r="D262" s="5">
        <v>254</v>
      </c>
      <c r="E262" s="6">
        <v>17.8</v>
      </c>
      <c r="F262" s="22">
        <f t="shared" si="37"/>
        <v>4.9444444444444446</v>
      </c>
      <c r="G262" s="14">
        <f t="shared" si="45"/>
        <v>-5.5555555555555851E-2</v>
      </c>
      <c r="H262" s="14">
        <f>('motorcycle data'!$C$4)*(G262)</f>
        <v>-11.000000000000059</v>
      </c>
      <c r="I262" s="14">
        <f>0.5*1.225*F262^2*('motorcycle data'!$F$4)*('motorcycle data'!$G$4)</f>
        <v>4.9264830632716059</v>
      </c>
      <c r="J262" s="14">
        <f>IF(F262=0,0,H262+I262+'motorcycle data'!$E$7)</f>
        <v>32.774083063271547</v>
      </c>
      <c r="K262" s="14">
        <f t="shared" si="38"/>
        <v>32.774083063271547</v>
      </c>
      <c r="L262" s="14">
        <f t="shared" si="39"/>
        <v>0</v>
      </c>
      <c r="M262" s="14">
        <f t="shared" si="40"/>
        <v>0.16204963292395377</v>
      </c>
      <c r="N262" s="14">
        <f t="shared" si="36"/>
        <v>0.16204963292395377</v>
      </c>
      <c r="O262" s="14">
        <f t="shared" si="41"/>
        <v>0</v>
      </c>
      <c r="P262" s="14">
        <f t="shared" si="42"/>
        <v>0</v>
      </c>
      <c r="Q262" s="14">
        <f t="shared" si="43"/>
        <v>0</v>
      </c>
      <c r="R262" s="14"/>
      <c r="S262" s="14"/>
      <c r="T262" s="14">
        <f t="shared" si="46"/>
        <v>129.79666044887125</v>
      </c>
      <c r="U262" s="14">
        <f t="shared" si="47"/>
        <v>32.728515236017607</v>
      </c>
      <c r="V262" s="14">
        <f t="shared" si="44"/>
        <v>0</v>
      </c>
    </row>
    <row r="263" spans="2:22" x14ac:dyDescent="0.3">
      <c r="B263" s="5" t="s">
        <v>10</v>
      </c>
      <c r="C263" s="5">
        <v>255</v>
      </c>
      <c r="D263" s="5">
        <v>255</v>
      </c>
      <c r="E263" s="6">
        <v>17.399999999999999</v>
      </c>
      <c r="F263" s="22">
        <f t="shared" si="37"/>
        <v>4.833333333333333</v>
      </c>
      <c r="G263" s="14">
        <f t="shared" si="45"/>
        <v>-0.29166666666666685</v>
      </c>
      <c r="H263" s="14">
        <f>('motorcycle data'!$C$4)*(G263)</f>
        <v>-57.750000000000036</v>
      </c>
      <c r="I263" s="14">
        <f>0.5*1.225*F263^2*('motorcycle data'!$F$4)*('motorcycle data'!$G$4)</f>
        <v>4.7075559027777771</v>
      </c>
      <c r="J263" s="14">
        <f>IF(F263=0,0,H263+I263+'motorcycle data'!$E$7)</f>
        <v>-14.194844097222258</v>
      </c>
      <c r="K263" s="14">
        <f t="shared" si="38"/>
        <v>0</v>
      </c>
      <c r="L263" s="14">
        <f t="shared" si="39"/>
        <v>14.194844097222258</v>
      </c>
      <c r="M263" s="14">
        <f t="shared" si="40"/>
        <v>-6.8608413136574245E-2</v>
      </c>
      <c r="N263" s="14">
        <f t="shared" si="36"/>
        <v>0</v>
      </c>
      <c r="O263" s="14">
        <f t="shared" si="41"/>
        <v>6.8608413136574245E-2</v>
      </c>
      <c r="P263" s="14">
        <f t="shared" si="42"/>
        <v>5.1456309852430687E-2</v>
      </c>
      <c r="Q263" s="14">
        <f t="shared" si="43"/>
        <v>5.1456309852430687E-2</v>
      </c>
      <c r="R263" s="14"/>
      <c r="S263" s="14"/>
      <c r="T263" s="14">
        <f t="shared" si="46"/>
        <v>129.79666044887125</v>
      </c>
      <c r="U263" s="14">
        <f t="shared" si="47"/>
        <v>32.79712364915418</v>
      </c>
      <c r="V263" s="14">
        <f t="shared" si="44"/>
        <v>4.1679610980468858E-2</v>
      </c>
    </row>
    <row r="264" spans="2:22" x14ac:dyDescent="0.3">
      <c r="B264" s="5" t="s">
        <v>10</v>
      </c>
      <c r="C264" s="5">
        <v>256</v>
      </c>
      <c r="D264" s="5">
        <v>256</v>
      </c>
      <c r="E264" s="6">
        <v>15.7</v>
      </c>
      <c r="F264" s="22">
        <f t="shared" si="37"/>
        <v>4.3611111111111107</v>
      </c>
      <c r="G264" s="14">
        <f t="shared" si="45"/>
        <v>-0.40277777777777757</v>
      </c>
      <c r="H264" s="14">
        <f>('motorcycle data'!$C$4)*(G264)</f>
        <v>-79.749999999999957</v>
      </c>
      <c r="I264" s="14">
        <f>0.5*1.225*F264^2*('motorcycle data'!$F$4)*('motorcycle data'!$G$4)</f>
        <v>3.8326247010030858</v>
      </c>
      <c r="J264" s="14">
        <f>IF(F264=0,0,H264+I264+'motorcycle data'!$E$7)</f>
        <v>-37.069775298996873</v>
      </c>
      <c r="K264" s="14">
        <f t="shared" si="38"/>
        <v>0</v>
      </c>
      <c r="L264" s="14">
        <f t="shared" si="39"/>
        <v>37.069775298996873</v>
      </c>
      <c r="M264" s="14">
        <f t="shared" si="40"/>
        <v>-0.16166540894284745</v>
      </c>
      <c r="N264" s="14">
        <f t="shared" ref="N264:N327" si="48">IF(M264&gt;0,M264,0)</f>
        <v>0</v>
      </c>
      <c r="O264" s="14">
        <f t="shared" si="41"/>
        <v>0.16166540894284745</v>
      </c>
      <c r="P264" s="14">
        <f t="shared" si="42"/>
        <v>0.12124905670713559</v>
      </c>
      <c r="Q264" s="14">
        <f t="shared" si="43"/>
        <v>0.12124905670713559</v>
      </c>
      <c r="R264" s="14"/>
      <c r="S264" s="14"/>
      <c r="T264" s="14">
        <f t="shared" si="46"/>
        <v>129.79666044887125</v>
      </c>
      <c r="U264" s="14">
        <f t="shared" si="47"/>
        <v>32.958789058097025</v>
      </c>
      <c r="V264" s="14">
        <f t="shared" si="44"/>
        <v>9.8211735932779834E-2</v>
      </c>
    </row>
    <row r="265" spans="2:22" x14ac:dyDescent="0.3">
      <c r="B265" s="5" t="s">
        <v>10</v>
      </c>
      <c r="C265" s="5">
        <v>257</v>
      </c>
      <c r="D265" s="5">
        <v>257</v>
      </c>
      <c r="E265" s="6">
        <v>14.5</v>
      </c>
      <c r="F265" s="22">
        <f t="shared" ref="F265:F328" si="49">E265/3.6</f>
        <v>4.0277777777777777</v>
      </c>
      <c r="G265" s="14">
        <f t="shared" si="45"/>
        <v>-4.1666666666666519E-2</v>
      </c>
      <c r="H265" s="14">
        <f>('motorcycle data'!$C$4)*(G265)</f>
        <v>-8.2499999999999716</v>
      </c>
      <c r="I265" s="14">
        <f>0.5*1.225*F265^2*('motorcycle data'!$F$4)*('motorcycle data'!$G$4)</f>
        <v>3.2691360435956791</v>
      </c>
      <c r="J265" s="14">
        <f>IF(F265=0,0,H265+I265+'motorcycle data'!$E$7)</f>
        <v>33.866736043595708</v>
      </c>
      <c r="K265" s="14">
        <f t="shared" ref="K265:K328" si="50">IF(J265&lt;=0,0,J265)</f>
        <v>33.866736043595708</v>
      </c>
      <c r="L265" s="14">
        <f t="shared" ref="L265:L328" si="51">IF(J265&lt;0,J265*-1,0)</f>
        <v>0</v>
      </c>
      <c r="M265" s="14">
        <f t="shared" ref="M265:M328" si="52">(J265*F265)/1000</f>
        <v>0.13640768684226048</v>
      </c>
      <c r="N265" s="14">
        <f t="shared" si="48"/>
        <v>0.13640768684226048</v>
      </c>
      <c r="O265" s="14">
        <f t="shared" ref="O265:O328" si="53">IF(M265&lt;0,M265*-1,0)</f>
        <v>0</v>
      </c>
      <c r="P265" s="14">
        <f t="shared" ref="P265:P328" si="54">O265*0.75</f>
        <v>0</v>
      </c>
      <c r="Q265" s="14">
        <f t="shared" ref="Q265:Q328" si="55">IF(G265&lt;0,P265,"")</f>
        <v>0</v>
      </c>
      <c r="R265" s="14"/>
      <c r="S265" s="14"/>
      <c r="T265" s="14">
        <f t="shared" si="46"/>
        <v>129.93306813571351</v>
      </c>
      <c r="U265" s="14">
        <f t="shared" si="47"/>
        <v>32.958789058097025</v>
      </c>
      <c r="V265" s="14">
        <f t="shared" ref="V265:V328" si="56">O265*0.75*0.9*0.9</f>
        <v>0</v>
      </c>
    </row>
    <row r="266" spans="2:22" x14ac:dyDescent="0.3">
      <c r="B266" s="5" t="s">
        <v>10</v>
      </c>
      <c r="C266" s="5">
        <v>258</v>
      </c>
      <c r="D266" s="5">
        <v>258</v>
      </c>
      <c r="E266" s="6">
        <v>15.4</v>
      </c>
      <c r="F266" s="22">
        <f t="shared" si="49"/>
        <v>4.2777777777777777</v>
      </c>
      <c r="G266" s="14">
        <f t="shared" ref="G266:G329" si="57">($E267-$E265)/2/3.6</f>
        <v>0.47222222222222199</v>
      </c>
      <c r="H266" s="14">
        <f>('motorcycle data'!$C$4)*(G266)</f>
        <v>93.499999999999957</v>
      </c>
      <c r="I266" s="14">
        <f>0.5*1.225*F266^2*('motorcycle data'!$F$4)*('motorcycle data'!$G$4)</f>
        <v>3.6875543595679008</v>
      </c>
      <c r="J266" s="14">
        <f>IF(F266=0,0,H266+I266+'motorcycle data'!$E$7)</f>
        <v>136.03515435956785</v>
      </c>
      <c r="K266" s="14">
        <f t="shared" si="50"/>
        <v>136.03515435956785</v>
      </c>
      <c r="L266" s="14">
        <f t="shared" si="51"/>
        <v>0</v>
      </c>
      <c r="M266" s="14">
        <f t="shared" si="52"/>
        <v>0.5819281603159292</v>
      </c>
      <c r="N266" s="14">
        <f t="shared" si="48"/>
        <v>0.5819281603159292</v>
      </c>
      <c r="O266" s="14">
        <f t="shared" si="53"/>
        <v>0</v>
      </c>
      <c r="P266" s="14">
        <f t="shared" si="54"/>
        <v>0</v>
      </c>
      <c r="Q266" s="14" t="str">
        <f t="shared" si="55"/>
        <v/>
      </c>
      <c r="R266" s="14"/>
      <c r="S266" s="14"/>
      <c r="T266" s="14">
        <f t="shared" ref="T266:T329" si="58">T265+N266</f>
        <v>130.51499629602944</v>
      </c>
      <c r="U266" s="14">
        <f t="shared" ref="U266:U329" si="59">U265+O266</f>
        <v>32.958789058097025</v>
      </c>
      <c r="V266" s="14">
        <f t="shared" si="56"/>
        <v>0</v>
      </c>
    </row>
    <row r="267" spans="2:22" x14ac:dyDescent="0.3">
      <c r="B267" s="5" t="s">
        <v>10</v>
      </c>
      <c r="C267" s="5">
        <v>259</v>
      </c>
      <c r="D267" s="5">
        <v>259</v>
      </c>
      <c r="E267" s="6">
        <v>17.899999999999999</v>
      </c>
      <c r="F267" s="22">
        <f t="shared" si="49"/>
        <v>4.9722222222222214</v>
      </c>
      <c r="G267" s="14">
        <f t="shared" si="57"/>
        <v>0.72222222222222232</v>
      </c>
      <c r="H267" s="14">
        <f>('motorcycle data'!$C$4)*(G267)</f>
        <v>143.00000000000003</v>
      </c>
      <c r="I267" s="14">
        <f>0.5*1.225*F267^2*('motorcycle data'!$F$4)*('motorcycle data'!$G$4)</f>
        <v>4.9819922935956775</v>
      </c>
      <c r="J267" s="14">
        <f>IF(F267=0,0,H267+I267+'motorcycle data'!$E$7)</f>
        <v>186.82959229359571</v>
      </c>
      <c r="K267" s="14">
        <f t="shared" si="50"/>
        <v>186.82959229359571</v>
      </c>
      <c r="L267" s="14">
        <f t="shared" si="51"/>
        <v>0</v>
      </c>
      <c r="M267" s="14">
        <f t="shared" si="52"/>
        <v>0.92895825057093406</v>
      </c>
      <c r="N267" s="14">
        <f t="shared" si="48"/>
        <v>0.92895825057093406</v>
      </c>
      <c r="O267" s="14">
        <f t="shared" si="53"/>
        <v>0</v>
      </c>
      <c r="P267" s="14">
        <f t="shared" si="54"/>
        <v>0</v>
      </c>
      <c r="Q267" s="14" t="str">
        <f t="shared" si="55"/>
        <v/>
      </c>
      <c r="R267" s="14"/>
      <c r="S267" s="14"/>
      <c r="T267" s="14">
        <f t="shared" si="58"/>
        <v>131.44395454660037</v>
      </c>
      <c r="U267" s="14">
        <f t="shared" si="59"/>
        <v>32.958789058097025</v>
      </c>
      <c r="V267" s="14">
        <f t="shared" si="56"/>
        <v>0</v>
      </c>
    </row>
    <row r="268" spans="2:22" x14ac:dyDescent="0.3">
      <c r="B268" s="5" t="s">
        <v>10</v>
      </c>
      <c r="C268" s="5">
        <v>260</v>
      </c>
      <c r="D268" s="5">
        <v>260</v>
      </c>
      <c r="E268" s="6">
        <v>20.6</v>
      </c>
      <c r="F268" s="22">
        <f t="shared" si="49"/>
        <v>5.7222222222222223</v>
      </c>
      <c r="G268" s="14">
        <f t="shared" si="57"/>
        <v>0.73611111111111116</v>
      </c>
      <c r="H268" s="14">
        <f>('motorcycle data'!$C$4)*(G268)</f>
        <v>145.75</v>
      </c>
      <c r="I268" s="14">
        <f>0.5*1.225*F268^2*('motorcycle data'!$F$4)*('motorcycle data'!$G$4)</f>
        <v>6.5982904706790126</v>
      </c>
      <c r="J268" s="14">
        <f>IF(F268=0,0,H268+I268+'motorcycle data'!$E$7)</f>
        <v>191.19589047067902</v>
      </c>
      <c r="K268" s="14">
        <f t="shared" si="50"/>
        <v>191.19589047067902</v>
      </c>
      <c r="L268" s="14">
        <f t="shared" si="51"/>
        <v>0</v>
      </c>
      <c r="M268" s="14">
        <f t="shared" si="52"/>
        <v>1.0940653732488854</v>
      </c>
      <c r="N268" s="14">
        <f t="shared" si="48"/>
        <v>1.0940653732488854</v>
      </c>
      <c r="O268" s="14">
        <f t="shared" si="53"/>
        <v>0</v>
      </c>
      <c r="P268" s="14">
        <f t="shared" si="54"/>
        <v>0</v>
      </c>
      <c r="Q268" s="14" t="str">
        <f t="shared" si="55"/>
        <v/>
      </c>
      <c r="R268" s="14"/>
      <c r="S268" s="14"/>
      <c r="T268" s="14">
        <f t="shared" si="58"/>
        <v>132.53801991984926</v>
      </c>
      <c r="U268" s="14">
        <f t="shared" si="59"/>
        <v>32.958789058097025</v>
      </c>
      <c r="V268" s="14">
        <f t="shared" si="56"/>
        <v>0</v>
      </c>
    </row>
    <row r="269" spans="2:22" x14ac:dyDescent="0.3">
      <c r="B269" s="5" t="s">
        <v>10</v>
      </c>
      <c r="C269" s="5">
        <v>261</v>
      </c>
      <c r="D269" s="5">
        <v>261</v>
      </c>
      <c r="E269" s="6">
        <v>23.2</v>
      </c>
      <c r="F269" s="22">
        <f t="shared" si="49"/>
        <v>6.4444444444444438</v>
      </c>
      <c r="G269" s="14">
        <f t="shared" si="57"/>
        <v>0.70833333333333304</v>
      </c>
      <c r="H269" s="14">
        <f>('motorcycle data'!$C$4)*(G269)</f>
        <v>140.24999999999994</v>
      </c>
      <c r="I269" s="14">
        <f>0.5*1.225*F269^2*('motorcycle data'!$F$4)*('motorcycle data'!$G$4)</f>
        <v>8.3689882716049375</v>
      </c>
      <c r="J269" s="14">
        <f>IF(F269=0,0,H269+I269+'motorcycle data'!$E$7)</f>
        <v>187.46658827160488</v>
      </c>
      <c r="K269" s="14">
        <f t="shared" si="50"/>
        <v>187.46658827160488</v>
      </c>
      <c r="L269" s="14">
        <f t="shared" si="51"/>
        <v>0</v>
      </c>
      <c r="M269" s="14">
        <f t="shared" si="52"/>
        <v>1.208118013305898</v>
      </c>
      <c r="N269" s="14">
        <f t="shared" si="48"/>
        <v>1.208118013305898</v>
      </c>
      <c r="O269" s="14">
        <f t="shared" si="53"/>
        <v>0</v>
      </c>
      <c r="P269" s="14">
        <f t="shared" si="54"/>
        <v>0</v>
      </c>
      <c r="Q269" s="14" t="str">
        <f t="shared" si="55"/>
        <v/>
      </c>
      <c r="R269" s="14"/>
      <c r="S269" s="14"/>
      <c r="T269" s="14">
        <f t="shared" si="58"/>
        <v>133.74613793315515</v>
      </c>
      <c r="U269" s="14">
        <f t="shared" si="59"/>
        <v>32.958789058097025</v>
      </c>
      <c r="V269" s="14">
        <f t="shared" si="56"/>
        <v>0</v>
      </c>
    </row>
    <row r="270" spans="2:22" x14ac:dyDescent="0.3">
      <c r="B270" s="5" t="s">
        <v>10</v>
      </c>
      <c r="C270" s="5">
        <v>262</v>
      </c>
      <c r="D270" s="5">
        <v>262</v>
      </c>
      <c r="E270" s="6">
        <v>25.7</v>
      </c>
      <c r="F270" s="22">
        <f t="shared" si="49"/>
        <v>7.1388888888888884</v>
      </c>
      <c r="G270" s="14">
        <f t="shared" si="57"/>
        <v>0.76388888888888884</v>
      </c>
      <c r="H270" s="14">
        <f>('motorcycle data'!$C$4)*(G270)</f>
        <v>151.25</v>
      </c>
      <c r="I270" s="14">
        <f>0.5*1.225*F270^2*('motorcycle data'!$F$4)*('motorcycle data'!$G$4)</f>
        <v>10.269829562114195</v>
      </c>
      <c r="J270" s="14">
        <f>IF(F270=0,0,H270+I270+'motorcycle data'!$E$7)</f>
        <v>200.36742956211418</v>
      </c>
      <c r="K270" s="14">
        <f t="shared" si="50"/>
        <v>200.36742956211418</v>
      </c>
      <c r="L270" s="14">
        <f t="shared" si="51"/>
        <v>0</v>
      </c>
      <c r="M270" s="14">
        <f t="shared" si="52"/>
        <v>1.4304008165962039</v>
      </c>
      <c r="N270" s="14">
        <f t="shared" si="48"/>
        <v>1.4304008165962039</v>
      </c>
      <c r="O270" s="14">
        <f t="shared" si="53"/>
        <v>0</v>
      </c>
      <c r="P270" s="14">
        <f t="shared" si="54"/>
        <v>0</v>
      </c>
      <c r="Q270" s="14" t="str">
        <f t="shared" si="55"/>
        <v/>
      </c>
      <c r="R270" s="14"/>
      <c r="S270" s="14"/>
      <c r="T270" s="14">
        <f t="shared" si="58"/>
        <v>135.17653874975136</v>
      </c>
      <c r="U270" s="14">
        <f t="shared" si="59"/>
        <v>32.958789058097025</v>
      </c>
      <c r="V270" s="14">
        <f t="shared" si="56"/>
        <v>0</v>
      </c>
    </row>
    <row r="271" spans="2:22" x14ac:dyDescent="0.3">
      <c r="B271" s="5" t="s">
        <v>10</v>
      </c>
      <c r="C271" s="5">
        <v>263</v>
      </c>
      <c r="D271" s="5">
        <v>263</v>
      </c>
      <c r="E271" s="6">
        <v>28.7</v>
      </c>
      <c r="F271" s="22">
        <f t="shared" si="49"/>
        <v>7.9722222222222214</v>
      </c>
      <c r="G271" s="14">
        <f t="shared" si="57"/>
        <v>0.94444444444444453</v>
      </c>
      <c r="H271" s="14">
        <f>('motorcycle data'!$C$4)*(G271)</f>
        <v>187.00000000000003</v>
      </c>
      <c r="I271" s="14">
        <f>0.5*1.225*F271^2*('motorcycle data'!$F$4)*('motorcycle data'!$G$4)</f>
        <v>12.807394376929009</v>
      </c>
      <c r="J271" s="14">
        <f>IF(F271=0,0,H271+I271+'motorcycle data'!$E$7)</f>
        <v>238.65499437692904</v>
      </c>
      <c r="K271" s="14">
        <f t="shared" si="50"/>
        <v>238.65499437692904</v>
      </c>
      <c r="L271" s="14">
        <f t="shared" si="51"/>
        <v>0</v>
      </c>
      <c r="M271" s="14">
        <f t="shared" si="52"/>
        <v>1.9026106496160731</v>
      </c>
      <c r="N271" s="14">
        <f t="shared" si="48"/>
        <v>1.9026106496160731</v>
      </c>
      <c r="O271" s="14">
        <f t="shared" si="53"/>
        <v>0</v>
      </c>
      <c r="P271" s="14">
        <f t="shared" si="54"/>
        <v>0</v>
      </c>
      <c r="Q271" s="14" t="str">
        <f t="shared" si="55"/>
        <v/>
      </c>
      <c r="R271" s="14"/>
      <c r="S271" s="14"/>
      <c r="T271" s="14">
        <f t="shared" si="58"/>
        <v>137.07914939936742</v>
      </c>
      <c r="U271" s="14">
        <f t="shared" si="59"/>
        <v>32.958789058097025</v>
      </c>
      <c r="V271" s="14">
        <f t="shared" si="56"/>
        <v>0</v>
      </c>
    </row>
    <row r="272" spans="2:22" x14ac:dyDescent="0.3">
      <c r="B272" s="5" t="s">
        <v>10</v>
      </c>
      <c r="C272" s="5">
        <v>264</v>
      </c>
      <c r="D272" s="5">
        <v>264</v>
      </c>
      <c r="E272" s="6">
        <v>32.5</v>
      </c>
      <c r="F272" s="22">
        <f t="shared" si="49"/>
        <v>9.0277777777777768</v>
      </c>
      <c r="G272" s="14">
        <f t="shared" si="57"/>
        <v>1.0277777777777781</v>
      </c>
      <c r="H272" s="14">
        <f>('motorcycle data'!$C$4)*(G272)</f>
        <v>203.50000000000006</v>
      </c>
      <c r="I272" s="14">
        <f>0.5*1.225*F272^2*('motorcycle data'!$F$4)*('motorcycle data'!$G$4)</f>
        <v>16.42342423804012</v>
      </c>
      <c r="J272" s="14">
        <f>IF(F272=0,0,H272+I272+'motorcycle data'!$E$7)</f>
        <v>258.77102423804018</v>
      </c>
      <c r="K272" s="14">
        <f t="shared" si="50"/>
        <v>258.77102423804018</v>
      </c>
      <c r="L272" s="14">
        <f t="shared" si="51"/>
        <v>0</v>
      </c>
      <c r="M272" s="14">
        <f t="shared" si="52"/>
        <v>2.3361273021489737</v>
      </c>
      <c r="N272" s="14">
        <f t="shared" si="48"/>
        <v>2.3361273021489737</v>
      </c>
      <c r="O272" s="14">
        <f t="shared" si="53"/>
        <v>0</v>
      </c>
      <c r="P272" s="14">
        <f t="shared" si="54"/>
        <v>0</v>
      </c>
      <c r="Q272" s="14" t="str">
        <f t="shared" si="55"/>
        <v/>
      </c>
      <c r="R272" s="14"/>
      <c r="S272" s="14"/>
      <c r="T272" s="14">
        <f t="shared" si="58"/>
        <v>139.4152767015164</v>
      </c>
      <c r="U272" s="14">
        <f t="shared" si="59"/>
        <v>32.958789058097025</v>
      </c>
      <c r="V272" s="14">
        <f t="shared" si="56"/>
        <v>0</v>
      </c>
    </row>
    <row r="273" spans="2:22" x14ac:dyDescent="0.3">
      <c r="B273" s="5" t="s">
        <v>10</v>
      </c>
      <c r="C273" s="5">
        <v>265</v>
      </c>
      <c r="D273" s="5">
        <v>265</v>
      </c>
      <c r="E273" s="6">
        <v>36.1</v>
      </c>
      <c r="F273" s="22">
        <f t="shared" si="49"/>
        <v>10.027777777777779</v>
      </c>
      <c r="G273" s="14">
        <f t="shared" si="57"/>
        <v>0.90277777777777779</v>
      </c>
      <c r="H273" s="14">
        <f>('motorcycle data'!$C$4)*(G273)</f>
        <v>178.75</v>
      </c>
      <c r="I273" s="14">
        <f>0.5*1.225*F273^2*('motorcycle data'!$F$4)*('motorcycle data'!$G$4)</f>
        <v>20.263356876929013</v>
      </c>
      <c r="J273" s="14">
        <f>IF(F273=0,0,H273+I273+'motorcycle data'!$E$7)</f>
        <v>237.86095687692901</v>
      </c>
      <c r="K273" s="14">
        <f t="shared" si="50"/>
        <v>237.86095687692901</v>
      </c>
      <c r="L273" s="14">
        <f t="shared" si="51"/>
        <v>0</v>
      </c>
      <c r="M273" s="14">
        <f t="shared" si="52"/>
        <v>2.3852168175714272</v>
      </c>
      <c r="N273" s="14">
        <f t="shared" si="48"/>
        <v>2.3852168175714272</v>
      </c>
      <c r="O273" s="14">
        <f t="shared" si="53"/>
        <v>0</v>
      </c>
      <c r="P273" s="14">
        <f t="shared" si="54"/>
        <v>0</v>
      </c>
      <c r="Q273" s="14" t="str">
        <f t="shared" si="55"/>
        <v/>
      </c>
      <c r="R273" s="14"/>
      <c r="S273" s="14"/>
      <c r="T273" s="14">
        <f t="shared" si="58"/>
        <v>141.80049351908784</v>
      </c>
      <c r="U273" s="14">
        <f t="shared" si="59"/>
        <v>32.958789058097025</v>
      </c>
      <c r="V273" s="14">
        <f t="shared" si="56"/>
        <v>0</v>
      </c>
    </row>
    <row r="274" spans="2:22" x14ac:dyDescent="0.3">
      <c r="B274" s="5" t="s">
        <v>10</v>
      </c>
      <c r="C274" s="5">
        <v>266</v>
      </c>
      <c r="D274" s="5">
        <v>266</v>
      </c>
      <c r="E274" s="6">
        <v>39</v>
      </c>
      <c r="F274" s="22">
        <f t="shared" si="49"/>
        <v>10.833333333333334</v>
      </c>
      <c r="G274" s="14">
        <f t="shared" si="57"/>
        <v>0.65277777777777712</v>
      </c>
      <c r="H274" s="14">
        <f>('motorcycle data'!$C$4)*(G274)</f>
        <v>129.24999999999986</v>
      </c>
      <c r="I274" s="14">
        <f>0.5*1.225*F274^2*('motorcycle data'!$F$4)*('motorcycle data'!$G$4)</f>
        <v>23.649730902777783</v>
      </c>
      <c r="J274" s="14">
        <f>IF(F274=0,0,H274+I274+'motorcycle data'!$E$7)</f>
        <v>191.74733090277763</v>
      </c>
      <c r="K274" s="14">
        <f t="shared" si="50"/>
        <v>191.74733090277763</v>
      </c>
      <c r="L274" s="14">
        <f t="shared" si="51"/>
        <v>0</v>
      </c>
      <c r="M274" s="14">
        <f t="shared" si="52"/>
        <v>2.0772627514467574</v>
      </c>
      <c r="N274" s="14">
        <f t="shared" si="48"/>
        <v>2.0772627514467574</v>
      </c>
      <c r="O274" s="14">
        <f t="shared" si="53"/>
        <v>0</v>
      </c>
      <c r="P274" s="14">
        <f t="shared" si="54"/>
        <v>0</v>
      </c>
      <c r="Q274" s="14" t="str">
        <f t="shared" si="55"/>
        <v/>
      </c>
      <c r="R274" s="14"/>
      <c r="S274" s="14"/>
      <c r="T274" s="14">
        <f t="shared" si="58"/>
        <v>143.8777562705346</v>
      </c>
      <c r="U274" s="14">
        <f t="shared" si="59"/>
        <v>32.958789058097025</v>
      </c>
      <c r="V274" s="14">
        <f t="shared" si="56"/>
        <v>0</v>
      </c>
    </row>
    <row r="275" spans="2:22" x14ac:dyDescent="0.3">
      <c r="B275" s="5" t="s">
        <v>10</v>
      </c>
      <c r="C275" s="5">
        <v>267</v>
      </c>
      <c r="D275" s="5">
        <v>267</v>
      </c>
      <c r="E275" s="6">
        <v>40.799999999999997</v>
      </c>
      <c r="F275" s="22">
        <f t="shared" si="49"/>
        <v>11.333333333333332</v>
      </c>
      <c r="G275" s="14">
        <f t="shared" si="57"/>
        <v>0.54166666666666641</v>
      </c>
      <c r="H275" s="14">
        <f>('motorcycle data'!$C$4)*(G275)</f>
        <v>107.24999999999994</v>
      </c>
      <c r="I275" s="14">
        <f>0.5*1.225*F275^2*('motorcycle data'!$F$4)*('motorcycle data'!$G$4)</f>
        <v>25.883161111111107</v>
      </c>
      <c r="J275" s="14">
        <f>IF(F275=0,0,H275+I275+'motorcycle data'!$E$7)</f>
        <v>171.98076111111106</v>
      </c>
      <c r="K275" s="14">
        <f t="shared" si="50"/>
        <v>171.98076111111106</v>
      </c>
      <c r="L275" s="14">
        <f t="shared" si="51"/>
        <v>0</v>
      </c>
      <c r="M275" s="14">
        <f t="shared" si="52"/>
        <v>1.9491152925925919</v>
      </c>
      <c r="N275" s="14">
        <f t="shared" si="48"/>
        <v>1.9491152925925919</v>
      </c>
      <c r="O275" s="14">
        <f t="shared" si="53"/>
        <v>0</v>
      </c>
      <c r="P275" s="14">
        <f t="shared" si="54"/>
        <v>0</v>
      </c>
      <c r="Q275" s="14" t="str">
        <f t="shared" si="55"/>
        <v/>
      </c>
      <c r="R275" s="14"/>
      <c r="S275" s="14"/>
      <c r="T275" s="14">
        <f t="shared" si="58"/>
        <v>145.82687156312718</v>
      </c>
      <c r="U275" s="14">
        <f t="shared" si="59"/>
        <v>32.958789058097025</v>
      </c>
      <c r="V275" s="14">
        <f t="shared" si="56"/>
        <v>0</v>
      </c>
    </row>
    <row r="276" spans="2:22" x14ac:dyDescent="0.3">
      <c r="B276" s="5" t="s">
        <v>10</v>
      </c>
      <c r="C276" s="5">
        <v>268</v>
      </c>
      <c r="D276" s="5">
        <v>268</v>
      </c>
      <c r="E276" s="6">
        <v>42.9</v>
      </c>
      <c r="F276" s="22">
        <f t="shared" si="49"/>
        <v>11.916666666666666</v>
      </c>
      <c r="G276" s="14">
        <f t="shared" si="57"/>
        <v>0.50000000000000022</v>
      </c>
      <c r="H276" s="14">
        <f>('motorcycle data'!$C$4)*(G276)</f>
        <v>99.000000000000043</v>
      </c>
      <c r="I276" s="14">
        <f>0.5*1.225*F276^2*('motorcycle data'!$F$4)*('motorcycle data'!$G$4)</f>
        <v>28.61617439236111</v>
      </c>
      <c r="J276" s="14">
        <f>IF(F276=0,0,H276+I276+'motorcycle data'!$E$7)</f>
        <v>166.46377439236116</v>
      </c>
      <c r="K276" s="14">
        <f t="shared" si="50"/>
        <v>166.46377439236116</v>
      </c>
      <c r="L276" s="14">
        <f t="shared" si="51"/>
        <v>0</v>
      </c>
      <c r="M276" s="14">
        <f t="shared" si="52"/>
        <v>1.9836933115089703</v>
      </c>
      <c r="N276" s="14">
        <f t="shared" si="48"/>
        <v>1.9836933115089703</v>
      </c>
      <c r="O276" s="14">
        <f t="shared" si="53"/>
        <v>0</v>
      </c>
      <c r="P276" s="14">
        <f t="shared" si="54"/>
        <v>0</v>
      </c>
      <c r="Q276" s="14" t="str">
        <f t="shared" si="55"/>
        <v/>
      </c>
      <c r="R276" s="14"/>
      <c r="S276" s="14"/>
      <c r="T276" s="14">
        <f t="shared" si="58"/>
        <v>147.81056487463616</v>
      </c>
      <c r="U276" s="14">
        <f t="shared" si="59"/>
        <v>32.958789058097025</v>
      </c>
      <c r="V276" s="14">
        <f t="shared" si="56"/>
        <v>0</v>
      </c>
    </row>
    <row r="277" spans="2:22" x14ac:dyDescent="0.3">
      <c r="B277" s="5" t="s">
        <v>10</v>
      </c>
      <c r="C277" s="5">
        <v>269</v>
      </c>
      <c r="D277" s="5">
        <v>269</v>
      </c>
      <c r="E277" s="6">
        <v>44.4</v>
      </c>
      <c r="F277" s="22">
        <f t="shared" si="49"/>
        <v>12.333333333333332</v>
      </c>
      <c r="G277" s="14">
        <f t="shared" si="57"/>
        <v>0.41666666666666663</v>
      </c>
      <c r="H277" s="14">
        <f>('motorcycle data'!$C$4)*(G277)</f>
        <v>82.499999999999986</v>
      </c>
      <c r="I277" s="14">
        <f>0.5*1.225*F277^2*('motorcycle data'!$F$4)*('motorcycle data'!$G$4)</f>
        <v>30.652290277777766</v>
      </c>
      <c r="J277" s="14">
        <f>IF(F277=0,0,H277+I277+'motorcycle data'!$E$7)</f>
        <v>151.99989027777775</v>
      </c>
      <c r="K277" s="14">
        <f t="shared" si="50"/>
        <v>151.99989027777775</v>
      </c>
      <c r="L277" s="14">
        <f t="shared" si="51"/>
        <v>0</v>
      </c>
      <c r="M277" s="14">
        <f t="shared" si="52"/>
        <v>1.8746653134259255</v>
      </c>
      <c r="N277" s="14">
        <f t="shared" si="48"/>
        <v>1.8746653134259255</v>
      </c>
      <c r="O277" s="14">
        <f t="shared" si="53"/>
        <v>0</v>
      </c>
      <c r="P277" s="14">
        <f t="shared" si="54"/>
        <v>0</v>
      </c>
      <c r="Q277" s="14" t="str">
        <f t="shared" si="55"/>
        <v/>
      </c>
      <c r="R277" s="14"/>
      <c r="S277" s="14"/>
      <c r="T277" s="14">
        <f t="shared" si="58"/>
        <v>149.68523018806209</v>
      </c>
      <c r="U277" s="14">
        <f t="shared" si="59"/>
        <v>32.958789058097025</v>
      </c>
      <c r="V277" s="14">
        <f t="shared" si="56"/>
        <v>0</v>
      </c>
    </row>
    <row r="278" spans="2:22" x14ac:dyDescent="0.3">
      <c r="B278" s="5" t="s">
        <v>10</v>
      </c>
      <c r="C278" s="5">
        <v>270</v>
      </c>
      <c r="D278" s="5">
        <v>270</v>
      </c>
      <c r="E278" s="6">
        <v>45.9</v>
      </c>
      <c r="F278" s="22">
        <f t="shared" si="49"/>
        <v>12.75</v>
      </c>
      <c r="G278" s="14">
        <f t="shared" si="57"/>
        <v>0.2222222222222224</v>
      </c>
      <c r="H278" s="14">
        <f>('motorcycle data'!$C$4)*(G278)</f>
        <v>44.000000000000036</v>
      </c>
      <c r="I278" s="14">
        <f>0.5*1.225*F278^2*('motorcycle data'!$F$4)*('motorcycle data'!$G$4)</f>
        <v>32.758375781250002</v>
      </c>
      <c r="J278" s="14">
        <f>IF(F278=0,0,H278+I278+'motorcycle data'!$E$7)</f>
        <v>115.60597578125004</v>
      </c>
      <c r="K278" s="14">
        <f t="shared" si="50"/>
        <v>115.60597578125004</v>
      </c>
      <c r="L278" s="14">
        <f t="shared" si="51"/>
        <v>0</v>
      </c>
      <c r="M278" s="14">
        <f t="shared" si="52"/>
        <v>1.4739761912109379</v>
      </c>
      <c r="N278" s="14">
        <f t="shared" si="48"/>
        <v>1.4739761912109379</v>
      </c>
      <c r="O278" s="14">
        <f t="shared" si="53"/>
        <v>0</v>
      </c>
      <c r="P278" s="14">
        <f t="shared" si="54"/>
        <v>0</v>
      </c>
      <c r="Q278" s="14" t="str">
        <f t="shared" si="55"/>
        <v/>
      </c>
      <c r="R278" s="14"/>
      <c r="S278" s="14"/>
      <c r="T278" s="14">
        <f t="shared" si="58"/>
        <v>151.15920637927303</v>
      </c>
      <c r="U278" s="14">
        <f t="shared" si="59"/>
        <v>32.958789058097025</v>
      </c>
      <c r="V278" s="14">
        <f t="shared" si="56"/>
        <v>0</v>
      </c>
    </row>
    <row r="279" spans="2:22" x14ac:dyDescent="0.3">
      <c r="B279" s="5" t="s">
        <v>10</v>
      </c>
      <c r="C279" s="5">
        <v>271</v>
      </c>
      <c r="D279" s="5">
        <v>271</v>
      </c>
      <c r="E279" s="6">
        <v>46</v>
      </c>
      <c r="F279" s="22">
        <f t="shared" si="49"/>
        <v>12.777777777777777</v>
      </c>
      <c r="G279" s="14">
        <f t="shared" si="57"/>
        <v>-4.1666666666666269E-2</v>
      </c>
      <c r="H279" s="14">
        <f>('motorcycle data'!$C$4)*(G279)</f>
        <v>-8.2499999999999218</v>
      </c>
      <c r="I279" s="14">
        <f>0.5*1.225*F279^2*('motorcycle data'!$F$4)*('motorcycle data'!$G$4)</f>
        <v>32.901269290123452</v>
      </c>
      <c r="J279" s="14">
        <f>IF(F279=0,0,H279+I279+'motorcycle data'!$E$7)</f>
        <v>63.49886929012353</v>
      </c>
      <c r="K279" s="14">
        <f t="shared" si="50"/>
        <v>63.49886929012353</v>
      </c>
      <c r="L279" s="14">
        <f t="shared" si="51"/>
        <v>0</v>
      </c>
      <c r="M279" s="14">
        <f t="shared" si="52"/>
        <v>0.81137444092935618</v>
      </c>
      <c r="N279" s="14">
        <f t="shared" si="48"/>
        <v>0.81137444092935618</v>
      </c>
      <c r="O279" s="14">
        <f t="shared" si="53"/>
        <v>0</v>
      </c>
      <c r="P279" s="14">
        <f t="shared" si="54"/>
        <v>0</v>
      </c>
      <c r="Q279" s="14">
        <f t="shared" si="55"/>
        <v>0</v>
      </c>
      <c r="R279" s="14">
        <f>SUM(Q279:Q288)</f>
        <v>5.9844396623760208</v>
      </c>
      <c r="S279" s="14">
        <f>R279*10</f>
        <v>59.844396623760204</v>
      </c>
      <c r="T279" s="14">
        <f t="shared" si="58"/>
        <v>151.9705808202024</v>
      </c>
      <c r="U279" s="14">
        <f t="shared" si="59"/>
        <v>32.958789058097025</v>
      </c>
      <c r="V279" s="14">
        <f t="shared" si="56"/>
        <v>0</v>
      </c>
    </row>
    <row r="280" spans="2:22" x14ac:dyDescent="0.3">
      <c r="B280" s="5" t="s">
        <v>10</v>
      </c>
      <c r="C280" s="5">
        <v>272</v>
      </c>
      <c r="D280" s="5">
        <v>272</v>
      </c>
      <c r="E280" s="6">
        <v>45.6</v>
      </c>
      <c r="F280" s="22">
        <f t="shared" si="49"/>
        <v>12.666666666666666</v>
      </c>
      <c r="G280" s="14">
        <f t="shared" si="57"/>
        <v>-9.7222222222222612E-2</v>
      </c>
      <c r="H280" s="14">
        <f>('motorcycle data'!$C$4)*(G280)</f>
        <v>-19.250000000000078</v>
      </c>
      <c r="I280" s="14">
        <f>0.5*1.225*F280^2*('motorcycle data'!$F$4)*('motorcycle data'!$G$4)</f>
        <v>32.331561111111107</v>
      </c>
      <c r="J280" s="14">
        <f>IF(F280=0,0,H280+I280+'motorcycle data'!$E$7)</f>
        <v>51.929161111111029</v>
      </c>
      <c r="K280" s="14">
        <f t="shared" si="50"/>
        <v>51.929161111111029</v>
      </c>
      <c r="L280" s="14">
        <f t="shared" si="51"/>
        <v>0</v>
      </c>
      <c r="M280" s="14">
        <f t="shared" si="52"/>
        <v>0.65776937407407299</v>
      </c>
      <c r="N280" s="14">
        <f t="shared" si="48"/>
        <v>0.65776937407407299</v>
      </c>
      <c r="O280" s="14">
        <f t="shared" si="53"/>
        <v>0</v>
      </c>
      <c r="P280" s="14">
        <f t="shared" si="54"/>
        <v>0</v>
      </c>
      <c r="Q280" s="14">
        <f t="shared" si="55"/>
        <v>0</v>
      </c>
      <c r="R280" s="14"/>
      <c r="S280" s="14"/>
      <c r="T280" s="14">
        <f t="shared" si="58"/>
        <v>152.62835019427646</v>
      </c>
      <c r="U280" s="14">
        <f t="shared" si="59"/>
        <v>32.958789058097025</v>
      </c>
      <c r="V280" s="14">
        <f t="shared" si="56"/>
        <v>0</v>
      </c>
    </row>
    <row r="281" spans="2:22" x14ac:dyDescent="0.3">
      <c r="B281" s="5" t="s">
        <v>10</v>
      </c>
      <c r="C281" s="5">
        <v>273</v>
      </c>
      <c r="D281" s="5">
        <v>273</v>
      </c>
      <c r="E281" s="6">
        <v>45.3</v>
      </c>
      <c r="F281" s="22">
        <f t="shared" si="49"/>
        <v>12.583333333333332</v>
      </c>
      <c r="G281" s="14">
        <f t="shared" si="57"/>
        <v>-0.26388888888888867</v>
      </c>
      <c r="H281" s="14">
        <f>('motorcycle data'!$C$4)*(G281)</f>
        <v>-52.249999999999957</v>
      </c>
      <c r="I281" s="14">
        <f>0.5*1.225*F281^2*('motorcycle data'!$F$4)*('motorcycle data'!$G$4)</f>
        <v>31.907545225694435</v>
      </c>
      <c r="J281" s="14">
        <f>IF(F281=0,0,H281+I281+'motorcycle data'!$E$7)</f>
        <v>18.505145225694477</v>
      </c>
      <c r="K281" s="14">
        <f t="shared" si="50"/>
        <v>18.505145225694477</v>
      </c>
      <c r="L281" s="14">
        <f t="shared" si="51"/>
        <v>0</v>
      </c>
      <c r="M281" s="14">
        <f t="shared" si="52"/>
        <v>0.2328564107566555</v>
      </c>
      <c r="N281" s="14">
        <f t="shared" si="48"/>
        <v>0.2328564107566555</v>
      </c>
      <c r="O281" s="14">
        <f t="shared" si="53"/>
        <v>0</v>
      </c>
      <c r="P281" s="14">
        <f t="shared" si="54"/>
        <v>0</v>
      </c>
      <c r="Q281" s="14">
        <f t="shared" si="55"/>
        <v>0</v>
      </c>
      <c r="R281" s="14"/>
      <c r="S281" s="14"/>
      <c r="T281" s="14">
        <f t="shared" si="58"/>
        <v>152.86120660503312</v>
      </c>
      <c r="U281" s="14">
        <f t="shared" si="59"/>
        <v>32.958789058097025</v>
      </c>
      <c r="V281" s="14">
        <f t="shared" si="56"/>
        <v>0</v>
      </c>
    </row>
    <row r="282" spans="2:22" x14ac:dyDescent="0.3">
      <c r="B282" s="5" t="s">
        <v>10</v>
      </c>
      <c r="C282" s="5">
        <v>274</v>
      </c>
      <c r="D282" s="5">
        <v>274</v>
      </c>
      <c r="E282" s="6">
        <v>43.7</v>
      </c>
      <c r="F282" s="22">
        <f t="shared" si="49"/>
        <v>12.138888888888889</v>
      </c>
      <c r="G282" s="14">
        <f t="shared" si="57"/>
        <v>-0.625</v>
      </c>
      <c r="H282" s="14">
        <f>('motorcycle data'!$C$4)*(G282)</f>
        <v>-123.75</v>
      </c>
      <c r="I282" s="14">
        <f>0.5*1.225*F282^2*('motorcycle data'!$F$4)*('motorcycle data'!$G$4)</f>
        <v>29.693395534336421</v>
      </c>
      <c r="J282" s="14">
        <f>IF(F282=0,0,H282+I282+'motorcycle data'!$E$7)</f>
        <v>-55.209004465663583</v>
      </c>
      <c r="K282" s="14">
        <f t="shared" si="50"/>
        <v>0</v>
      </c>
      <c r="L282" s="14">
        <f t="shared" si="51"/>
        <v>55.209004465663583</v>
      </c>
      <c r="M282" s="14">
        <f t="shared" si="52"/>
        <v>-0.67017597087486069</v>
      </c>
      <c r="N282" s="14">
        <f t="shared" si="48"/>
        <v>0</v>
      </c>
      <c r="O282" s="14">
        <f t="shared" si="53"/>
        <v>0.67017597087486069</v>
      </c>
      <c r="P282" s="14">
        <f t="shared" si="54"/>
        <v>0.50263197815614546</v>
      </c>
      <c r="Q282" s="14">
        <f t="shared" si="55"/>
        <v>0.50263197815614546</v>
      </c>
      <c r="R282" s="14"/>
      <c r="S282" s="14"/>
      <c r="T282" s="14">
        <f t="shared" si="58"/>
        <v>152.86120660503312</v>
      </c>
      <c r="U282" s="14">
        <f t="shared" si="59"/>
        <v>33.628965028971884</v>
      </c>
      <c r="V282" s="14">
        <f t="shared" si="56"/>
        <v>0.40713190230647783</v>
      </c>
    </row>
    <row r="283" spans="2:22" x14ac:dyDescent="0.3">
      <c r="B283" s="5" t="s">
        <v>10</v>
      </c>
      <c r="C283" s="5">
        <v>275</v>
      </c>
      <c r="D283" s="5">
        <v>275</v>
      </c>
      <c r="E283" s="6">
        <v>40.799999999999997</v>
      </c>
      <c r="F283" s="22">
        <f t="shared" si="49"/>
        <v>11.333333333333332</v>
      </c>
      <c r="G283" s="14">
        <f t="shared" si="57"/>
        <v>-0.79166666666666707</v>
      </c>
      <c r="H283" s="14">
        <f>('motorcycle data'!$C$4)*(G283)</f>
        <v>-156.75000000000009</v>
      </c>
      <c r="I283" s="14">
        <f>0.5*1.225*F283^2*('motorcycle data'!$F$4)*('motorcycle data'!$G$4)</f>
        <v>25.883161111111107</v>
      </c>
      <c r="J283" s="14">
        <f>IF(F283=0,0,H283+I283+'motorcycle data'!$E$7)</f>
        <v>-92.019238888888992</v>
      </c>
      <c r="K283" s="14">
        <f t="shared" si="50"/>
        <v>0</v>
      </c>
      <c r="L283" s="14">
        <f t="shared" si="51"/>
        <v>92.019238888888992</v>
      </c>
      <c r="M283" s="14">
        <f t="shared" si="52"/>
        <v>-1.0428847074074086</v>
      </c>
      <c r="N283" s="14">
        <f t="shared" si="48"/>
        <v>0</v>
      </c>
      <c r="O283" s="14">
        <f t="shared" si="53"/>
        <v>1.0428847074074086</v>
      </c>
      <c r="P283" s="14">
        <f t="shared" si="54"/>
        <v>0.78216353055555643</v>
      </c>
      <c r="Q283" s="14">
        <f t="shared" si="55"/>
        <v>0.78216353055555643</v>
      </c>
      <c r="R283" s="14"/>
      <c r="S283" s="14"/>
      <c r="T283" s="14">
        <f t="shared" si="58"/>
        <v>152.86120660503312</v>
      </c>
      <c r="U283" s="14">
        <f t="shared" si="59"/>
        <v>34.671849736379293</v>
      </c>
      <c r="V283" s="14">
        <f t="shared" si="56"/>
        <v>0.63355245975000074</v>
      </c>
    </row>
    <row r="284" spans="2:22" x14ac:dyDescent="0.3">
      <c r="B284" s="5" t="s">
        <v>10</v>
      </c>
      <c r="C284" s="5">
        <v>276</v>
      </c>
      <c r="D284" s="5">
        <v>276</v>
      </c>
      <c r="E284" s="6">
        <v>38</v>
      </c>
      <c r="F284" s="22">
        <f t="shared" si="49"/>
        <v>10.555555555555555</v>
      </c>
      <c r="G284" s="14">
        <f t="shared" si="57"/>
        <v>-0.88888888888888862</v>
      </c>
      <c r="H284" s="14">
        <f>('motorcycle data'!$C$4)*(G284)</f>
        <v>-175.99999999999994</v>
      </c>
      <c r="I284" s="14">
        <f>0.5*1.225*F284^2*('motorcycle data'!$F$4)*('motorcycle data'!$G$4)</f>
        <v>22.452472993827158</v>
      </c>
      <c r="J284" s="14">
        <f>IF(F284=0,0,H284+I284+'motorcycle data'!$E$7)</f>
        <v>-114.6999270061728</v>
      </c>
      <c r="K284" s="14">
        <f t="shared" si="50"/>
        <v>0</v>
      </c>
      <c r="L284" s="14">
        <f t="shared" si="51"/>
        <v>114.6999270061728</v>
      </c>
      <c r="M284" s="14">
        <f t="shared" si="52"/>
        <v>-1.2107214517318239</v>
      </c>
      <c r="N284" s="14">
        <f t="shared" si="48"/>
        <v>0</v>
      </c>
      <c r="O284" s="14">
        <f t="shared" si="53"/>
        <v>1.2107214517318239</v>
      </c>
      <c r="P284" s="14">
        <f t="shared" si="54"/>
        <v>0.90804108879886791</v>
      </c>
      <c r="Q284" s="14">
        <f t="shared" si="55"/>
        <v>0.90804108879886791</v>
      </c>
      <c r="R284" s="14"/>
      <c r="S284" s="14"/>
      <c r="T284" s="14">
        <f t="shared" si="58"/>
        <v>152.86120660503312</v>
      </c>
      <c r="U284" s="14">
        <f t="shared" si="59"/>
        <v>35.882571188111115</v>
      </c>
      <c r="V284" s="14">
        <f t="shared" si="56"/>
        <v>0.7355132819270831</v>
      </c>
    </row>
    <row r="285" spans="2:22" x14ac:dyDescent="0.3">
      <c r="B285" s="5" t="s">
        <v>10</v>
      </c>
      <c r="C285" s="5">
        <v>277</v>
      </c>
      <c r="D285" s="5">
        <v>277</v>
      </c>
      <c r="E285" s="6">
        <v>34.4</v>
      </c>
      <c r="F285" s="22">
        <f t="shared" si="49"/>
        <v>9.5555555555555554</v>
      </c>
      <c r="G285" s="14">
        <f t="shared" si="57"/>
        <v>-0.98611111111111127</v>
      </c>
      <c r="H285" s="14">
        <f>('motorcycle data'!$C$4)*(G285)</f>
        <v>-195.25000000000003</v>
      </c>
      <c r="I285" s="14">
        <f>0.5*1.225*F285^2*('motorcycle data'!$F$4)*('motorcycle data'!$G$4)</f>
        <v>18.399832716049378</v>
      </c>
      <c r="J285" s="14">
        <f>IF(F285=0,0,H285+I285+'motorcycle data'!$E$7)</f>
        <v>-138.00256728395064</v>
      </c>
      <c r="K285" s="14">
        <f t="shared" si="50"/>
        <v>0</v>
      </c>
      <c r="L285" s="14">
        <f t="shared" si="51"/>
        <v>138.00256728395064</v>
      </c>
      <c r="M285" s="14">
        <f t="shared" si="52"/>
        <v>-1.3186911984910838</v>
      </c>
      <c r="N285" s="14">
        <f t="shared" si="48"/>
        <v>0</v>
      </c>
      <c r="O285" s="14">
        <f t="shared" si="53"/>
        <v>1.3186911984910838</v>
      </c>
      <c r="P285" s="14">
        <f t="shared" si="54"/>
        <v>0.98901839886831289</v>
      </c>
      <c r="Q285" s="14">
        <f t="shared" si="55"/>
        <v>0.98901839886831289</v>
      </c>
      <c r="R285" s="14"/>
      <c r="S285" s="14"/>
      <c r="T285" s="14">
        <f t="shared" si="58"/>
        <v>152.86120660503312</v>
      </c>
      <c r="U285" s="14">
        <f t="shared" si="59"/>
        <v>37.201262386602195</v>
      </c>
      <c r="V285" s="14">
        <f t="shared" si="56"/>
        <v>0.80110490308333338</v>
      </c>
    </row>
    <row r="286" spans="2:22" x14ac:dyDescent="0.3">
      <c r="B286" s="5" t="s">
        <v>10</v>
      </c>
      <c r="C286" s="5">
        <v>278</v>
      </c>
      <c r="D286" s="5">
        <v>278</v>
      </c>
      <c r="E286" s="6">
        <v>30.9</v>
      </c>
      <c r="F286" s="22">
        <f t="shared" si="49"/>
        <v>8.5833333333333321</v>
      </c>
      <c r="G286" s="14">
        <f t="shared" si="57"/>
        <v>-1.2361111111111109</v>
      </c>
      <c r="H286" s="14">
        <f>('motorcycle data'!$C$4)*(G286)</f>
        <v>-244.74999999999997</v>
      </c>
      <c r="I286" s="14">
        <f>0.5*1.225*F286^2*('motorcycle data'!$F$4)*('motorcycle data'!$G$4)</f>
        <v>14.846153559027771</v>
      </c>
      <c r="J286" s="14">
        <f>IF(F286=0,0,H286+I286+'motorcycle data'!$E$7)</f>
        <v>-191.05624644097219</v>
      </c>
      <c r="K286" s="14">
        <f t="shared" si="50"/>
        <v>0</v>
      </c>
      <c r="L286" s="14">
        <f t="shared" si="51"/>
        <v>191.05624644097219</v>
      </c>
      <c r="M286" s="14">
        <f t="shared" si="52"/>
        <v>-1.6398994486183445</v>
      </c>
      <c r="N286" s="14">
        <f t="shared" si="48"/>
        <v>0</v>
      </c>
      <c r="O286" s="14">
        <f t="shared" si="53"/>
        <v>1.6398994486183445</v>
      </c>
      <c r="P286" s="14">
        <f t="shared" si="54"/>
        <v>1.2299245864637585</v>
      </c>
      <c r="Q286" s="14">
        <f t="shared" si="55"/>
        <v>1.2299245864637585</v>
      </c>
      <c r="R286" s="14"/>
      <c r="S286" s="14"/>
      <c r="T286" s="14">
        <f t="shared" si="58"/>
        <v>152.86120660503312</v>
      </c>
      <c r="U286" s="14">
        <f t="shared" si="59"/>
        <v>38.841161835220539</v>
      </c>
      <c r="V286" s="14">
        <f t="shared" si="56"/>
        <v>0.99623891503564443</v>
      </c>
    </row>
    <row r="287" spans="2:22" x14ac:dyDescent="0.3">
      <c r="B287" s="5" t="s">
        <v>10</v>
      </c>
      <c r="C287" s="5">
        <v>279</v>
      </c>
      <c r="D287" s="5">
        <v>279</v>
      </c>
      <c r="E287" s="6">
        <v>25.5</v>
      </c>
      <c r="F287" s="22">
        <f t="shared" si="49"/>
        <v>7.083333333333333</v>
      </c>
      <c r="G287" s="14">
        <f t="shared" si="57"/>
        <v>-1.3194444444444444</v>
      </c>
      <c r="H287" s="14">
        <f>('motorcycle data'!$C$4)*(G287)</f>
        <v>-261.25</v>
      </c>
      <c r="I287" s="14">
        <f>0.5*1.225*F287^2*('motorcycle data'!$F$4)*('motorcycle data'!$G$4)</f>
        <v>10.110609809027777</v>
      </c>
      <c r="J287" s="14">
        <f>IF(F287=0,0,H287+I287+'motorcycle data'!$E$7)</f>
        <v>-212.29179019097222</v>
      </c>
      <c r="K287" s="14">
        <f t="shared" si="50"/>
        <v>0</v>
      </c>
      <c r="L287" s="14">
        <f t="shared" si="51"/>
        <v>212.29179019097222</v>
      </c>
      <c r="M287" s="14">
        <f t="shared" si="52"/>
        <v>-1.5037335138527199</v>
      </c>
      <c r="N287" s="14">
        <f t="shared" si="48"/>
        <v>0</v>
      </c>
      <c r="O287" s="14">
        <f t="shared" si="53"/>
        <v>1.5037335138527199</v>
      </c>
      <c r="P287" s="14">
        <f t="shared" si="54"/>
        <v>1.1278001353895399</v>
      </c>
      <c r="Q287" s="14">
        <f t="shared" si="55"/>
        <v>1.1278001353895399</v>
      </c>
      <c r="R287" s="14"/>
      <c r="S287" s="14"/>
      <c r="T287" s="14">
        <f t="shared" si="58"/>
        <v>152.86120660503312</v>
      </c>
      <c r="U287" s="14">
        <f t="shared" si="59"/>
        <v>40.344895349073262</v>
      </c>
      <c r="V287" s="14">
        <f t="shared" si="56"/>
        <v>0.91351810966552727</v>
      </c>
    </row>
    <row r="288" spans="2:22" x14ac:dyDescent="0.3">
      <c r="B288" s="5" t="s">
        <v>10</v>
      </c>
      <c r="C288" s="5">
        <v>280</v>
      </c>
      <c r="D288" s="5">
        <v>280</v>
      </c>
      <c r="E288" s="6">
        <v>21.4</v>
      </c>
      <c r="F288" s="22">
        <f t="shared" si="49"/>
        <v>5.9444444444444438</v>
      </c>
      <c r="G288" s="14">
        <f t="shared" si="57"/>
        <v>-0.73611111111111116</v>
      </c>
      <c r="H288" s="14">
        <f>('motorcycle data'!$C$4)*(G288)</f>
        <v>-145.75</v>
      </c>
      <c r="I288" s="14">
        <f>0.5*1.225*F288^2*('motorcycle data'!$F$4)*('motorcycle data'!$G$4)</f>
        <v>7.1207302854938241</v>
      </c>
      <c r="J288" s="14">
        <f>IF(F288=0,0,H288+I288+'motorcycle data'!$E$7)</f>
        <v>-99.781669714506165</v>
      </c>
      <c r="K288" s="14">
        <f t="shared" si="50"/>
        <v>0</v>
      </c>
      <c r="L288" s="14">
        <f t="shared" si="51"/>
        <v>99.781669714506165</v>
      </c>
      <c r="M288" s="14">
        <f t="shared" si="52"/>
        <v>-0.59314659219178656</v>
      </c>
      <c r="N288" s="14">
        <f t="shared" si="48"/>
        <v>0</v>
      </c>
      <c r="O288" s="14">
        <f t="shared" si="53"/>
        <v>0.59314659219178656</v>
      </c>
      <c r="P288" s="14">
        <f t="shared" si="54"/>
        <v>0.44485994414383989</v>
      </c>
      <c r="Q288" s="14">
        <f t="shared" si="55"/>
        <v>0.44485994414383989</v>
      </c>
      <c r="R288" s="14"/>
      <c r="S288" s="14"/>
      <c r="T288" s="14">
        <f t="shared" si="58"/>
        <v>152.86120660503312</v>
      </c>
      <c r="U288" s="14">
        <f t="shared" si="59"/>
        <v>40.938041941265048</v>
      </c>
      <c r="V288" s="14">
        <f t="shared" si="56"/>
        <v>0.36033655475651033</v>
      </c>
    </row>
    <row r="289" spans="2:22" x14ac:dyDescent="0.3">
      <c r="B289" s="5" t="s">
        <v>10</v>
      </c>
      <c r="C289" s="5">
        <v>281</v>
      </c>
      <c r="D289" s="5">
        <v>281</v>
      </c>
      <c r="E289" s="6">
        <v>20.2</v>
      </c>
      <c r="F289" s="22">
        <f t="shared" si="49"/>
        <v>5.6111111111111107</v>
      </c>
      <c r="G289" s="14">
        <f t="shared" si="57"/>
        <v>0.20833333333333331</v>
      </c>
      <c r="H289" s="14">
        <f>('motorcycle data'!$C$4)*(G289)</f>
        <v>41.249999999999993</v>
      </c>
      <c r="I289" s="14">
        <f>0.5*1.225*F289^2*('motorcycle data'!$F$4)*('motorcycle data'!$G$4)</f>
        <v>6.3445339891975294</v>
      </c>
      <c r="J289" s="14">
        <f>IF(F289=0,0,H289+I289+'motorcycle data'!$E$7)</f>
        <v>86.442133989197515</v>
      </c>
      <c r="K289" s="14">
        <f t="shared" si="50"/>
        <v>86.442133989197515</v>
      </c>
      <c r="L289" s="14">
        <f t="shared" si="51"/>
        <v>0</v>
      </c>
      <c r="M289" s="14">
        <f t="shared" si="52"/>
        <v>0.48503641849494161</v>
      </c>
      <c r="N289" s="14">
        <f t="shared" si="48"/>
        <v>0.48503641849494161</v>
      </c>
      <c r="O289" s="14">
        <f t="shared" si="53"/>
        <v>0</v>
      </c>
      <c r="P289" s="14">
        <f t="shared" si="54"/>
        <v>0</v>
      </c>
      <c r="Q289" s="14" t="str">
        <f t="shared" si="55"/>
        <v/>
      </c>
      <c r="R289" s="14"/>
      <c r="S289" s="14"/>
      <c r="T289" s="14">
        <f t="shared" si="58"/>
        <v>153.34624302352805</v>
      </c>
      <c r="U289" s="14">
        <f t="shared" si="59"/>
        <v>40.938041941265048</v>
      </c>
      <c r="V289" s="14">
        <f t="shared" si="56"/>
        <v>0</v>
      </c>
    </row>
    <row r="290" spans="2:22" x14ac:dyDescent="0.3">
      <c r="B290" s="5" t="s">
        <v>10</v>
      </c>
      <c r="C290" s="5">
        <v>282</v>
      </c>
      <c r="D290" s="5">
        <v>282</v>
      </c>
      <c r="E290" s="6">
        <v>22.9</v>
      </c>
      <c r="F290" s="22">
        <f t="shared" si="49"/>
        <v>6.3611111111111107</v>
      </c>
      <c r="G290" s="14">
        <f t="shared" si="57"/>
        <v>0.88888888888888917</v>
      </c>
      <c r="H290" s="14">
        <f>('motorcycle data'!$C$4)*(G290)</f>
        <v>176.00000000000006</v>
      </c>
      <c r="I290" s="14">
        <f>0.5*1.225*F290^2*('motorcycle data'!$F$4)*('motorcycle data'!$G$4)</f>
        <v>8.1539483121141956</v>
      </c>
      <c r="J290" s="14">
        <f>IF(F290=0,0,H290+I290+'motorcycle data'!$E$7)</f>
        <v>223.00154831211427</v>
      </c>
      <c r="K290" s="14">
        <f t="shared" si="50"/>
        <v>223.00154831211427</v>
      </c>
      <c r="L290" s="14">
        <f t="shared" si="51"/>
        <v>0</v>
      </c>
      <c r="M290" s="14">
        <f t="shared" si="52"/>
        <v>1.4185376267631711</v>
      </c>
      <c r="N290" s="14">
        <f t="shared" si="48"/>
        <v>1.4185376267631711</v>
      </c>
      <c r="O290" s="14">
        <f t="shared" si="53"/>
        <v>0</v>
      </c>
      <c r="P290" s="14">
        <f t="shared" si="54"/>
        <v>0</v>
      </c>
      <c r="Q290" s="14" t="str">
        <f t="shared" si="55"/>
        <v/>
      </c>
      <c r="R290" s="14"/>
      <c r="S290" s="14"/>
      <c r="T290" s="14">
        <f t="shared" si="58"/>
        <v>154.76478065029121</v>
      </c>
      <c r="U290" s="14">
        <f t="shared" si="59"/>
        <v>40.938041941265048</v>
      </c>
      <c r="V290" s="14">
        <f t="shared" si="56"/>
        <v>0</v>
      </c>
    </row>
    <row r="291" spans="2:22" x14ac:dyDescent="0.3">
      <c r="B291" s="5" t="s">
        <v>10</v>
      </c>
      <c r="C291" s="5">
        <v>283</v>
      </c>
      <c r="D291" s="5">
        <v>283</v>
      </c>
      <c r="E291" s="6">
        <v>26.6</v>
      </c>
      <c r="F291" s="22">
        <f t="shared" si="49"/>
        <v>7.3888888888888893</v>
      </c>
      <c r="G291" s="14">
        <f t="shared" si="57"/>
        <v>1.0138888888888891</v>
      </c>
      <c r="H291" s="14">
        <f>('motorcycle data'!$C$4)*(G291)</f>
        <v>200.75000000000003</v>
      </c>
      <c r="I291" s="14">
        <f>0.5*1.225*F291^2*('motorcycle data'!$F$4)*('motorcycle data'!$G$4)</f>
        <v>11.001711766975308</v>
      </c>
      <c r="J291" s="14">
        <f>IF(F291=0,0,H291+I291+'motorcycle data'!$E$7)</f>
        <v>250.59931176697535</v>
      </c>
      <c r="K291" s="14">
        <f t="shared" si="50"/>
        <v>250.59931176697535</v>
      </c>
      <c r="L291" s="14">
        <f t="shared" si="51"/>
        <v>0</v>
      </c>
      <c r="M291" s="14">
        <f t="shared" si="52"/>
        <v>1.8516504702782068</v>
      </c>
      <c r="N291" s="14">
        <f t="shared" si="48"/>
        <v>1.8516504702782068</v>
      </c>
      <c r="O291" s="14">
        <f t="shared" si="53"/>
        <v>0</v>
      </c>
      <c r="P291" s="14">
        <f t="shared" si="54"/>
        <v>0</v>
      </c>
      <c r="Q291" s="14" t="str">
        <f t="shared" si="55"/>
        <v/>
      </c>
      <c r="R291" s="14"/>
      <c r="S291" s="14"/>
      <c r="T291" s="14">
        <f t="shared" si="58"/>
        <v>156.61643112056942</v>
      </c>
      <c r="U291" s="14">
        <f t="shared" si="59"/>
        <v>40.938041941265048</v>
      </c>
      <c r="V291" s="14">
        <f t="shared" si="56"/>
        <v>0</v>
      </c>
    </row>
    <row r="292" spans="2:22" x14ac:dyDescent="0.3">
      <c r="B292" s="5" t="s">
        <v>10</v>
      </c>
      <c r="C292" s="5">
        <v>284</v>
      </c>
      <c r="D292" s="5">
        <v>284</v>
      </c>
      <c r="E292" s="6">
        <v>30.2</v>
      </c>
      <c r="F292" s="22">
        <f t="shared" si="49"/>
        <v>8.3888888888888893</v>
      </c>
      <c r="G292" s="14">
        <f t="shared" si="57"/>
        <v>1.0416666666666667</v>
      </c>
      <c r="H292" s="14">
        <f>('motorcycle data'!$C$4)*(G292)</f>
        <v>206.25000000000003</v>
      </c>
      <c r="I292" s="14">
        <f>0.5*1.225*F292^2*('motorcycle data'!$F$4)*('motorcycle data'!$G$4)</f>
        <v>14.181131211419755</v>
      </c>
      <c r="J292" s="14">
        <f>IF(F292=0,0,H292+I292+'motorcycle data'!$E$7)</f>
        <v>259.27873121141977</v>
      </c>
      <c r="K292" s="14">
        <f t="shared" si="50"/>
        <v>259.27873121141977</v>
      </c>
      <c r="L292" s="14">
        <f t="shared" si="51"/>
        <v>0</v>
      </c>
      <c r="M292" s="14">
        <f t="shared" si="52"/>
        <v>2.1750604673846885</v>
      </c>
      <c r="N292" s="14">
        <f t="shared" si="48"/>
        <v>2.1750604673846885</v>
      </c>
      <c r="O292" s="14">
        <f t="shared" si="53"/>
        <v>0</v>
      </c>
      <c r="P292" s="14">
        <f t="shared" si="54"/>
        <v>0</v>
      </c>
      <c r="Q292" s="14" t="str">
        <f t="shared" si="55"/>
        <v/>
      </c>
      <c r="R292" s="14"/>
      <c r="S292" s="14"/>
      <c r="T292" s="14">
        <f t="shared" si="58"/>
        <v>158.79149158795411</v>
      </c>
      <c r="U292" s="14">
        <f t="shared" si="59"/>
        <v>40.938041941265048</v>
      </c>
      <c r="V292" s="14">
        <f t="shared" si="56"/>
        <v>0</v>
      </c>
    </row>
    <row r="293" spans="2:22" x14ac:dyDescent="0.3">
      <c r="B293" s="5" t="s">
        <v>10</v>
      </c>
      <c r="C293" s="5">
        <v>285</v>
      </c>
      <c r="D293" s="5">
        <v>285</v>
      </c>
      <c r="E293" s="6">
        <v>34.1</v>
      </c>
      <c r="F293" s="22">
        <f t="shared" si="49"/>
        <v>9.4722222222222232</v>
      </c>
      <c r="G293" s="14">
        <f t="shared" si="57"/>
        <v>0.99999999999999989</v>
      </c>
      <c r="H293" s="14">
        <f>('motorcycle data'!$C$4)*(G293)</f>
        <v>197.99999999999997</v>
      </c>
      <c r="I293" s="14">
        <f>0.5*1.225*F293^2*('motorcycle data'!$F$4)*('motorcycle data'!$G$4)</f>
        <v>18.08030479359568</v>
      </c>
      <c r="J293" s="14">
        <f>IF(F293=0,0,H293+I293+'motorcycle data'!$E$7)</f>
        <v>254.92790479359564</v>
      </c>
      <c r="K293" s="14">
        <f t="shared" si="50"/>
        <v>254.92790479359564</v>
      </c>
      <c r="L293" s="14">
        <f t="shared" si="51"/>
        <v>0</v>
      </c>
      <c r="M293" s="14">
        <f t="shared" si="52"/>
        <v>2.4147337648504479</v>
      </c>
      <c r="N293" s="14">
        <f t="shared" si="48"/>
        <v>2.4147337648504479</v>
      </c>
      <c r="O293" s="14">
        <f t="shared" si="53"/>
        <v>0</v>
      </c>
      <c r="P293" s="14">
        <f t="shared" si="54"/>
        <v>0</v>
      </c>
      <c r="Q293" s="14" t="str">
        <f t="shared" si="55"/>
        <v/>
      </c>
      <c r="R293" s="14"/>
      <c r="S293" s="14"/>
      <c r="T293" s="14">
        <f t="shared" si="58"/>
        <v>161.20622535280455</v>
      </c>
      <c r="U293" s="14">
        <f t="shared" si="59"/>
        <v>40.938041941265048</v>
      </c>
      <c r="V293" s="14">
        <f t="shared" si="56"/>
        <v>0</v>
      </c>
    </row>
    <row r="294" spans="2:22" x14ac:dyDescent="0.3">
      <c r="B294" s="5" t="s">
        <v>10</v>
      </c>
      <c r="C294" s="5">
        <v>286</v>
      </c>
      <c r="D294" s="5">
        <v>286</v>
      </c>
      <c r="E294" s="6">
        <v>37.4</v>
      </c>
      <c r="F294" s="22">
        <f t="shared" si="49"/>
        <v>10.388888888888888</v>
      </c>
      <c r="G294" s="14">
        <f t="shared" si="57"/>
        <v>0.91666666666666685</v>
      </c>
      <c r="H294" s="14">
        <f>('motorcycle data'!$C$4)*(G294)</f>
        <v>181.50000000000003</v>
      </c>
      <c r="I294" s="14">
        <f>0.5*1.225*F294^2*('motorcycle data'!$F$4)*('motorcycle data'!$G$4)</f>
        <v>21.749045100308638</v>
      </c>
      <c r="J294" s="14">
        <f>IF(F294=0,0,H294+I294+'motorcycle data'!$E$7)</f>
        <v>242.09664510030868</v>
      </c>
      <c r="K294" s="14">
        <f t="shared" si="50"/>
        <v>242.09664510030868</v>
      </c>
      <c r="L294" s="14">
        <f t="shared" si="51"/>
        <v>0</v>
      </c>
      <c r="M294" s="14">
        <f t="shared" si="52"/>
        <v>2.5151151463198729</v>
      </c>
      <c r="N294" s="14">
        <f t="shared" si="48"/>
        <v>2.5151151463198729</v>
      </c>
      <c r="O294" s="14">
        <f t="shared" si="53"/>
        <v>0</v>
      </c>
      <c r="P294" s="14">
        <f t="shared" si="54"/>
        <v>0</v>
      </c>
      <c r="Q294" s="14" t="str">
        <f t="shared" si="55"/>
        <v/>
      </c>
      <c r="R294" s="14"/>
      <c r="S294" s="14"/>
      <c r="T294" s="14">
        <f t="shared" si="58"/>
        <v>163.72134049912444</v>
      </c>
      <c r="U294" s="14">
        <f t="shared" si="59"/>
        <v>40.938041941265048</v>
      </c>
      <c r="V294" s="14">
        <f t="shared" si="56"/>
        <v>0</v>
      </c>
    </row>
    <row r="295" spans="2:22" x14ac:dyDescent="0.3">
      <c r="B295" s="5" t="s">
        <v>10</v>
      </c>
      <c r="C295" s="5">
        <v>287</v>
      </c>
      <c r="D295" s="5">
        <v>287</v>
      </c>
      <c r="E295" s="6">
        <v>40.700000000000003</v>
      </c>
      <c r="F295" s="22">
        <f t="shared" si="49"/>
        <v>11.305555555555555</v>
      </c>
      <c r="G295" s="14">
        <f t="shared" si="57"/>
        <v>0.91666666666666685</v>
      </c>
      <c r="H295" s="14">
        <f>('motorcycle data'!$C$4)*(G295)</f>
        <v>181.50000000000003</v>
      </c>
      <c r="I295" s="14">
        <f>0.5*1.225*F295^2*('motorcycle data'!$F$4)*('motorcycle data'!$G$4)</f>
        <v>25.756438358410495</v>
      </c>
      <c r="J295" s="14">
        <f>IF(F295=0,0,H295+I295+'motorcycle data'!$E$7)</f>
        <v>246.10403835841052</v>
      </c>
      <c r="K295" s="14">
        <f t="shared" si="50"/>
        <v>246.10403835841052</v>
      </c>
      <c r="L295" s="14">
        <f t="shared" si="51"/>
        <v>0</v>
      </c>
      <c r="M295" s="14">
        <f t="shared" si="52"/>
        <v>2.7823428781075856</v>
      </c>
      <c r="N295" s="14">
        <f t="shared" si="48"/>
        <v>2.7823428781075856</v>
      </c>
      <c r="O295" s="14">
        <f t="shared" si="53"/>
        <v>0</v>
      </c>
      <c r="P295" s="14">
        <f t="shared" si="54"/>
        <v>0</v>
      </c>
      <c r="Q295" s="14" t="str">
        <f t="shared" si="55"/>
        <v/>
      </c>
      <c r="R295" s="14"/>
      <c r="S295" s="14"/>
      <c r="T295" s="14">
        <f t="shared" si="58"/>
        <v>166.50368337723202</v>
      </c>
      <c r="U295" s="14">
        <f t="shared" si="59"/>
        <v>40.938041941265048</v>
      </c>
      <c r="V295" s="14">
        <f t="shared" si="56"/>
        <v>0</v>
      </c>
    </row>
    <row r="296" spans="2:22" x14ac:dyDescent="0.3">
      <c r="B296" s="5" t="s">
        <v>10</v>
      </c>
      <c r="C296" s="5">
        <v>288</v>
      </c>
      <c r="D296" s="5">
        <v>288</v>
      </c>
      <c r="E296" s="6">
        <v>44</v>
      </c>
      <c r="F296" s="22">
        <f t="shared" si="49"/>
        <v>12.222222222222221</v>
      </c>
      <c r="G296" s="14">
        <f t="shared" si="57"/>
        <v>0.91666666666666585</v>
      </c>
      <c r="H296" s="14">
        <f>('motorcycle data'!$C$4)*(G296)</f>
        <v>181.49999999999983</v>
      </c>
      <c r="I296" s="14">
        <f>0.5*1.225*F296^2*('motorcycle data'!$F$4)*('motorcycle data'!$G$4)</f>
        <v>30.102484567901232</v>
      </c>
      <c r="J296" s="14">
        <f>IF(F296=0,0,H296+I296+'motorcycle data'!$E$7)</f>
        <v>250.45008456790106</v>
      </c>
      <c r="K296" s="14">
        <f t="shared" si="50"/>
        <v>250.45008456790106</v>
      </c>
      <c r="L296" s="14">
        <f t="shared" si="51"/>
        <v>0</v>
      </c>
      <c r="M296" s="14">
        <f t="shared" si="52"/>
        <v>3.0610565891632349</v>
      </c>
      <c r="N296" s="14">
        <f t="shared" si="48"/>
        <v>3.0610565891632349</v>
      </c>
      <c r="O296" s="14">
        <f t="shared" si="53"/>
        <v>0</v>
      </c>
      <c r="P296" s="14">
        <f t="shared" si="54"/>
        <v>0</v>
      </c>
      <c r="Q296" s="14" t="str">
        <f t="shared" si="55"/>
        <v/>
      </c>
      <c r="R296" s="14"/>
      <c r="S296" s="14"/>
      <c r="T296" s="14">
        <f t="shared" si="58"/>
        <v>169.56473996639525</v>
      </c>
      <c r="U296" s="14">
        <f t="shared" si="59"/>
        <v>40.938041941265048</v>
      </c>
      <c r="V296" s="14">
        <f t="shared" si="56"/>
        <v>0</v>
      </c>
    </row>
    <row r="297" spans="2:22" x14ac:dyDescent="0.3">
      <c r="B297" s="5" t="s">
        <v>10</v>
      </c>
      <c r="C297" s="5">
        <v>289</v>
      </c>
      <c r="D297" s="5">
        <v>289</v>
      </c>
      <c r="E297" s="6">
        <v>47.3</v>
      </c>
      <c r="F297" s="22">
        <f t="shared" si="49"/>
        <v>13.138888888888888</v>
      </c>
      <c r="G297" s="14">
        <f t="shared" si="57"/>
        <v>0.72222222222222265</v>
      </c>
      <c r="H297" s="14">
        <f>('motorcycle data'!$C$4)*(G297)</f>
        <v>143.00000000000009</v>
      </c>
      <c r="I297" s="14">
        <f>0.5*1.225*F297^2*('motorcycle data'!$F$4)*('motorcycle data'!$G$4)</f>
        <v>34.787183728780853</v>
      </c>
      <c r="J297" s="14">
        <f>IF(F297=0,0,H297+I297+'motorcycle data'!$E$7)</f>
        <v>216.63478372878095</v>
      </c>
      <c r="K297" s="14">
        <f t="shared" si="50"/>
        <v>216.63478372878095</v>
      </c>
      <c r="L297" s="14">
        <f t="shared" si="51"/>
        <v>0</v>
      </c>
      <c r="M297" s="14">
        <f t="shared" si="52"/>
        <v>2.8463403528809272</v>
      </c>
      <c r="N297" s="14">
        <f t="shared" si="48"/>
        <v>2.8463403528809272</v>
      </c>
      <c r="O297" s="14">
        <f t="shared" si="53"/>
        <v>0</v>
      </c>
      <c r="P297" s="14">
        <f t="shared" si="54"/>
        <v>0</v>
      </c>
      <c r="Q297" s="14" t="str">
        <f t="shared" si="55"/>
        <v/>
      </c>
      <c r="R297" s="14"/>
      <c r="S297" s="14"/>
      <c r="T297" s="14">
        <f t="shared" si="58"/>
        <v>172.41108031927618</v>
      </c>
      <c r="U297" s="14">
        <f t="shared" si="59"/>
        <v>40.938041941265048</v>
      </c>
      <c r="V297" s="14">
        <f t="shared" si="56"/>
        <v>0</v>
      </c>
    </row>
    <row r="298" spans="2:22" x14ac:dyDescent="0.3">
      <c r="B298" s="5" t="s">
        <v>10</v>
      </c>
      <c r="C298" s="5">
        <v>290</v>
      </c>
      <c r="D298" s="5">
        <v>290</v>
      </c>
      <c r="E298" s="6">
        <v>49.2</v>
      </c>
      <c r="F298" s="22">
        <f t="shared" si="49"/>
        <v>13.666666666666668</v>
      </c>
      <c r="G298" s="14">
        <f t="shared" si="57"/>
        <v>0.34722222222222221</v>
      </c>
      <c r="H298" s="14">
        <f>('motorcycle data'!$C$4)*(G298)</f>
        <v>68.75</v>
      </c>
      <c r="I298" s="14">
        <f>0.5*1.225*F298^2*('motorcycle data'!$F$4)*('motorcycle data'!$G$4)</f>
        <v>37.63805694444445</v>
      </c>
      <c r="J298" s="14">
        <f>IF(F298=0,0,H298+I298+'motorcycle data'!$E$7)</f>
        <v>145.23565694444446</v>
      </c>
      <c r="K298" s="14">
        <f t="shared" si="50"/>
        <v>145.23565694444446</v>
      </c>
      <c r="L298" s="14">
        <f t="shared" si="51"/>
        <v>0</v>
      </c>
      <c r="M298" s="14">
        <f t="shared" si="52"/>
        <v>1.9848873115740744</v>
      </c>
      <c r="N298" s="14">
        <f t="shared" si="48"/>
        <v>1.9848873115740744</v>
      </c>
      <c r="O298" s="14">
        <f t="shared" si="53"/>
        <v>0</v>
      </c>
      <c r="P298" s="14">
        <f t="shared" si="54"/>
        <v>0</v>
      </c>
      <c r="Q298" s="14" t="str">
        <f t="shared" si="55"/>
        <v/>
      </c>
      <c r="R298" s="14"/>
      <c r="S298" s="14"/>
      <c r="T298" s="14">
        <f t="shared" si="58"/>
        <v>174.39596763085027</v>
      </c>
      <c r="U298" s="14">
        <f t="shared" si="59"/>
        <v>40.938041941265048</v>
      </c>
      <c r="V298" s="14">
        <f t="shared" si="56"/>
        <v>0</v>
      </c>
    </row>
    <row r="299" spans="2:22" x14ac:dyDescent="0.3">
      <c r="B299" s="5" t="s">
        <v>10</v>
      </c>
      <c r="C299" s="5">
        <v>291</v>
      </c>
      <c r="D299" s="5">
        <v>291</v>
      </c>
      <c r="E299" s="6">
        <v>49.8</v>
      </c>
      <c r="F299" s="22">
        <f t="shared" si="49"/>
        <v>13.833333333333332</v>
      </c>
      <c r="G299" s="14">
        <f t="shared" si="57"/>
        <v>0</v>
      </c>
      <c r="H299" s="14">
        <f>('motorcycle data'!$C$4)*(G299)</f>
        <v>0</v>
      </c>
      <c r="I299" s="14">
        <f>0.5*1.225*F299^2*('motorcycle data'!$F$4)*('motorcycle data'!$G$4)</f>
        <v>38.561655902777773</v>
      </c>
      <c r="J299" s="14">
        <f>IF(F299=0,0,H299+I299+'motorcycle data'!$E$7)</f>
        <v>77.409255902777772</v>
      </c>
      <c r="K299" s="14">
        <f t="shared" si="50"/>
        <v>77.409255902777772</v>
      </c>
      <c r="L299" s="14">
        <f t="shared" si="51"/>
        <v>0</v>
      </c>
      <c r="M299" s="14">
        <f t="shared" si="52"/>
        <v>1.0708280399884258</v>
      </c>
      <c r="N299" s="14">
        <f t="shared" si="48"/>
        <v>1.0708280399884258</v>
      </c>
      <c r="O299" s="14">
        <f t="shared" si="53"/>
        <v>0</v>
      </c>
      <c r="P299" s="14">
        <f t="shared" si="54"/>
        <v>0</v>
      </c>
      <c r="Q299" s="14" t="str">
        <f t="shared" si="55"/>
        <v/>
      </c>
      <c r="R299" s="14"/>
      <c r="S299" s="14"/>
      <c r="T299" s="14">
        <f t="shared" si="58"/>
        <v>175.46679567083868</v>
      </c>
      <c r="U299" s="14">
        <f t="shared" si="59"/>
        <v>40.938041941265048</v>
      </c>
      <c r="V299" s="14">
        <f t="shared" si="56"/>
        <v>0</v>
      </c>
    </row>
    <row r="300" spans="2:22" x14ac:dyDescent="0.3">
      <c r="B300" s="5" t="s">
        <v>10</v>
      </c>
      <c r="C300" s="5">
        <v>292</v>
      </c>
      <c r="D300" s="5">
        <v>292</v>
      </c>
      <c r="E300" s="6">
        <v>49.2</v>
      </c>
      <c r="F300" s="22">
        <f t="shared" si="49"/>
        <v>13.666666666666668</v>
      </c>
      <c r="G300" s="14">
        <f t="shared" si="57"/>
        <v>-0.23611111111111052</v>
      </c>
      <c r="H300" s="14">
        <f>('motorcycle data'!$C$4)*(G300)</f>
        <v>-46.749999999999886</v>
      </c>
      <c r="I300" s="14">
        <f>0.5*1.225*F300^2*('motorcycle data'!$F$4)*('motorcycle data'!$G$4)</f>
        <v>37.63805694444445</v>
      </c>
      <c r="J300" s="14">
        <f>IF(F300=0,0,H300+I300+'motorcycle data'!$E$7)</f>
        <v>29.735656944444564</v>
      </c>
      <c r="K300" s="14">
        <f t="shared" si="50"/>
        <v>29.735656944444564</v>
      </c>
      <c r="L300" s="14">
        <f t="shared" si="51"/>
        <v>0</v>
      </c>
      <c r="M300" s="14">
        <f t="shared" si="52"/>
        <v>0.40638731157407576</v>
      </c>
      <c r="N300" s="14">
        <f t="shared" si="48"/>
        <v>0.40638731157407576</v>
      </c>
      <c r="O300" s="14">
        <f t="shared" si="53"/>
        <v>0</v>
      </c>
      <c r="P300" s="14">
        <f t="shared" si="54"/>
        <v>0</v>
      </c>
      <c r="Q300" s="14">
        <f t="shared" si="55"/>
        <v>0</v>
      </c>
      <c r="R300" s="14">
        <f>SUM(Q300:Q303)</f>
        <v>0</v>
      </c>
      <c r="S300" s="14"/>
      <c r="T300" s="14">
        <f t="shared" si="58"/>
        <v>175.87318298241274</v>
      </c>
      <c r="U300" s="14">
        <f t="shared" si="59"/>
        <v>40.938041941265048</v>
      </c>
      <c r="V300" s="14">
        <f t="shared" si="56"/>
        <v>0</v>
      </c>
    </row>
    <row r="301" spans="2:22" x14ac:dyDescent="0.3">
      <c r="B301" s="5" t="s">
        <v>10</v>
      </c>
      <c r="C301" s="5">
        <v>293</v>
      </c>
      <c r="D301" s="5">
        <v>293</v>
      </c>
      <c r="E301" s="6">
        <v>48.1</v>
      </c>
      <c r="F301" s="22">
        <f t="shared" si="49"/>
        <v>13.361111111111111</v>
      </c>
      <c r="G301" s="14">
        <f t="shared" si="57"/>
        <v>-0.26388888888888967</v>
      </c>
      <c r="H301" s="14">
        <f>('motorcycle data'!$C$4)*(G301)</f>
        <v>-52.250000000000156</v>
      </c>
      <c r="I301" s="14">
        <f>0.5*1.225*F301^2*('motorcycle data'!$F$4)*('motorcycle data'!$G$4)</f>
        <v>35.973868451003085</v>
      </c>
      <c r="J301" s="14">
        <f>IF(F301=0,0,H301+I301+'motorcycle data'!$E$7)</f>
        <v>22.571468451002929</v>
      </c>
      <c r="K301" s="14">
        <f t="shared" si="50"/>
        <v>22.571468451002929</v>
      </c>
      <c r="L301" s="14">
        <f t="shared" si="51"/>
        <v>0</v>
      </c>
      <c r="M301" s="14">
        <f t="shared" si="52"/>
        <v>0.30157989791478912</v>
      </c>
      <c r="N301" s="14">
        <f t="shared" si="48"/>
        <v>0.30157989791478912</v>
      </c>
      <c r="O301" s="14">
        <f t="shared" si="53"/>
        <v>0</v>
      </c>
      <c r="P301" s="14">
        <f t="shared" si="54"/>
        <v>0</v>
      </c>
      <c r="Q301" s="14">
        <f t="shared" si="55"/>
        <v>0</v>
      </c>
      <c r="R301" s="14"/>
      <c r="S301" s="14"/>
      <c r="T301" s="14">
        <f t="shared" si="58"/>
        <v>176.17476288032753</v>
      </c>
      <c r="U301" s="14">
        <f t="shared" si="59"/>
        <v>40.938041941265048</v>
      </c>
      <c r="V301" s="14">
        <f t="shared" si="56"/>
        <v>0</v>
      </c>
    </row>
    <row r="302" spans="2:22" x14ac:dyDescent="0.3">
      <c r="B302" s="5" t="s">
        <v>10</v>
      </c>
      <c r="C302" s="5">
        <v>294</v>
      </c>
      <c r="D302" s="5">
        <v>294</v>
      </c>
      <c r="E302" s="6">
        <v>47.3</v>
      </c>
      <c r="F302" s="22">
        <f t="shared" si="49"/>
        <v>13.138888888888888</v>
      </c>
      <c r="G302" s="14">
        <f t="shared" si="57"/>
        <v>-0.18055555555555614</v>
      </c>
      <c r="H302" s="14">
        <f>('motorcycle data'!$C$4)*(G302)</f>
        <v>-35.750000000000114</v>
      </c>
      <c r="I302" s="14">
        <f>0.5*1.225*F302^2*('motorcycle data'!$F$4)*('motorcycle data'!$G$4)</f>
        <v>34.787183728780853</v>
      </c>
      <c r="J302" s="14">
        <f>IF(F302=0,0,H302+I302+'motorcycle data'!$E$7)</f>
        <v>37.884783728780739</v>
      </c>
      <c r="K302" s="14">
        <f t="shared" si="50"/>
        <v>37.884783728780739</v>
      </c>
      <c r="L302" s="14">
        <f t="shared" si="51"/>
        <v>0</v>
      </c>
      <c r="M302" s="14">
        <f t="shared" si="52"/>
        <v>0.49776396399203576</v>
      </c>
      <c r="N302" s="14">
        <f t="shared" si="48"/>
        <v>0.49776396399203576</v>
      </c>
      <c r="O302" s="14">
        <f t="shared" si="53"/>
        <v>0</v>
      </c>
      <c r="P302" s="14">
        <f t="shared" si="54"/>
        <v>0</v>
      </c>
      <c r="Q302" s="14">
        <f t="shared" si="55"/>
        <v>0</v>
      </c>
      <c r="R302" s="14"/>
      <c r="S302" s="14"/>
      <c r="T302" s="14">
        <f t="shared" si="58"/>
        <v>176.67252684431958</v>
      </c>
      <c r="U302" s="14">
        <f t="shared" si="59"/>
        <v>40.938041941265048</v>
      </c>
      <c r="V302" s="14">
        <f t="shared" si="56"/>
        <v>0</v>
      </c>
    </row>
    <row r="303" spans="2:22" x14ac:dyDescent="0.3">
      <c r="B303" s="5" t="s">
        <v>10</v>
      </c>
      <c r="C303" s="5">
        <v>295</v>
      </c>
      <c r="D303" s="5">
        <v>295</v>
      </c>
      <c r="E303" s="6">
        <v>46.8</v>
      </c>
      <c r="F303" s="22">
        <f t="shared" si="49"/>
        <v>12.999999999999998</v>
      </c>
      <c r="G303" s="14">
        <f t="shared" si="57"/>
        <v>-8.3333333333332538E-2</v>
      </c>
      <c r="H303" s="14">
        <f>('motorcycle data'!$C$4)*(G303)</f>
        <v>-16.499999999999844</v>
      </c>
      <c r="I303" s="14">
        <f>0.5*1.225*F303^2*('motorcycle data'!$F$4)*('motorcycle data'!$G$4)</f>
        <v>34.055612499999988</v>
      </c>
      <c r="J303" s="14">
        <f>IF(F303=0,0,H303+I303+'motorcycle data'!$E$7)</f>
        <v>56.403212500000144</v>
      </c>
      <c r="K303" s="14">
        <f t="shared" si="50"/>
        <v>56.403212500000144</v>
      </c>
      <c r="L303" s="14">
        <f t="shared" si="51"/>
        <v>0</v>
      </c>
      <c r="M303" s="14">
        <f t="shared" si="52"/>
        <v>0.73324176250000173</v>
      </c>
      <c r="N303" s="14">
        <f t="shared" si="48"/>
        <v>0.73324176250000173</v>
      </c>
      <c r="O303" s="14">
        <f t="shared" si="53"/>
        <v>0</v>
      </c>
      <c r="P303" s="14">
        <f t="shared" si="54"/>
        <v>0</v>
      </c>
      <c r="Q303" s="14">
        <f t="shared" si="55"/>
        <v>0</v>
      </c>
      <c r="R303" s="14"/>
      <c r="S303" s="14"/>
      <c r="T303" s="14">
        <f t="shared" si="58"/>
        <v>177.40576860681958</v>
      </c>
      <c r="U303" s="14">
        <f t="shared" si="59"/>
        <v>40.938041941265048</v>
      </c>
      <c r="V303" s="14">
        <f t="shared" si="56"/>
        <v>0</v>
      </c>
    </row>
    <row r="304" spans="2:22" x14ac:dyDescent="0.3">
      <c r="B304" s="5" t="s">
        <v>10</v>
      </c>
      <c r="C304" s="5">
        <v>296</v>
      </c>
      <c r="D304" s="5">
        <v>296</v>
      </c>
      <c r="E304" s="6">
        <v>46.7</v>
      </c>
      <c r="F304" s="22">
        <f t="shared" si="49"/>
        <v>12.972222222222223</v>
      </c>
      <c r="G304" s="14">
        <f t="shared" si="57"/>
        <v>0</v>
      </c>
      <c r="H304" s="14">
        <f>('motorcycle data'!$C$4)*(G304)</f>
        <v>0</v>
      </c>
      <c r="I304" s="14">
        <f>0.5*1.225*F304^2*('motorcycle data'!$F$4)*('motorcycle data'!$G$4)</f>
        <v>33.910231182484573</v>
      </c>
      <c r="J304" s="14">
        <f>IF(F304=0,0,H304+I304+'motorcycle data'!$E$7)</f>
        <v>72.75783118248458</v>
      </c>
      <c r="K304" s="14">
        <f t="shared" si="50"/>
        <v>72.75783118248458</v>
      </c>
      <c r="L304" s="14">
        <f t="shared" si="51"/>
        <v>0</v>
      </c>
      <c r="M304" s="14">
        <f t="shared" si="52"/>
        <v>0.94383075450611942</v>
      </c>
      <c r="N304" s="14">
        <f t="shared" si="48"/>
        <v>0.94383075450611942</v>
      </c>
      <c r="O304" s="14">
        <f t="shared" si="53"/>
        <v>0</v>
      </c>
      <c r="P304" s="14">
        <f t="shared" si="54"/>
        <v>0</v>
      </c>
      <c r="Q304" s="14" t="str">
        <f t="shared" si="55"/>
        <v/>
      </c>
      <c r="R304" s="14"/>
      <c r="S304" s="14"/>
      <c r="T304" s="14">
        <f t="shared" si="58"/>
        <v>178.34959936132569</v>
      </c>
      <c r="U304" s="14">
        <f t="shared" si="59"/>
        <v>40.938041941265048</v>
      </c>
      <c r="V304" s="14">
        <f t="shared" si="56"/>
        <v>0</v>
      </c>
    </row>
    <row r="305" spans="2:22" x14ac:dyDescent="0.3">
      <c r="B305" s="5" t="s">
        <v>10</v>
      </c>
      <c r="C305" s="5">
        <v>297</v>
      </c>
      <c r="D305" s="5">
        <v>297</v>
      </c>
      <c r="E305" s="6">
        <v>46.8</v>
      </c>
      <c r="F305" s="22">
        <f t="shared" si="49"/>
        <v>12.999999999999998</v>
      </c>
      <c r="G305" s="14">
        <f t="shared" si="57"/>
        <v>5.5555555555555358E-2</v>
      </c>
      <c r="H305" s="14">
        <f>('motorcycle data'!$C$4)*(G305)</f>
        <v>10.999999999999961</v>
      </c>
      <c r="I305" s="14">
        <f>0.5*1.225*F305^2*('motorcycle data'!$F$4)*('motorcycle data'!$G$4)</f>
        <v>34.055612499999988</v>
      </c>
      <c r="J305" s="14">
        <f>IF(F305=0,0,H305+I305+'motorcycle data'!$E$7)</f>
        <v>83.903212499999952</v>
      </c>
      <c r="K305" s="14">
        <f t="shared" si="50"/>
        <v>83.903212499999952</v>
      </c>
      <c r="L305" s="14">
        <f t="shared" si="51"/>
        <v>0</v>
      </c>
      <c r="M305" s="14">
        <f t="shared" si="52"/>
        <v>1.0907417624999991</v>
      </c>
      <c r="N305" s="14">
        <f t="shared" si="48"/>
        <v>1.0907417624999991</v>
      </c>
      <c r="O305" s="14">
        <f t="shared" si="53"/>
        <v>0</v>
      </c>
      <c r="P305" s="14">
        <f t="shared" si="54"/>
        <v>0</v>
      </c>
      <c r="Q305" s="14" t="str">
        <f t="shared" si="55"/>
        <v/>
      </c>
      <c r="R305" s="14"/>
      <c r="S305" s="14"/>
      <c r="T305" s="14">
        <f t="shared" si="58"/>
        <v>179.44034112382568</v>
      </c>
      <c r="U305" s="14">
        <f t="shared" si="59"/>
        <v>40.938041941265048</v>
      </c>
      <c r="V305" s="14">
        <f t="shared" si="56"/>
        <v>0</v>
      </c>
    </row>
    <row r="306" spans="2:22" x14ac:dyDescent="0.3">
      <c r="B306" s="5" t="s">
        <v>10</v>
      </c>
      <c r="C306" s="5">
        <v>298</v>
      </c>
      <c r="D306" s="5">
        <v>298</v>
      </c>
      <c r="E306" s="6">
        <v>47.1</v>
      </c>
      <c r="F306" s="22">
        <f t="shared" si="49"/>
        <v>13.083333333333334</v>
      </c>
      <c r="G306" s="14">
        <f t="shared" si="57"/>
        <v>6.9444444444444448E-2</v>
      </c>
      <c r="H306" s="14">
        <f>('motorcycle data'!$C$4)*(G306)</f>
        <v>13.75</v>
      </c>
      <c r="I306" s="14">
        <f>0.5*1.225*F306^2*('motorcycle data'!$F$4)*('motorcycle data'!$G$4)</f>
        <v>34.493622309027778</v>
      </c>
      <c r="J306" s="14">
        <f>IF(F306=0,0,H306+I306+'motorcycle data'!$E$7)</f>
        <v>87.091222309027785</v>
      </c>
      <c r="K306" s="14">
        <f t="shared" si="50"/>
        <v>87.091222309027785</v>
      </c>
      <c r="L306" s="14">
        <f t="shared" si="51"/>
        <v>0</v>
      </c>
      <c r="M306" s="14">
        <f t="shared" si="52"/>
        <v>1.1394434918764469</v>
      </c>
      <c r="N306" s="14">
        <f t="shared" si="48"/>
        <v>1.1394434918764469</v>
      </c>
      <c r="O306" s="14">
        <f t="shared" si="53"/>
        <v>0</v>
      </c>
      <c r="P306" s="14">
        <f t="shared" si="54"/>
        <v>0</v>
      </c>
      <c r="Q306" s="14" t="str">
        <f t="shared" si="55"/>
        <v/>
      </c>
      <c r="R306" s="14"/>
      <c r="S306" s="14"/>
      <c r="T306" s="14">
        <f t="shared" si="58"/>
        <v>180.57978461570212</v>
      </c>
      <c r="U306" s="14">
        <f t="shared" si="59"/>
        <v>40.938041941265048</v>
      </c>
      <c r="V306" s="14">
        <f t="shared" si="56"/>
        <v>0</v>
      </c>
    </row>
    <row r="307" spans="2:22" x14ac:dyDescent="0.3">
      <c r="B307" s="5" t="s">
        <v>10</v>
      </c>
      <c r="C307" s="5">
        <v>299</v>
      </c>
      <c r="D307" s="5">
        <v>299</v>
      </c>
      <c r="E307" s="6">
        <v>47.3</v>
      </c>
      <c r="F307" s="22">
        <f t="shared" si="49"/>
        <v>13.138888888888888</v>
      </c>
      <c r="G307" s="14">
        <f t="shared" si="57"/>
        <v>2.7777777777777186E-2</v>
      </c>
      <c r="H307" s="14">
        <f>('motorcycle data'!$C$4)*(G307)</f>
        <v>5.4999999999998828</v>
      </c>
      <c r="I307" s="14">
        <f>0.5*1.225*F307^2*('motorcycle data'!$F$4)*('motorcycle data'!$G$4)</f>
        <v>34.787183728780853</v>
      </c>
      <c r="J307" s="14">
        <f>IF(F307=0,0,H307+I307+'motorcycle data'!$E$7)</f>
        <v>79.134783728780732</v>
      </c>
      <c r="K307" s="14">
        <f t="shared" si="50"/>
        <v>79.134783728780732</v>
      </c>
      <c r="L307" s="14">
        <f t="shared" si="51"/>
        <v>0</v>
      </c>
      <c r="M307" s="14">
        <f t="shared" si="52"/>
        <v>1.0397431306587024</v>
      </c>
      <c r="N307" s="14">
        <f t="shared" si="48"/>
        <v>1.0397431306587024</v>
      </c>
      <c r="O307" s="14">
        <f t="shared" si="53"/>
        <v>0</v>
      </c>
      <c r="P307" s="14">
        <f t="shared" si="54"/>
        <v>0</v>
      </c>
      <c r="Q307" s="14" t="str">
        <f t="shared" si="55"/>
        <v/>
      </c>
      <c r="R307" s="14"/>
      <c r="S307" s="14"/>
      <c r="T307" s="14">
        <f t="shared" si="58"/>
        <v>181.61952774636083</v>
      </c>
      <c r="U307" s="14">
        <f t="shared" si="59"/>
        <v>40.938041941265048</v>
      </c>
      <c r="V307" s="14">
        <f t="shared" si="56"/>
        <v>0</v>
      </c>
    </row>
    <row r="308" spans="2:22" x14ac:dyDescent="0.3">
      <c r="B308" s="5" t="s">
        <v>10</v>
      </c>
      <c r="C308" s="5">
        <v>300</v>
      </c>
      <c r="D308" s="5">
        <v>300</v>
      </c>
      <c r="E308" s="6">
        <v>47.3</v>
      </c>
      <c r="F308" s="22">
        <f t="shared" si="49"/>
        <v>13.138888888888888</v>
      </c>
      <c r="G308" s="14">
        <f t="shared" si="57"/>
        <v>-2.7777777777777186E-2</v>
      </c>
      <c r="H308" s="14">
        <f>('motorcycle data'!$C$4)*(G308)</f>
        <v>-5.4999999999998828</v>
      </c>
      <c r="I308" s="14">
        <f>0.5*1.225*F308^2*('motorcycle data'!$F$4)*('motorcycle data'!$G$4)</f>
        <v>34.787183728780853</v>
      </c>
      <c r="J308" s="14">
        <f>IF(F308=0,0,H308+I308+'motorcycle data'!$E$7)</f>
        <v>68.134783728780974</v>
      </c>
      <c r="K308" s="14">
        <f t="shared" si="50"/>
        <v>68.134783728780974</v>
      </c>
      <c r="L308" s="14">
        <f t="shared" si="51"/>
        <v>0</v>
      </c>
      <c r="M308" s="14">
        <f t="shared" si="52"/>
        <v>0.89521535288092779</v>
      </c>
      <c r="N308" s="14">
        <f t="shared" si="48"/>
        <v>0.89521535288092779</v>
      </c>
      <c r="O308" s="14">
        <f t="shared" si="53"/>
        <v>0</v>
      </c>
      <c r="P308" s="14">
        <f t="shared" si="54"/>
        <v>0</v>
      </c>
      <c r="Q308" s="14">
        <f t="shared" si="55"/>
        <v>0</v>
      </c>
      <c r="R308" s="14">
        <f>SUM(Q308:Q344)</f>
        <v>2.484684000046617</v>
      </c>
      <c r="S308" s="14">
        <f>R308*37</f>
        <v>91.933308001724825</v>
      </c>
      <c r="T308" s="14">
        <f t="shared" si="58"/>
        <v>182.51474309924177</v>
      </c>
      <c r="U308" s="14">
        <f t="shared" si="59"/>
        <v>40.938041941265048</v>
      </c>
      <c r="V308" s="14">
        <f t="shared" si="56"/>
        <v>0</v>
      </c>
    </row>
    <row r="309" spans="2:22" x14ac:dyDescent="0.3">
      <c r="B309" s="5" t="s">
        <v>10</v>
      </c>
      <c r="C309" s="5">
        <v>301</v>
      </c>
      <c r="D309" s="5">
        <v>301</v>
      </c>
      <c r="E309" s="6">
        <v>47.1</v>
      </c>
      <c r="F309" s="22">
        <f t="shared" si="49"/>
        <v>13.083333333333334</v>
      </c>
      <c r="G309" s="14">
        <f t="shared" si="57"/>
        <v>-9.7222222222221627E-2</v>
      </c>
      <c r="H309" s="14">
        <f>('motorcycle data'!$C$4)*(G309)</f>
        <v>-19.249999999999883</v>
      </c>
      <c r="I309" s="14">
        <f>0.5*1.225*F309^2*('motorcycle data'!$F$4)*('motorcycle data'!$G$4)</f>
        <v>34.493622309027778</v>
      </c>
      <c r="J309" s="14">
        <f>IF(F309=0,0,H309+I309+'motorcycle data'!$E$7)</f>
        <v>54.091222309027899</v>
      </c>
      <c r="K309" s="14">
        <f t="shared" si="50"/>
        <v>54.091222309027899</v>
      </c>
      <c r="L309" s="14">
        <f t="shared" si="51"/>
        <v>0</v>
      </c>
      <c r="M309" s="14">
        <f t="shared" si="52"/>
        <v>0.70769349187644837</v>
      </c>
      <c r="N309" s="14">
        <f t="shared" si="48"/>
        <v>0.70769349187644837</v>
      </c>
      <c r="O309" s="14">
        <f t="shared" si="53"/>
        <v>0</v>
      </c>
      <c r="P309" s="14">
        <f t="shared" si="54"/>
        <v>0</v>
      </c>
      <c r="Q309" s="14">
        <f t="shared" si="55"/>
        <v>0</v>
      </c>
      <c r="R309" s="14"/>
      <c r="S309" s="14"/>
      <c r="T309" s="14">
        <f t="shared" si="58"/>
        <v>183.22243659111822</v>
      </c>
      <c r="U309" s="14">
        <f t="shared" si="59"/>
        <v>40.938041941265048</v>
      </c>
      <c r="V309" s="14">
        <f t="shared" si="56"/>
        <v>0</v>
      </c>
    </row>
    <row r="310" spans="2:22" x14ac:dyDescent="0.3">
      <c r="B310" s="5" t="s">
        <v>10</v>
      </c>
      <c r="C310" s="5">
        <v>302</v>
      </c>
      <c r="D310" s="5">
        <v>302</v>
      </c>
      <c r="E310" s="6">
        <v>46.6</v>
      </c>
      <c r="F310" s="22">
        <f t="shared" si="49"/>
        <v>12.944444444444445</v>
      </c>
      <c r="G310" s="14">
        <f t="shared" si="57"/>
        <v>-0.18055555555555614</v>
      </c>
      <c r="H310" s="14">
        <f>('motorcycle data'!$C$4)*(G310)</f>
        <v>-35.750000000000114</v>
      </c>
      <c r="I310" s="14">
        <f>0.5*1.225*F310^2*('motorcycle data'!$F$4)*('motorcycle data'!$G$4)</f>
        <v>33.765160841049386</v>
      </c>
      <c r="J310" s="14">
        <f>IF(F310=0,0,H310+I310+'motorcycle data'!$E$7)</f>
        <v>36.862760841049273</v>
      </c>
      <c r="K310" s="14">
        <f t="shared" si="50"/>
        <v>36.862760841049273</v>
      </c>
      <c r="L310" s="14">
        <f t="shared" si="51"/>
        <v>0</v>
      </c>
      <c r="M310" s="14">
        <f t="shared" si="52"/>
        <v>0.47716795977580451</v>
      </c>
      <c r="N310" s="14">
        <f t="shared" si="48"/>
        <v>0.47716795977580451</v>
      </c>
      <c r="O310" s="14">
        <f t="shared" si="53"/>
        <v>0</v>
      </c>
      <c r="P310" s="14">
        <f t="shared" si="54"/>
        <v>0</v>
      </c>
      <c r="Q310" s="14">
        <f t="shared" si="55"/>
        <v>0</v>
      </c>
      <c r="R310" s="14"/>
      <c r="S310" s="14"/>
      <c r="T310" s="14">
        <f t="shared" si="58"/>
        <v>183.69960455089404</v>
      </c>
      <c r="U310" s="14">
        <f t="shared" si="59"/>
        <v>40.938041941265048</v>
      </c>
      <c r="V310" s="14">
        <f t="shared" si="56"/>
        <v>0</v>
      </c>
    </row>
    <row r="311" spans="2:22" x14ac:dyDescent="0.3">
      <c r="B311" s="5" t="s">
        <v>10</v>
      </c>
      <c r="C311" s="5">
        <v>303</v>
      </c>
      <c r="D311" s="5">
        <v>303</v>
      </c>
      <c r="E311" s="6">
        <v>45.8</v>
      </c>
      <c r="F311" s="22">
        <f t="shared" si="49"/>
        <v>12.722222222222221</v>
      </c>
      <c r="G311" s="14">
        <f t="shared" si="57"/>
        <v>-0.25000000000000061</v>
      </c>
      <c r="H311" s="14">
        <f>('motorcycle data'!$C$4)*(G311)</f>
        <v>-49.500000000000121</v>
      </c>
      <c r="I311" s="14">
        <f>0.5*1.225*F311^2*('motorcycle data'!$F$4)*('motorcycle data'!$G$4)</f>
        <v>32.615793248456782</v>
      </c>
      <c r="J311" s="14">
        <f>IF(F311=0,0,H311+I311+'motorcycle data'!$E$7)</f>
        <v>21.963393248456661</v>
      </c>
      <c r="K311" s="14">
        <f t="shared" si="50"/>
        <v>21.963393248456661</v>
      </c>
      <c r="L311" s="14">
        <f t="shared" si="51"/>
        <v>0</v>
      </c>
      <c r="M311" s="14">
        <f t="shared" si="52"/>
        <v>0.27942316966092084</v>
      </c>
      <c r="N311" s="14">
        <f t="shared" si="48"/>
        <v>0.27942316966092084</v>
      </c>
      <c r="O311" s="14">
        <f t="shared" si="53"/>
        <v>0</v>
      </c>
      <c r="P311" s="14">
        <f t="shared" si="54"/>
        <v>0</v>
      </c>
      <c r="Q311" s="14">
        <f t="shared" si="55"/>
        <v>0</v>
      </c>
      <c r="R311" s="14"/>
      <c r="S311" s="14"/>
      <c r="T311" s="14">
        <f t="shared" si="58"/>
        <v>183.97902772055497</v>
      </c>
      <c r="U311" s="14">
        <f t="shared" si="59"/>
        <v>40.938041941265048</v>
      </c>
      <c r="V311" s="14">
        <f t="shared" si="56"/>
        <v>0</v>
      </c>
    </row>
    <row r="312" spans="2:22" x14ac:dyDescent="0.3">
      <c r="B312" s="5" t="s">
        <v>10</v>
      </c>
      <c r="C312" s="5">
        <v>304</v>
      </c>
      <c r="D312" s="5">
        <v>304</v>
      </c>
      <c r="E312" s="6">
        <v>44.8</v>
      </c>
      <c r="F312" s="22">
        <f t="shared" si="49"/>
        <v>12.444444444444443</v>
      </c>
      <c r="G312" s="14">
        <f t="shared" si="57"/>
        <v>-0.34722222222222221</v>
      </c>
      <c r="H312" s="14">
        <f>('motorcycle data'!$C$4)*(G312)</f>
        <v>-68.75</v>
      </c>
      <c r="I312" s="14">
        <f>0.5*1.225*F312^2*('motorcycle data'!$F$4)*('motorcycle data'!$G$4)</f>
        <v>31.20707160493826</v>
      </c>
      <c r="J312" s="14">
        <f>IF(F312=0,0,H312+I312+'motorcycle data'!$E$7)</f>
        <v>1.3046716049382638</v>
      </c>
      <c r="K312" s="14">
        <f t="shared" si="50"/>
        <v>1.3046716049382638</v>
      </c>
      <c r="L312" s="14">
        <f t="shared" si="51"/>
        <v>0</v>
      </c>
      <c r="M312" s="14">
        <f t="shared" si="52"/>
        <v>1.6235913305898395E-2</v>
      </c>
      <c r="N312" s="14">
        <f t="shared" si="48"/>
        <v>1.6235913305898395E-2</v>
      </c>
      <c r="O312" s="14">
        <f t="shared" si="53"/>
        <v>0</v>
      </c>
      <c r="P312" s="14">
        <f t="shared" si="54"/>
        <v>0</v>
      </c>
      <c r="Q312" s="14">
        <f t="shared" si="55"/>
        <v>0</v>
      </c>
      <c r="R312" s="14"/>
      <c r="S312" s="14"/>
      <c r="T312" s="14">
        <f t="shared" si="58"/>
        <v>183.99526363386087</v>
      </c>
      <c r="U312" s="14">
        <f t="shared" si="59"/>
        <v>40.938041941265048</v>
      </c>
      <c r="V312" s="14">
        <f t="shared" si="56"/>
        <v>0</v>
      </c>
    </row>
    <row r="313" spans="2:22" x14ac:dyDescent="0.3">
      <c r="B313" s="5" t="s">
        <v>10</v>
      </c>
      <c r="C313" s="5">
        <v>305</v>
      </c>
      <c r="D313" s="5">
        <v>305</v>
      </c>
      <c r="E313" s="6">
        <v>43.3</v>
      </c>
      <c r="F313" s="22">
        <f t="shared" si="49"/>
        <v>12.027777777777777</v>
      </c>
      <c r="G313" s="14">
        <f t="shared" si="57"/>
        <v>-0.41666666666666663</v>
      </c>
      <c r="H313" s="14">
        <f>('motorcycle data'!$C$4)*(G313)</f>
        <v>-82.499999999999986</v>
      </c>
      <c r="I313" s="14">
        <f>0.5*1.225*F313^2*('motorcycle data'!$F$4)*('motorcycle data'!$G$4)</f>
        <v>29.152297154706783</v>
      </c>
      <c r="J313" s="14">
        <f>IF(F313=0,0,H313+I313+'motorcycle data'!$E$7)</f>
        <v>-14.500102845293199</v>
      </c>
      <c r="K313" s="14">
        <f t="shared" si="50"/>
        <v>0</v>
      </c>
      <c r="L313" s="14">
        <f t="shared" si="51"/>
        <v>14.500102845293199</v>
      </c>
      <c r="M313" s="14">
        <f t="shared" si="52"/>
        <v>-0.17440401477810985</v>
      </c>
      <c r="N313" s="14">
        <f t="shared" si="48"/>
        <v>0</v>
      </c>
      <c r="O313" s="14">
        <f t="shared" si="53"/>
        <v>0.17440401477810985</v>
      </c>
      <c r="P313" s="14">
        <f t="shared" si="54"/>
        <v>0.13080301108358239</v>
      </c>
      <c r="Q313" s="14">
        <f t="shared" si="55"/>
        <v>0.13080301108358239</v>
      </c>
      <c r="R313" s="14"/>
      <c r="S313" s="14"/>
      <c r="T313" s="14">
        <f t="shared" si="58"/>
        <v>183.99526363386087</v>
      </c>
      <c r="U313" s="14">
        <f t="shared" si="59"/>
        <v>41.11244595604316</v>
      </c>
      <c r="V313" s="14">
        <f t="shared" si="56"/>
        <v>0.10595043897770173</v>
      </c>
    </row>
    <row r="314" spans="2:22" x14ac:dyDescent="0.3">
      <c r="B314" s="5" t="s">
        <v>10</v>
      </c>
      <c r="C314" s="5">
        <v>306</v>
      </c>
      <c r="D314" s="5">
        <v>306</v>
      </c>
      <c r="E314" s="6">
        <v>41.8</v>
      </c>
      <c r="F314" s="22">
        <f t="shared" si="49"/>
        <v>11.611111111111111</v>
      </c>
      <c r="G314" s="14">
        <f t="shared" si="57"/>
        <v>-0.34722222222222221</v>
      </c>
      <c r="H314" s="14">
        <f>('motorcycle data'!$C$4)*(G314)</f>
        <v>-68.75</v>
      </c>
      <c r="I314" s="14">
        <f>0.5*1.225*F314^2*('motorcycle data'!$F$4)*('motorcycle data'!$G$4)</f>
        <v>27.167492322530862</v>
      </c>
      <c r="J314" s="14">
        <f>IF(F314=0,0,H314+I314+'motorcycle data'!$E$7)</f>
        <v>-2.7349076774691383</v>
      </c>
      <c r="K314" s="14">
        <f t="shared" si="50"/>
        <v>0</v>
      </c>
      <c r="L314" s="14">
        <f t="shared" si="51"/>
        <v>2.7349076774691383</v>
      </c>
      <c r="M314" s="14">
        <f t="shared" si="52"/>
        <v>-3.1755316921724994E-2</v>
      </c>
      <c r="N314" s="14">
        <f t="shared" si="48"/>
        <v>0</v>
      </c>
      <c r="O314" s="14">
        <f t="shared" si="53"/>
        <v>3.1755316921724994E-2</v>
      </c>
      <c r="P314" s="14">
        <f t="shared" si="54"/>
        <v>2.3816487691293745E-2</v>
      </c>
      <c r="Q314" s="14">
        <f t="shared" si="55"/>
        <v>2.3816487691293745E-2</v>
      </c>
      <c r="R314" s="14"/>
      <c r="S314" s="14"/>
      <c r="T314" s="14">
        <f t="shared" si="58"/>
        <v>183.99526363386087</v>
      </c>
      <c r="U314" s="14">
        <f t="shared" si="59"/>
        <v>41.144201272964885</v>
      </c>
      <c r="V314" s="14">
        <f t="shared" si="56"/>
        <v>1.9291355029947933E-2</v>
      </c>
    </row>
    <row r="315" spans="2:22" x14ac:dyDescent="0.3">
      <c r="B315" s="5" t="s">
        <v>10</v>
      </c>
      <c r="C315" s="5">
        <v>307</v>
      </c>
      <c r="D315" s="5">
        <v>307</v>
      </c>
      <c r="E315" s="6">
        <v>40.799999999999997</v>
      </c>
      <c r="F315" s="22">
        <f t="shared" si="49"/>
        <v>11.333333333333332</v>
      </c>
      <c r="G315" s="14">
        <f t="shared" si="57"/>
        <v>-0.20833333333333331</v>
      </c>
      <c r="H315" s="14">
        <f>('motorcycle data'!$C$4)*(G315)</f>
        <v>-41.249999999999993</v>
      </c>
      <c r="I315" s="14">
        <f>0.5*1.225*F315^2*('motorcycle data'!$F$4)*('motorcycle data'!$G$4)</f>
        <v>25.883161111111107</v>
      </c>
      <c r="J315" s="14">
        <f>IF(F315=0,0,H315+I315+'motorcycle data'!$E$7)</f>
        <v>23.480761111111114</v>
      </c>
      <c r="K315" s="14">
        <f t="shared" si="50"/>
        <v>23.480761111111114</v>
      </c>
      <c r="L315" s="14">
        <f t="shared" si="51"/>
        <v>0</v>
      </c>
      <c r="M315" s="14">
        <f t="shared" si="52"/>
        <v>0.26611529259259259</v>
      </c>
      <c r="N315" s="14">
        <f t="shared" si="48"/>
        <v>0.26611529259259259</v>
      </c>
      <c r="O315" s="14">
        <f t="shared" si="53"/>
        <v>0</v>
      </c>
      <c r="P315" s="14">
        <f t="shared" si="54"/>
        <v>0</v>
      </c>
      <c r="Q315" s="14">
        <f t="shared" si="55"/>
        <v>0</v>
      </c>
      <c r="R315" s="14"/>
      <c r="S315" s="14"/>
      <c r="T315" s="14">
        <f t="shared" si="58"/>
        <v>184.26137892645346</v>
      </c>
      <c r="U315" s="14">
        <f t="shared" si="59"/>
        <v>41.144201272964885</v>
      </c>
      <c r="V315" s="14">
        <f t="shared" si="56"/>
        <v>0</v>
      </c>
    </row>
    <row r="316" spans="2:22" x14ac:dyDescent="0.3">
      <c r="B316" s="5" t="s">
        <v>10</v>
      </c>
      <c r="C316" s="5">
        <v>308</v>
      </c>
      <c r="D316" s="5">
        <v>308</v>
      </c>
      <c r="E316" s="6">
        <v>40.299999999999997</v>
      </c>
      <c r="F316" s="22">
        <f t="shared" si="49"/>
        <v>11.194444444444443</v>
      </c>
      <c r="G316" s="14">
        <f t="shared" si="57"/>
        <v>-9.7222222222221627E-2</v>
      </c>
      <c r="H316" s="14">
        <f>('motorcycle data'!$C$4)*(G316)</f>
        <v>-19.249999999999883</v>
      </c>
      <c r="I316" s="14">
        <f>0.5*1.225*F316^2*('motorcycle data'!$F$4)*('motorcycle data'!$G$4)</f>
        <v>25.252657108410485</v>
      </c>
      <c r="J316" s="14">
        <f>IF(F316=0,0,H316+I316+'motorcycle data'!$E$7)</f>
        <v>44.850257108410602</v>
      </c>
      <c r="K316" s="14">
        <f t="shared" si="50"/>
        <v>44.850257108410602</v>
      </c>
      <c r="L316" s="14">
        <f t="shared" si="51"/>
        <v>0</v>
      </c>
      <c r="M316" s="14">
        <f t="shared" si="52"/>
        <v>0.50207371151915192</v>
      </c>
      <c r="N316" s="14">
        <f t="shared" si="48"/>
        <v>0.50207371151915192</v>
      </c>
      <c r="O316" s="14">
        <f t="shared" si="53"/>
        <v>0</v>
      </c>
      <c r="P316" s="14">
        <f t="shared" si="54"/>
        <v>0</v>
      </c>
      <c r="Q316" s="14">
        <f t="shared" si="55"/>
        <v>0</v>
      </c>
      <c r="R316" s="14"/>
      <c r="S316" s="14"/>
      <c r="T316" s="14">
        <f t="shared" si="58"/>
        <v>184.76345263797262</v>
      </c>
      <c r="U316" s="14">
        <f t="shared" si="59"/>
        <v>41.144201272964885</v>
      </c>
      <c r="V316" s="14">
        <f t="shared" si="56"/>
        <v>0</v>
      </c>
    </row>
    <row r="317" spans="2:22" x14ac:dyDescent="0.3">
      <c r="B317" s="5" t="s">
        <v>10</v>
      </c>
      <c r="C317" s="5">
        <v>309</v>
      </c>
      <c r="D317" s="5">
        <v>309</v>
      </c>
      <c r="E317" s="6">
        <v>40.1</v>
      </c>
      <c r="F317" s="22">
        <f t="shared" si="49"/>
        <v>11.138888888888889</v>
      </c>
      <c r="G317" s="14">
        <f t="shared" si="57"/>
        <v>-8.3333333333332538E-2</v>
      </c>
      <c r="H317" s="14">
        <f>('motorcycle data'!$C$4)*(G317)</f>
        <v>-16.499999999999844</v>
      </c>
      <c r="I317" s="14">
        <f>0.5*1.225*F317^2*('motorcycle data'!$F$4)*('motorcycle data'!$G$4)</f>
        <v>25.002632339891978</v>
      </c>
      <c r="J317" s="14">
        <f>IF(F317=0,0,H317+I317+'motorcycle data'!$E$7)</f>
        <v>47.350232339892131</v>
      </c>
      <c r="K317" s="14">
        <f t="shared" si="50"/>
        <v>47.350232339892131</v>
      </c>
      <c r="L317" s="14">
        <f t="shared" si="51"/>
        <v>0</v>
      </c>
      <c r="M317" s="14">
        <f t="shared" si="52"/>
        <v>0.52742897689713186</v>
      </c>
      <c r="N317" s="14">
        <f t="shared" si="48"/>
        <v>0.52742897689713186</v>
      </c>
      <c r="O317" s="14">
        <f t="shared" si="53"/>
        <v>0</v>
      </c>
      <c r="P317" s="14">
        <f t="shared" si="54"/>
        <v>0</v>
      </c>
      <c r="Q317" s="14">
        <f t="shared" si="55"/>
        <v>0</v>
      </c>
      <c r="R317" s="14"/>
      <c r="S317" s="14"/>
      <c r="T317" s="14">
        <f t="shared" si="58"/>
        <v>185.29088161486976</v>
      </c>
      <c r="U317" s="14">
        <f t="shared" si="59"/>
        <v>41.144201272964885</v>
      </c>
      <c r="V317" s="14">
        <f t="shared" si="56"/>
        <v>0</v>
      </c>
    </row>
    <row r="318" spans="2:22" x14ac:dyDescent="0.3">
      <c r="B318" s="5" t="s">
        <v>10</v>
      </c>
      <c r="C318" s="5">
        <v>310</v>
      </c>
      <c r="D318" s="5">
        <v>310</v>
      </c>
      <c r="E318" s="6">
        <v>39.700000000000003</v>
      </c>
      <c r="F318" s="22">
        <f t="shared" si="49"/>
        <v>11.027777777777779</v>
      </c>
      <c r="G318" s="14">
        <f t="shared" si="57"/>
        <v>-0.12499999999999981</v>
      </c>
      <c r="H318" s="14">
        <f>('motorcycle data'!$C$4)*(G318)</f>
        <v>-24.749999999999961</v>
      </c>
      <c r="I318" s="14">
        <f>0.5*1.225*F318^2*('motorcycle data'!$F$4)*('motorcycle data'!$G$4)</f>
        <v>24.506314515817902</v>
      </c>
      <c r="J318" s="14">
        <f>IF(F318=0,0,H318+I318+'motorcycle data'!$E$7)</f>
        <v>38.603914515817941</v>
      </c>
      <c r="K318" s="14">
        <f t="shared" si="50"/>
        <v>38.603914515817941</v>
      </c>
      <c r="L318" s="14">
        <f t="shared" si="51"/>
        <v>0</v>
      </c>
      <c r="M318" s="14">
        <f t="shared" si="52"/>
        <v>0.42571539063277009</v>
      </c>
      <c r="N318" s="14">
        <f t="shared" si="48"/>
        <v>0.42571539063277009</v>
      </c>
      <c r="O318" s="14">
        <f t="shared" si="53"/>
        <v>0</v>
      </c>
      <c r="P318" s="14">
        <f t="shared" si="54"/>
        <v>0</v>
      </c>
      <c r="Q318" s="14">
        <f t="shared" si="55"/>
        <v>0</v>
      </c>
      <c r="R318" s="14"/>
      <c r="S318" s="14"/>
      <c r="T318" s="14">
        <f t="shared" si="58"/>
        <v>185.71659700550254</v>
      </c>
      <c r="U318" s="14">
        <f t="shared" si="59"/>
        <v>41.144201272964885</v>
      </c>
      <c r="V318" s="14">
        <f t="shared" si="56"/>
        <v>0</v>
      </c>
    </row>
    <row r="319" spans="2:22" x14ac:dyDescent="0.3">
      <c r="B319" s="5" t="s">
        <v>10</v>
      </c>
      <c r="C319" s="5">
        <v>311</v>
      </c>
      <c r="D319" s="5">
        <v>311</v>
      </c>
      <c r="E319" s="6">
        <v>39.200000000000003</v>
      </c>
      <c r="F319" s="22">
        <f t="shared" si="49"/>
        <v>10.888888888888889</v>
      </c>
      <c r="G319" s="14">
        <f t="shared" si="57"/>
        <v>-0.16666666666666705</v>
      </c>
      <c r="H319" s="14">
        <f>('motorcycle data'!$C$4)*(G319)</f>
        <v>-33.000000000000078</v>
      </c>
      <c r="I319" s="14">
        <f>0.5*1.225*F319^2*('motorcycle data'!$F$4)*('motorcycle data'!$G$4)</f>
        <v>23.892914197530867</v>
      </c>
      <c r="J319" s="14">
        <f>IF(F319=0,0,H319+I319+'motorcycle data'!$E$7)</f>
        <v>29.740514197530789</v>
      </c>
      <c r="K319" s="14">
        <f t="shared" si="50"/>
        <v>29.740514197530789</v>
      </c>
      <c r="L319" s="14">
        <f t="shared" si="51"/>
        <v>0</v>
      </c>
      <c r="M319" s="14">
        <f t="shared" si="52"/>
        <v>0.3238411545953353</v>
      </c>
      <c r="N319" s="14">
        <f t="shared" si="48"/>
        <v>0.3238411545953353</v>
      </c>
      <c r="O319" s="14">
        <f t="shared" si="53"/>
        <v>0</v>
      </c>
      <c r="P319" s="14">
        <f t="shared" si="54"/>
        <v>0</v>
      </c>
      <c r="Q319" s="14">
        <f t="shared" si="55"/>
        <v>0</v>
      </c>
      <c r="R319" s="14"/>
      <c r="S319" s="14"/>
      <c r="T319" s="14">
        <f t="shared" si="58"/>
        <v>186.04043816009786</v>
      </c>
      <c r="U319" s="14">
        <f t="shared" si="59"/>
        <v>41.144201272964885</v>
      </c>
      <c r="V319" s="14">
        <f t="shared" si="56"/>
        <v>0</v>
      </c>
    </row>
    <row r="320" spans="2:22" x14ac:dyDescent="0.3">
      <c r="B320" s="5" t="s">
        <v>10</v>
      </c>
      <c r="C320" s="5">
        <v>312</v>
      </c>
      <c r="D320" s="5">
        <v>312</v>
      </c>
      <c r="E320" s="6">
        <v>38.5</v>
      </c>
      <c r="F320" s="22">
        <f t="shared" si="49"/>
        <v>10.694444444444445</v>
      </c>
      <c r="G320" s="14">
        <f t="shared" si="57"/>
        <v>-0.25000000000000061</v>
      </c>
      <c r="H320" s="14">
        <f>('motorcycle data'!$C$4)*(G320)</f>
        <v>-49.500000000000121</v>
      </c>
      <c r="I320" s="14">
        <f>0.5*1.225*F320^2*('motorcycle data'!$F$4)*('motorcycle data'!$G$4)</f>
        <v>23.047214747299378</v>
      </c>
      <c r="J320" s="14">
        <f>IF(F320=0,0,H320+I320+'motorcycle data'!$E$7)</f>
        <v>12.394814747299257</v>
      </c>
      <c r="K320" s="14">
        <f t="shared" si="50"/>
        <v>12.394814747299257</v>
      </c>
      <c r="L320" s="14">
        <f t="shared" si="51"/>
        <v>0</v>
      </c>
      <c r="M320" s="14">
        <f t="shared" si="52"/>
        <v>0.1325556577141726</v>
      </c>
      <c r="N320" s="14">
        <f t="shared" si="48"/>
        <v>0.1325556577141726</v>
      </c>
      <c r="O320" s="14">
        <f t="shared" si="53"/>
        <v>0</v>
      </c>
      <c r="P320" s="14">
        <f t="shared" si="54"/>
        <v>0</v>
      </c>
      <c r="Q320" s="14">
        <f t="shared" si="55"/>
        <v>0</v>
      </c>
      <c r="R320" s="14"/>
      <c r="S320" s="14"/>
      <c r="T320" s="14">
        <f t="shared" si="58"/>
        <v>186.17299381781203</v>
      </c>
      <c r="U320" s="14">
        <f t="shared" si="59"/>
        <v>41.144201272964885</v>
      </c>
      <c r="V320" s="14">
        <f t="shared" si="56"/>
        <v>0</v>
      </c>
    </row>
    <row r="321" spans="2:22" x14ac:dyDescent="0.3">
      <c r="B321" s="5" t="s">
        <v>10</v>
      </c>
      <c r="C321" s="5">
        <v>313</v>
      </c>
      <c r="D321" s="5">
        <v>313</v>
      </c>
      <c r="E321" s="6">
        <v>37.4</v>
      </c>
      <c r="F321" s="22">
        <f t="shared" si="49"/>
        <v>10.388888888888888</v>
      </c>
      <c r="G321" s="14">
        <f t="shared" si="57"/>
        <v>-0.34722222222222221</v>
      </c>
      <c r="H321" s="14">
        <f>('motorcycle data'!$C$4)*(G321)</f>
        <v>-68.75</v>
      </c>
      <c r="I321" s="14">
        <f>0.5*1.225*F321^2*('motorcycle data'!$F$4)*('motorcycle data'!$G$4)</f>
        <v>21.749045100308638</v>
      </c>
      <c r="J321" s="14">
        <f>IF(F321=0,0,H321+I321+'motorcycle data'!$E$7)</f>
        <v>-8.1533548996913652</v>
      </c>
      <c r="K321" s="14">
        <f t="shared" si="50"/>
        <v>0</v>
      </c>
      <c r="L321" s="14">
        <f t="shared" si="51"/>
        <v>8.1533548996913652</v>
      </c>
      <c r="M321" s="14">
        <f t="shared" si="52"/>
        <v>-8.4704298124571392E-2</v>
      </c>
      <c r="N321" s="14">
        <f t="shared" si="48"/>
        <v>0</v>
      </c>
      <c r="O321" s="14">
        <f t="shared" si="53"/>
        <v>8.4704298124571392E-2</v>
      </c>
      <c r="P321" s="14">
        <f t="shared" si="54"/>
        <v>6.3528223593428551E-2</v>
      </c>
      <c r="Q321" s="14">
        <f t="shared" si="55"/>
        <v>6.3528223593428551E-2</v>
      </c>
      <c r="R321" s="14"/>
      <c r="S321" s="14"/>
      <c r="T321" s="14">
        <f t="shared" si="58"/>
        <v>186.17299381781203</v>
      </c>
      <c r="U321" s="14">
        <f t="shared" si="59"/>
        <v>41.228905571089456</v>
      </c>
      <c r="V321" s="14">
        <f t="shared" si="56"/>
        <v>5.1457861110677128E-2</v>
      </c>
    </row>
    <row r="322" spans="2:22" x14ac:dyDescent="0.3">
      <c r="B322" s="5" t="s">
        <v>10</v>
      </c>
      <c r="C322" s="5">
        <v>314</v>
      </c>
      <c r="D322" s="5">
        <v>314</v>
      </c>
      <c r="E322" s="6">
        <v>36</v>
      </c>
      <c r="F322" s="22">
        <f t="shared" si="49"/>
        <v>10</v>
      </c>
      <c r="G322" s="14">
        <f t="shared" si="57"/>
        <v>-0.41666666666666663</v>
      </c>
      <c r="H322" s="14">
        <f>('motorcycle data'!$C$4)*(G322)</f>
        <v>-82.499999999999986</v>
      </c>
      <c r="I322" s="14">
        <f>0.5*1.225*F322^2*('motorcycle data'!$F$4)*('motorcycle data'!$G$4)</f>
        <v>20.151249999999997</v>
      </c>
      <c r="J322" s="14">
        <f>IF(F322=0,0,H322+I322+'motorcycle data'!$E$7)</f>
        <v>-23.501149999999988</v>
      </c>
      <c r="K322" s="14">
        <f t="shared" si="50"/>
        <v>0</v>
      </c>
      <c r="L322" s="14">
        <f t="shared" si="51"/>
        <v>23.501149999999988</v>
      </c>
      <c r="M322" s="14">
        <f t="shared" si="52"/>
        <v>-0.2350114999999999</v>
      </c>
      <c r="N322" s="14">
        <f t="shared" si="48"/>
        <v>0</v>
      </c>
      <c r="O322" s="14">
        <f t="shared" si="53"/>
        <v>0.2350114999999999</v>
      </c>
      <c r="P322" s="14">
        <f t="shared" si="54"/>
        <v>0.17625862499999992</v>
      </c>
      <c r="Q322" s="14">
        <f t="shared" si="55"/>
        <v>0.17625862499999992</v>
      </c>
      <c r="R322" s="14"/>
      <c r="S322" s="14"/>
      <c r="T322" s="14">
        <f t="shared" si="58"/>
        <v>186.17299381781203</v>
      </c>
      <c r="U322" s="14">
        <f t="shared" si="59"/>
        <v>41.463917071089455</v>
      </c>
      <c r="V322" s="14">
        <f t="shared" si="56"/>
        <v>0.14276948624999994</v>
      </c>
    </row>
    <row r="323" spans="2:22" x14ac:dyDescent="0.3">
      <c r="B323" s="5" t="s">
        <v>10</v>
      </c>
      <c r="C323" s="5">
        <v>315</v>
      </c>
      <c r="D323" s="5">
        <v>315</v>
      </c>
      <c r="E323" s="6">
        <v>34.4</v>
      </c>
      <c r="F323" s="22">
        <f t="shared" si="49"/>
        <v>9.5555555555555554</v>
      </c>
      <c r="G323" s="14">
        <f t="shared" si="57"/>
        <v>-0.41666666666666663</v>
      </c>
      <c r="H323" s="14">
        <f>('motorcycle data'!$C$4)*(G323)</f>
        <v>-82.499999999999986</v>
      </c>
      <c r="I323" s="14">
        <f>0.5*1.225*F323^2*('motorcycle data'!$F$4)*('motorcycle data'!$G$4)</f>
        <v>18.399832716049378</v>
      </c>
      <c r="J323" s="14">
        <f>IF(F323=0,0,H323+I323+'motorcycle data'!$E$7)</f>
        <v>-25.252567283950611</v>
      </c>
      <c r="K323" s="14">
        <f t="shared" si="50"/>
        <v>0</v>
      </c>
      <c r="L323" s="14">
        <f t="shared" si="51"/>
        <v>25.252567283950611</v>
      </c>
      <c r="M323" s="14">
        <f t="shared" si="52"/>
        <v>-0.24130230960219473</v>
      </c>
      <c r="N323" s="14">
        <f t="shared" si="48"/>
        <v>0</v>
      </c>
      <c r="O323" s="14">
        <f t="shared" si="53"/>
        <v>0.24130230960219473</v>
      </c>
      <c r="P323" s="14">
        <f t="shared" si="54"/>
        <v>0.18097673220164606</v>
      </c>
      <c r="Q323" s="14">
        <f t="shared" si="55"/>
        <v>0.18097673220164606</v>
      </c>
      <c r="R323" s="14"/>
      <c r="S323" s="14"/>
      <c r="T323" s="14">
        <f t="shared" si="58"/>
        <v>186.17299381781203</v>
      </c>
      <c r="U323" s="14">
        <f t="shared" si="59"/>
        <v>41.705219380691652</v>
      </c>
      <c r="V323" s="14">
        <f t="shared" si="56"/>
        <v>0.14659115308333334</v>
      </c>
    </row>
    <row r="324" spans="2:22" x14ac:dyDescent="0.3">
      <c r="B324" s="5" t="s">
        <v>10</v>
      </c>
      <c r="C324" s="5">
        <v>316</v>
      </c>
      <c r="D324" s="5">
        <v>316</v>
      </c>
      <c r="E324" s="6">
        <v>33</v>
      </c>
      <c r="F324" s="22">
        <f t="shared" si="49"/>
        <v>9.1666666666666661</v>
      </c>
      <c r="G324" s="14">
        <f t="shared" si="57"/>
        <v>-0.37499999999999989</v>
      </c>
      <c r="H324" s="14">
        <f>('motorcycle data'!$C$4)*(G324)</f>
        <v>-74.249999999999972</v>
      </c>
      <c r="I324" s="14">
        <f>0.5*1.225*F324^2*('motorcycle data'!$F$4)*('motorcycle data'!$G$4)</f>
        <v>16.932647569444441</v>
      </c>
      <c r="J324" s="14">
        <f>IF(F324=0,0,H324+I324+'motorcycle data'!$E$7)</f>
        <v>-18.469752430555531</v>
      </c>
      <c r="K324" s="14">
        <f t="shared" si="50"/>
        <v>0</v>
      </c>
      <c r="L324" s="14">
        <f t="shared" si="51"/>
        <v>18.469752430555531</v>
      </c>
      <c r="M324" s="14">
        <f t="shared" si="52"/>
        <v>-0.16930606394675901</v>
      </c>
      <c r="N324" s="14">
        <f t="shared" si="48"/>
        <v>0</v>
      </c>
      <c r="O324" s="14">
        <f t="shared" si="53"/>
        <v>0.16930606394675901</v>
      </c>
      <c r="P324" s="14">
        <f t="shared" si="54"/>
        <v>0.12697954796006927</v>
      </c>
      <c r="Q324" s="14">
        <f t="shared" si="55"/>
        <v>0.12697954796006927</v>
      </c>
      <c r="R324" s="14"/>
      <c r="S324" s="14"/>
      <c r="T324" s="14">
        <f t="shared" si="58"/>
        <v>186.17299381781203</v>
      </c>
      <c r="U324" s="14">
        <f t="shared" si="59"/>
        <v>41.874525444638408</v>
      </c>
      <c r="V324" s="14">
        <f t="shared" si="56"/>
        <v>0.10285343384765612</v>
      </c>
    </row>
    <row r="325" spans="2:22" x14ac:dyDescent="0.3">
      <c r="B325" s="5" t="s">
        <v>10</v>
      </c>
      <c r="C325" s="5">
        <v>317</v>
      </c>
      <c r="D325" s="5">
        <v>317</v>
      </c>
      <c r="E325" s="6">
        <v>31.7</v>
      </c>
      <c r="F325" s="22">
        <f t="shared" si="49"/>
        <v>8.8055555555555554</v>
      </c>
      <c r="G325" s="14">
        <f t="shared" si="57"/>
        <v>-0.41666666666666663</v>
      </c>
      <c r="H325" s="14">
        <f>('motorcycle data'!$C$4)*(G325)</f>
        <v>-82.499999999999986</v>
      </c>
      <c r="I325" s="14">
        <f>0.5*1.225*F325^2*('motorcycle data'!$F$4)*('motorcycle data'!$G$4)</f>
        <v>15.624837663966048</v>
      </c>
      <c r="J325" s="14">
        <f>IF(F325=0,0,H325+I325+'motorcycle data'!$E$7)</f>
        <v>-28.027562336033938</v>
      </c>
      <c r="K325" s="14">
        <f t="shared" si="50"/>
        <v>0</v>
      </c>
      <c r="L325" s="14">
        <f t="shared" si="51"/>
        <v>28.027562336033938</v>
      </c>
      <c r="M325" s="14">
        <f t="shared" si="52"/>
        <v>-0.24679825723674328</v>
      </c>
      <c r="N325" s="14">
        <f t="shared" si="48"/>
        <v>0</v>
      </c>
      <c r="O325" s="14">
        <f t="shared" si="53"/>
        <v>0.24679825723674328</v>
      </c>
      <c r="P325" s="14">
        <f t="shared" si="54"/>
        <v>0.18509869292755746</v>
      </c>
      <c r="Q325" s="14">
        <f t="shared" si="55"/>
        <v>0.18509869292755746</v>
      </c>
      <c r="R325" s="14"/>
      <c r="S325" s="14"/>
      <c r="T325" s="14">
        <f t="shared" si="58"/>
        <v>186.17299381781203</v>
      </c>
      <c r="U325" s="14">
        <f t="shared" si="59"/>
        <v>42.121323701875149</v>
      </c>
      <c r="V325" s="14">
        <f t="shared" si="56"/>
        <v>0.14992994127132153</v>
      </c>
    </row>
    <row r="326" spans="2:22" x14ac:dyDescent="0.3">
      <c r="B326" s="5" t="s">
        <v>10</v>
      </c>
      <c r="C326" s="5">
        <v>318</v>
      </c>
      <c r="D326" s="5">
        <v>318</v>
      </c>
      <c r="E326" s="6">
        <v>30</v>
      </c>
      <c r="F326" s="22">
        <f t="shared" si="49"/>
        <v>8.3333333333333339</v>
      </c>
      <c r="G326" s="14">
        <f t="shared" si="57"/>
        <v>-0.51388888888888873</v>
      </c>
      <c r="H326" s="14">
        <f>('motorcycle data'!$C$4)*(G326)</f>
        <v>-101.74999999999997</v>
      </c>
      <c r="I326" s="14">
        <f>0.5*1.225*F326^2*('motorcycle data'!$F$4)*('motorcycle data'!$G$4)</f>
        <v>13.993923611111114</v>
      </c>
      <c r="J326" s="14">
        <f>IF(F326=0,0,H326+I326+'motorcycle data'!$E$7)</f>
        <v>-48.908476388888857</v>
      </c>
      <c r="K326" s="14">
        <f t="shared" si="50"/>
        <v>0</v>
      </c>
      <c r="L326" s="14">
        <f t="shared" si="51"/>
        <v>48.908476388888857</v>
      </c>
      <c r="M326" s="14">
        <f t="shared" si="52"/>
        <v>-0.40757063657407383</v>
      </c>
      <c r="N326" s="14">
        <f t="shared" si="48"/>
        <v>0</v>
      </c>
      <c r="O326" s="14">
        <f t="shared" si="53"/>
        <v>0.40757063657407383</v>
      </c>
      <c r="P326" s="14">
        <f t="shared" si="54"/>
        <v>0.30567797743055536</v>
      </c>
      <c r="Q326" s="14">
        <f t="shared" si="55"/>
        <v>0.30567797743055536</v>
      </c>
      <c r="R326" s="14"/>
      <c r="S326" s="14"/>
      <c r="T326" s="14">
        <f t="shared" si="58"/>
        <v>186.17299381781203</v>
      </c>
      <c r="U326" s="14">
        <f t="shared" si="59"/>
        <v>42.52889433844922</v>
      </c>
      <c r="V326" s="14">
        <f t="shared" si="56"/>
        <v>0.24759916171874988</v>
      </c>
    </row>
    <row r="327" spans="2:22" x14ac:dyDescent="0.3">
      <c r="B327" s="5" t="s">
        <v>10</v>
      </c>
      <c r="C327" s="5">
        <v>319</v>
      </c>
      <c r="D327" s="5">
        <v>319</v>
      </c>
      <c r="E327" s="6">
        <v>28</v>
      </c>
      <c r="F327" s="22">
        <f t="shared" si="49"/>
        <v>7.7777777777777777</v>
      </c>
      <c r="G327" s="14">
        <f t="shared" si="57"/>
        <v>-0.54166666666666641</v>
      </c>
      <c r="H327" s="14">
        <f>('motorcycle data'!$C$4)*(G327)</f>
        <v>-107.24999999999994</v>
      </c>
      <c r="I327" s="14">
        <f>0.5*1.225*F327^2*('motorcycle data'!$F$4)*('motorcycle data'!$G$4)</f>
        <v>12.190262345679011</v>
      </c>
      <c r="J327" s="14">
        <f>IF(F327=0,0,H327+I327+'motorcycle data'!$E$7)</f>
        <v>-56.212137654320927</v>
      </c>
      <c r="K327" s="14">
        <f t="shared" si="50"/>
        <v>0</v>
      </c>
      <c r="L327" s="14">
        <f t="shared" si="51"/>
        <v>56.212137654320927</v>
      </c>
      <c r="M327" s="14">
        <f t="shared" si="52"/>
        <v>-0.43720551508916278</v>
      </c>
      <c r="N327" s="14">
        <f t="shared" si="48"/>
        <v>0</v>
      </c>
      <c r="O327" s="14">
        <f t="shared" si="53"/>
        <v>0.43720551508916278</v>
      </c>
      <c r="P327" s="14">
        <f t="shared" si="54"/>
        <v>0.3279041363168721</v>
      </c>
      <c r="Q327" s="14">
        <f t="shared" si="55"/>
        <v>0.3279041363168721</v>
      </c>
      <c r="R327" s="14"/>
      <c r="S327" s="14"/>
      <c r="T327" s="14">
        <f t="shared" si="58"/>
        <v>186.17299381781203</v>
      </c>
      <c r="U327" s="14">
        <f t="shared" si="59"/>
        <v>42.966099853538381</v>
      </c>
      <c r="V327" s="14">
        <f t="shared" si="56"/>
        <v>0.26560235041666641</v>
      </c>
    </row>
    <row r="328" spans="2:22" x14ac:dyDescent="0.3">
      <c r="B328" s="5" t="s">
        <v>10</v>
      </c>
      <c r="C328" s="5">
        <v>320</v>
      </c>
      <c r="D328" s="5">
        <v>320</v>
      </c>
      <c r="E328" s="6">
        <v>26.1</v>
      </c>
      <c r="F328" s="22">
        <f t="shared" si="49"/>
        <v>7.25</v>
      </c>
      <c r="G328" s="14">
        <f t="shared" si="57"/>
        <v>-0.33333333333333315</v>
      </c>
      <c r="H328" s="14">
        <f>('motorcycle data'!$C$4)*(G328)</f>
        <v>-65.999999999999957</v>
      </c>
      <c r="I328" s="14">
        <f>0.5*1.225*F328^2*('motorcycle data'!$F$4)*('motorcycle data'!$G$4)</f>
        <v>10.59200078125</v>
      </c>
      <c r="J328" s="14">
        <f>IF(F328=0,0,H328+I328+'motorcycle data'!$E$7)</f>
        <v>-16.560399218749957</v>
      </c>
      <c r="K328" s="14">
        <f t="shared" si="50"/>
        <v>0</v>
      </c>
      <c r="L328" s="14">
        <f t="shared" si="51"/>
        <v>16.560399218749957</v>
      </c>
      <c r="M328" s="14">
        <f t="shared" si="52"/>
        <v>-0.12006289433593718</v>
      </c>
      <c r="N328" s="14">
        <f t="shared" ref="N328:N391" si="60">IF(M328&gt;0,M328,0)</f>
        <v>0</v>
      </c>
      <c r="O328" s="14">
        <f t="shared" si="53"/>
        <v>0.12006289433593718</v>
      </c>
      <c r="P328" s="14">
        <f t="shared" si="54"/>
        <v>9.0047170751952885E-2</v>
      </c>
      <c r="Q328" s="14">
        <f t="shared" si="55"/>
        <v>9.0047170751952885E-2</v>
      </c>
      <c r="R328" s="14"/>
      <c r="S328" s="14"/>
      <c r="T328" s="14">
        <f t="shared" si="58"/>
        <v>186.17299381781203</v>
      </c>
      <c r="U328" s="14">
        <f t="shared" si="59"/>
        <v>43.086162747874319</v>
      </c>
      <c r="V328" s="14">
        <f t="shared" si="56"/>
        <v>7.2938208309081834E-2</v>
      </c>
    </row>
    <row r="329" spans="2:22" x14ac:dyDescent="0.3">
      <c r="B329" s="5" t="s">
        <v>10</v>
      </c>
      <c r="C329" s="5">
        <v>321</v>
      </c>
      <c r="D329" s="5">
        <v>321</v>
      </c>
      <c r="E329" s="6">
        <v>25.6</v>
      </c>
      <c r="F329" s="22">
        <f t="shared" ref="F329:F392" si="61">E329/3.6</f>
        <v>7.1111111111111116</v>
      </c>
      <c r="G329" s="14">
        <f t="shared" si="57"/>
        <v>-0.16666666666666705</v>
      </c>
      <c r="H329" s="14">
        <f>('motorcycle data'!$C$4)*(G329)</f>
        <v>-33.000000000000078</v>
      </c>
      <c r="I329" s="14">
        <f>0.5*1.225*F329^2*('motorcycle data'!$F$4)*('motorcycle data'!$G$4)</f>
        <v>10.190064197530864</v>
      </c>
      <c r="J329" s="14">
        <f>IF(F329=0,0,H329+I329+'motorcycle data'!$E$7)</f>
        <v>16.037664197530788</v>
      </c>
      <c r="K329" s="14">
        <f t="shared" ref="K329:K392" si="62">IF(J329&lt;=0,0,J329)</f>
        <v>16.037664197530788</v>
      </c>
      <c r="L329" s="14">
        <f t="shared" ref="L329:L392" si="63">IF(J329&lt;0,J329*-1,0)</f>
        <v>0</v>
      </c>
      <c r="M329" s="14">
        <f t="shared" ref="M329:M392" si="64">(J329*F329)/1000</f>
        <v>0.11404561207133006</v>
      </c>
      <c r="N329" s="14">
        <f t="shared" si="60"/>
        <v>0.11404561207133006</v>
      </c>
      <c r="O329" s="14">
        <f t="shared" ref="O329:O392" si="65">IF(M329&lt;0,M329*-1,0)</f>
        <v>0</v>
      </c>
      <c r="P329" s="14">
        <f t="shared" ref="P329:P392" si="66">O329*0.75</f>
        <v>0</v>
      </c>
      <c r="Q329" s="14">
        <f t="shared" ref="Q329:Q392" si="67">IF(G329&lt;0,P329,"")</f>
        <v>0</v>
      </c>
      <c r="R329" s="14"/>
      <c r="S329" s="14"/>
      <c r="T329" s="14">
        <f t="shared" si="58"/>
        <v>186.28703942988335</v>
      </c>
      <c r="U329" s="14">
        <f t="shared" si="59"/>
        <v>43.086162747874319</v>
      </c>
      <c r="V329" s="14">
        <f t="shared" ref="V329:V392" si="68">O329*0.75*0.9*0.9</f>
        <v>0</v>
      </c>
    </row>
    <row r="330" spans="2:22" x14ac:dyDescent="0.3">
      <c r="B330" s="5" t="s">
        <v>10</v>
      </c>
      <c r="C330" s="5">
        <v>322</v>
      </c>
      <c r="D330" s="5">
        <v>322</v>
      </c>
      <c r="E330" s="6">
        <v>24.9</v>
      </c>
      <c r="F330" s="22">
        <f t="shared" si="61"/>
        <v>6.9166666666666661</v>
      </c>
      <c r="G330" s="14">
        <f t="shared" ref="G330:G393" si="69">($E331-$E329)/2/3.6</f>
        <v>-9.7222222222222612E-2</v>
      </c>
      <c r="H330" s="14">
        <f>('motorcycle data'!$C$4)*(G330)</f>
        <v>-19.250000000000078</v>
      </c>
      <c r="I330" s="14">
        <f>0.5*1.225*F330^2*('motorcycle data'!$F$4)*('motorcycle data'!$G$4)</f>
        <v>9.6404139756944431</v>
      </c>
      <c r="J330" s="14">
        <f>IF(F330=0,0,H330+I330+'motorcycle data'!$E$7)</f>
        <v>29.238013975694365</v>
      </c>
      <c r="K330" s="14">
        <f t="shared" si="62"/>
        <v>29.238013975694365</v>
      </c>
      <c r="L330" s="14">
        <f t="shared" si="63"/>
        <v>0</v>
      </c>
      <c r="M330" s="14">
        <f t="shared" si="64"/>
        <v>0.20222959666521934</v>
      </c>
      <c r="N330" s="14">
        <f t="shared" si="60"/>
        <v>0.20222959666521934</v>
      </c>
      <c r="O330" s="14">
        <f t="shared" si="65"/>
        <v>0</v>
      </c>
      <c r="P330" s="14">
        <f t="shared" si="66"/>
        <v>0</v>
      </c>
      <c r="Q330" s="14">
        <f t="shared" si="67"/>
        <v>0</v>
      </c>
      <c r="R330" s="14"/>
      <c r="S330" s="14"/>
      <c r="T330" s="14">
        <f t="shared" ref="T330:T393" si="70">T329+N330</f>
        <v>186.48926902654856</v>
      </c>
      <c r="U330" s="14">
        <f t="shared" ref="U330:U393" si="71">U329+O330</f>
        <v>43.086162747874319</v>
      </c>
      <c r="V330" s="14">
        <f t="shared" si="68"/>
        <v>0</v>
      </c>
    </row>
    <row r="331" spans="2:22" x14ac:dyDescent="0.3">
      <c r="B331" s="5" t="s">
        <v>10</v>
      </c>
      <c r="C331" s="5">
        <v>323</v>
      </c>
      <c r="D331" s="5">
        <v>323</v>
      </c>
      <c r="E331" s="6">
        <v>24.9</v>
      </c>
      <c r="F331" s="22">
        <f t="shared" si="61"/>
        <v>6.9166666666666661</v>
      </c>
      <c r="G331" s="14">
        <f t="shared" si="69"/>
        <v>-8.3333333333333037E-2</v>
      </c>
      <c r="H331" s="14">
        <f>('motorcycle data'!$C$4)*(G331)</f>
        <v>-16.499999999999943</v>
      </c>
      <c r="I331" s="14">
        <f>0.5*1.225*F331^2*('motorcycle data'!$F$4)*('motorcycle data'!$G$4)</f>
        <v>9.6404139756944431</v>
      </c>
      <c r="J331" s="14">
        <f>IF(F331=0,0,H331+I331+'motorcycle data'!$E$7)</f>
        <v>31.9880139756945</v>
      </c>
      <c r="K331" s="14">
        <f t="shared" si="62"/>
        <v>31.9880139756945</v>
      </c>
      <c r="L331" s="14">
        <f t="shared" si="63"/>
        <v>0</v>
      </c>
      <c r="M331" s="14">
        <f t="shared" si="64"/>
        <v>0.22125042999855363</v>
      </c>
      <c r="N331" s="14">
        <f t="shared" si="60"/>
        <v>0.22125042999855363</v>
      </c>
      <c r="O331" s="14">
        <f t="shared" si="65"/>
        <v>0</v>
      </c>
      <c r="P331" s="14">
        <f t="shared" si="66"/>
        <v>0</v>
      </c>
      <c r="Q331" s="14">
        <f t="shared" si="67"/>
        <v>0</v>
      </c>
      <c r="R331" s="14"/>
      <c r="S331" s="14"/>
      <c r="T331" s="14">
        <f t="shared" si="70"/>
        <v>186.7105194565471</v>
      </c>
      <c r="U331" s="14">
        <f t="shared" si="71"/>
        <v>43.086162747874319</v>
      </c>
      <c r="V331" s="14">
        <f t="shared" si="68"/>
        <v>0</v>
      </c>
    </row>
    <row r="332" spans="2:22" x14ac:dyDescent="0.3">
      <c r="B332" s="5" t="s">
        <v>10</v>
      </c>
      <c r="C332" s="5">
        <v>324</v>
      </c>
      <c r="D332" s="5">
        <v>324</v>
      </c>
      <c r="E332" s="6">
        <v>24.3</v>
      </c>
      <c r="F332" s="22">
        <f t="shared" si="61"/>
        <v>6.75</v>
      </c>
      <c r="G332" s="14">
        <f t="shared" si="69"/>
        <v>-0.1388888888888889</v>
      </c>
      <c r="H332" s="14">
        <f>('motorcycle data'!$C$4)*(G332)</f>
        <v>-27.5</v>
      </c>
      <c r="I332" s="14">
        <f>0.5*1.225*F332^2*('motorcycle data'!$F$4)*('motorcycle data'!$G$4)</f>
        <v>9.1814132812500002</v>
      </c>
      <c r="J332" s="14">
        <f>IF(F332=0,0,H332+I332+'motorcycle data'!$E$7)</f>
        <v>20.529013281250002</v>
      </c>
      <c r="K332" s="14">
        <f t="shared" si="62"/>
        <v>20.529013281250002</v>
      </c>
      <c r="L332" s="14">
        <f t="shared" si="63"/>
        <v>0</v>
      </c>
      <c r="M332" s="14">
        <f t="shared" si="64"/>
        <v>0.13857083964843753</v>
      </c>
      <c r="N332" s="14">
        <f t="shared" si="60"/>
        <v>0.13857083964843753</v>
      </c>
      <c r="O332" s="14">
        <f t="shared" si="65"/>
        <v>0</v>
      </c>
      <c r="P332" s="14">
        <f t="shared" si="66"/>
        <v>0</v>
      </c>
      <c r="Q332" s="14">
        <f t="shared" si="67"/>
        <v>0</v>
      </c>
      <c r="R332" s="14"/>
      <c r="S332" s="14"/>
      <c r="T332" s="14">
        <f t="shared" si="70"/>
        <v>186.84909029619553</v>
      </c>
      <c r="U332" s="14">
        <f t="shared" si="71"/>
        <v>43.086162747874319</v>
      </c>
      <c r="V332" s="14">
        <f t="shared" si="68"/>
        <v>0</v>
      </c>
    </row>
    <row r="333" spans="2:22" x14ac:dyDescent="0.3">
      <c r="B333" s="5" t="s">
        <v>10</v>
      </c>
      <c r="C333" s="5">
        <v>325</v>
      </c>
      <c r="D333" s="5">
        <v>325</v>
      </c>
      <c r="E333" s="6">
        <v>23.9</v>
      </c>
      <c r="F333" s="22">
        <f t="shared" si="61"/>
        <v>6.6388888888888884</v>
      </c>
      <c r="G333" s="14">
        <f t="shared" si="69"/>
        <v>-5.5555555555555851E-2</v>
      </c>
      <c r="H333" s="14">
        <f>('motorcycle data'!$C$4)*(G333)</f>
        <v>-11.000000000000059</v>
      </c>
      <c r="I333" s="14">
        <f>0.5*1.225*F333^2*('motorcycle data'!$F$4)*('motorcycle data'!$G$4)</f>
        <v>8.8816323398919739</v>
      </c>
      <c r="J333" s="14">
        <f>IF(F333=0,0,H333+I333+'motorcycle data'!$E$7)</f>
        <v>36.729232339891915</v>
      </c>
      <c r="K333" s="14">
        <f t="shared" si="62"/>
        <v>36.729232339891915</v>
      </c>
      <c r="L333" s="14">
        <f t="shared" si="63"/>
        <v>0</v>
      </c>
      <c r="M333" s="14">
        <f t="shared" si="64"/>
        <v>0.24384129247872688</v>
      </c>
      <c r="N333" s="14">
        <f t="shared" si="60"/>
        <v>0.24384129247872688</v>
      </c>
      <c r="O333" s="14">
        <f t="shared" si="65"/>
        <v>0</v>
      </c>
      <c r="P333" s="14">
        <f t="shared" si="66"/>
        <v>0</v>
      </c>
      <c r="Q333" s="14">
        <f t="shared" si="67"/>
        <v>0</v>
      </c>
      <c r="R333" s="14"/>
      <c r="S333" s="14"/>
      <c r="T333" s="14">
        <f t="shared" si="70"/>
        <v>187.09293158867425</v>
      </c>
      <c r="U333" s="14">
        <f t="shared" si="71"/>
        <v>43.086162747874319</v>
      </c>
      <c r="V333" s="14">
        <f t="shared" si="68"/>
        <v>0</v>
      </c>
    </row>
    <row r="334" spans="2:22" x14ac:dyDescent="0.3">
      <c r="B334" s="5" t="s">
        <v>10</v>
      </c>
      <c r="C334" s="5">
        <v>326</v>
      </c>
      <c r="D334" s="5">
        <v>326</v>
      </c>
      <c r="E334" s="6">
        <v>23.9</v>
      </c>
      <c r="F334" s="22">
        <f t="shared" si="61"/>
        <v>6.6388888888888884</v>
      </c>
      <c r="G334" s="14">
        <f t="shared" si="69"/>
        <v>-4.1666666666666269E-2</v>
      </c>
      <c r="H334" s="14">
        <f>('motorcycle data'!$C$4)*(G334)</f>
        <v>-8.2499999999999218</v>
      </c>
      <c r="I334" s="14">
        <f>0.5*1.225*F334^2*('motorcycle data'!$F$4)*('motorcycle data'!$G$4)</f>
        <v>8.8816323398919739</v>
      </c>
      <c r="J334" s="14">
        <f>IF(F334=0,0,H334+I334+'motorcycle data'!$E$7)</f>
        <v>39.47923233989205</v>
      </c>
      <c r="K334" s="14">
        <f t="shared" si="62"/>
        <v>39.47923233989205</v>
      </c>
      <c r="L334" s="14">
        <f t="shared" si="63"/>
        <v>0</v>
      </c>
      <c r="M334" s="14">
        <f t="shared" si="64"/>
        <v>0.26209823692317219</v>
      </c>
      <c r="N334" s="14">
        <f t="shared" si="60"/>
        <v>0.26209823692317219</v>
      </c>
      <c r="O334" s="14">
        <f t="shared" si="65"/>
        <v>0</v>
      </c>
      <c r="P334" s="14">
        <f t="shared" si="66"/>
        <v>0</v>
      </c>
      <c r="Q334" s="14">
        <f t="shared" si="67"/>
        <v>0</v>
      </c>
      <c r="R334" s="14"/>
      <c r="S334" s="14"/>
      <c r="T334" s="14">
        <f t="shared" si="70"/>
        <v>187.35502982559743</v>
      </c>
      <c r="U334" s="14">
        <f t="shared" si="71"/>
        <v>43.086162747874319</v>
      </c>
      <c r="V334" s="14">
        <f t="shared" si="68"/>
        <v>0</v>
      </c>
    </row>
    <row r="335" spans="2:22" x14ac:dyDescent="0.3">
      <c r="B335" s="5" t="s">
        <v>10</v>
      </c>
      <c r="C335" s="5">
        <v>327</v>
      </c>
      <c r="D335" s="5">
        <v>327</v>
      </c>
      <c r="E335" s="6">
        <v>23.6</v>
      </c>
      <c r="F335" s="22">
        <f t="shared" si="61"/>
        <v>6.5555555555555554</v>
      </c>
      <c r="G335" s="14">
        <f t="shared" si="69"/>
        <v>-8.3333333333333037E-2</v>
      </c>
      <c r="H335" s="14">
        <f>('motorcycle data'!$C$4)*(G335)</f>
        <v>-16.499999999999943</v>
      </c>
      <c r="I335" s="14">
        <f>0.5*1.225*F335^2*('motorcycle data'!$F$4)*('motorcycle data'!$G$4)</f>
        <v>8.6600618827160485</v>
      </c>
      <c r="J335" s="14">
        <f>IF(F335=0,0,H335+I335+'motorcycle data'!$E$7)</f>
        <v>31.007661882716107</v>
      </c>
      <c r="K335" s="14">
        <f t="shared" si="62"/>
        <v>31.007661882716107</v>
      </c>
      <c r="L335" s="14">
        <f t="shared" si="63"/>
        <v>0</v>
      </c>
      <c r="M335" s="14">
        <f t="shared" si="64"/>
        <v>0.20327245012002779</v>
      </c>
      <c r="N335" s="14">
        <f t="shared" si="60"/>
        <v>0.20327245012002779</v>
      </c>
      <c r="O335" s="14">
        <f t="shared" si="65"/>
        <v>0</v>
      </c>
      <c r="P335" s="14">
        <f t="shared" si="66"/>
        <v>0</v>
      </c>
      <c r="Q335" s="14">
        <f t="shared" si="67"/>
        <v>0</v>
      </c>
      <c r="R335" s="14"/>
      <c r="S335" s="14"/>
      <c r="T335" s="14">
        <f t="shared" si="70"/>
        <v>187.55830227571747</v>
      </c>
      <c r="U335" s="14">
        <f t="shared" si="71"/>
        <v>43.086162747874319</v>
      </c>
      <c r="V335" s="14">
        <f t="shared" si="68"/>
        <v>0</v>
      </c>
    </row>
    <row r="336" spans="2:22" x14ac:dyDescent="0.3">
      <c r="B336" s="5" t="s">
        <v>10</v>
      </c>
      <c r="C336" s="5">
        <v>328</v>
      </c>
      <c r="D336" s="5">
        <v>328</v>
      </c>
      <c r="E336" s="6">
        <v>23.3</v>
      </c>
      <c r="F336" s="22">
        <f t="shared" si="61"/>
        <v>6.4722222222222223</v>
      </c>
      <c r="G336" s="14">
        <f t="shared" si="69"/>
        <v>-0.43055555555555575</v>
      </c>
      <c r="H336" s="14">
        <f>('motorcycle data'!$C$4)*(G336)</f>
        <v>-85.250000000000043</v>
      </c>
      <c r="I336" s="14">
        <f>0.5*1.225*F336^2*('motorcycle data'!$F$4)*('motorcycle data'!$G$4)</f>
        <v>8.4412902102623466</v>
      </c>
      <c r="J336" s="14">
        <f>IF(F336=0,0,H336+I336+'motorcycle data'!$E$7)</f>
        <v>-37.961109789737691</v>
      </c>
      <c r="K336" s="14">
        <f t="shared" si="62"/>
        <v>0</v>
      </c>
      <c r="L336" s="14">
        <f t="shared" si="63"/>
        <v>37.961109789737691</v>
      </c>
      <c r="M336" s="14">
        <f t="shared" si="64"/>
        <v>-0.24569273836135783</v>
      </c>
      <c r="N336" s="14">
        <f t="shared" si="60"/>
        <v>0</v>
      </c>
      <c r="O336" s="14">
        <f t="shared" si="65"/>
        <v>0.24569273836135783</v>
      </c>
      <c r="P336" s="14">
        <f t="shared" si="66"/>
        <v>0.18426955377101836</v>
      </c>
      <c r="Q336" s="14">
        <f t="shared" si="67"/>
        <v>0.18426955377101836</v>
      </c>
      <c r="R336" s="14"/>
      <c r="S336" s="14"/>
      <c r="T336" s="14">
        <f t="shared" si="70"/>
        <v>187.55830227571747</v>
      </c>
      <c r="U336" s="14">
        <f t="shared" si="71"/>
        <v>43.331855486235675</v>
      </c>
      <c r="V336" s="14">
        <f t="shared" si="68"/>
        <v>0.14925833855452486</v>
      </c>
    </row>
    <row r="337" spans="2:22" x14ac:dyDescent="0.3">
      <c r="B337" s="5" t="s">
        <v>10</v>
      </c>
      <c r="C337" s="5">
        <v>329</v>
      </c>
      <c r="D337" s="5">
        <v>329</v>
      </c>
      <c r="E337" s="6">
        <v>20.5</v>
      </c>
      <c r="F337" s="22">
        <f t="shared" si="61"/>
        <v>5.6944444444444446</v>
      </c>
      <c r="G337" s="14">
        <f t="shared" si="69"/>
        <v>-0.80555555555555558</v>
      </c>
      <c r="H337" s="14">
        <f>('motorcycle data'!$C$4)*(G337)</f>
        <v>-159.5</v>
      </c>
      <c r="I337" s="14">
        <f>0.5*1.225*F337^2*('motorcycle data'!$F$4)*('motorcycle data'!$G$4)</f>
        <v>6.5343848861882723</v>
      </c>
      <c r="J337" s="14">
        <f>IF(F337=0,0,H337+I337+'motorcycle data'!$E$7)</f>
        <v>-114.11801511381174</v>
      </c>
      <c r="K337" s="14">
        <f t="shared" si="62"/>
        <v>0</v>
      </c>
      <c r="L337" s="14">
        <f t="shared" si="63"/>
        <v>114.11801511381174</v>
      </c>
      <c r="M337" s="14">
        <f t="shared" si="64"/>
        <v>-0.64983869717587239</v>
      </c>
      <c r="N337" s="14">
        <f t="shared" si="60"/>
        <v>0</v>
      </c>
      <c r="O337" s="14">
        <f t="shared" si="65"/>
        <v>0.64983869717587239</v>
      </c>
      <c r="P337" s="14">
        <f t="shared" si="66"/>
        <v>0.48737902288190427</v>
      </c>
      <c r="Q337" s="14">
        <f t="shared" si="67"/>
        <v>0.48737902288190427</v>
      </c>
      <c r="R337" s="14"/>
      <c r="S337" s="14"/>
      <c r="T337" s="14">
        <f t="shared" si="70"/>
        <v>187.55830227571747</v>
      </c>
      <c r="U337" s="14">
        <f t="shared" si="71"/>
        <v>43.981694183411548</v>
      </c>
      <c r="V337" s="14">
        <f t="shared" si="68"/>
        <v>0.3947770085343425</v>
      </c>
    </row>
    <row r="338" spans="2:22" x14ac:dyDescent="0.3">
      <c r="B338" s="5" t="s">
        <v>10</v>
      </c>
      <c r="C338" s="5">
        <v>330</v>
      </c>
      <c r="D338" s="5">
        <v>330</v>
      </c>
      <c r="E338" s="6">
        <v>17.5</v>
      </c>
      <c r="F338" s="22">
        <f t="shared" si="61"/>
        <v>4.8611111111111107</v>
      </c>
      <c r="G338" s="14">
        <f t="shared" si="69"/>
        <v>-0.50000000000000022</v>
      </c>
      <c r="H338" s="14">
        <f>('motorcycle data'!$C$4)*(G338)</f>
        <v>-99.000000000000043</v>
      </c>
      <c r="I338" s="14">
        <f>0.5*1.225*F338^2*('motorcycle data'!$F$4)*('motorcycle data'!$G$4)</f>
        <v>4.761821228780863</v>
      </c>
      <c r="J338" s="14">
        <f>IF(F338=0,0,H338+I338+'motorcycle data'!$E$7)</f>
        <v>-55.390578771219182</v>
      </c>
      <c r="K338" s="14">
        <f t="shared" si="62"/>
        <v>0</v>
      </c>
      <c r="L338" s="14">
        <f t="shared" si="63"/>
        <v>55.390578771219182</v>
      </c>
      <c r="M338" s="14">
        <f t="shared" si="64"/>
        <v>-0.26925975791564877</v>
      </c>
      <c r="N338" s="14">
        <f t="shared" si="60"/>
        <v>0</v>
      </c>
      <c r="O338" s="14">
        <f t="shared" si="65"/>
        <v>0.26925975791564877</v>
      </c>
      <c r="P338" s="14">
        <f t="shared" si="66"/>
        <v>0.20194481843673656</v>
      </c>
      <c r="Q338" s="14">
        <f t="shared" si="67"/>
        <v>0.20194481843673656</v>
      </c>
      <c r="R338" s="14"/>
      <c r="S338" s="14"/>
      <c r="T338" s="14">
        <f t="shared" si="70"/>
        <v>187.55830227571747</v>
      </c>
      <c r="U338" s="14">
        <f t="shared" si="71"/>
        <v>44.250953941327197</v>
      </c>
      <c r="V338" s="14">
        <f t="shared" si="68"/>
        <v>0.16357530293375663</v>
      </c>
    </row>
    <row r="339" spans="2:22" x14ac:dyDescent="0.3">
      <c r="B339" s="5" t="s">
        <v>10</v>
      </c>
      <c r="C339" s="5">
        <v>331</v>
      </c>
      <c r="D339" s="5">
        <v>331</v>
      </c>
      <c r="E339" s="6">
        <v>16.899999999999999</v>
      </c>
      <c r="F339" s="22">
        <f t="shared" si="61"/>
        <v>4.6944444444444438</v>
      </c>
      <c r="G339" s="14">
        <f t="shared" si="69"/>
        <v>-0.1111111111111112</v>
      </c>
      <c r="H339" s="14">
        <f>('motorcycle data'!$C$4)*(G339)</f>
        <v>-22.000000000000018</v>
      </c>
      <c r="I339" s="14">
        <f>0.5*1.225*F339^2*('motorcycle data'!$F$4)*('motorcycle data'!$G$4)</f>
        <v>4.4408939139660477</v>
      </c>
      <c r="J339" s="14">
        <f>IF(F339=0,0,H339+I339+'motorcycle data'!$E$7)</f>
        <v>21.288493913966029</v>
      </c>
      <c r="K339" s="14">
        <f t="shared" si="62"/>
        <v>21.288493913966029</v>
      </c>
      <c r="L339" s="14">
        <f t="shared" si="63"/>
        <v>0</v>
      </c>
      <c r="M339" s="14">
        <f t="shared" si="64"/>
        <v>9.9937651985007175E-2</v>
      </c>
      <c r="N339" s="14">
        <f t="shared" si="60"/>
        <v>9.9937651985007175E-2</v>
      </c>
      <c r="O339" s="14">
        <f t="shared" si="65"/>
        <v>0</v>
      </c>
      <c r="P339" s="14">
        <f t="shared" si="66"/>
        <v>0</v>
      </c>
      <c r="Q339" s="14">
        <f t="shared" si="67"/>
        <v>0</v>
      </c>
      <c r="R339" s="14"/>
      <c r="S339" s="14"/>
      <c r="T339" s="14">
        <f t="shared" si="70"/>
        <v>187.65823992770248</v>
      </c>
      <c r="U339" s="14">
        <f t="shared" si="71"/>
        <v>44.250953941327197</v>
      </c>
      <c r="V339" s="14">
        <f t="shared" si="68"/>
        <v>0</v>
      </c>
    </row>
    <row r="340" spans="2:22" x14ac:dyDescent="0.3">
      <c r="B340" s="5" t="s">
        <v>10</v>
      </c>
      <c r="C340" s="5">
        <v>332</v>
      </c>
      <c r="D340" s="5">
        <v>332</v>
      </c>
      <c r="E340" s="6">
        <v>16.7</v>
      </c>
      <c r="F340" s="22">
        <f t="shared" si="61"/>
        <v>4.6388888888888884</v>
      </c>
      <c r="G340" s="14">
        <f t="shared" si="69"/>
        <v>-0.13888888888888865</v>
      </c>
      <c r="H340" s="14">
        <f>('motorcycle data'!$C$4)*(G340)</f>
        <v>-27.49999999999995</v>
      </c>
      <c r="I340" s="14">
        <f>0.5*1.225*F340^2*('motorcycle data'!$F$4)*('motorcycle data'!$G$4)</f>
        <v>4.3364059510030843</v>
      </c>
      <c r="J340" s="14">
        <f>IF(F340=0,0,H340+I340+'motorcycle data'!$E$7)</f>
        <v>15.684005951003133</v>
      </c>
      <c r="K340" s="14">
        <f t="shared" si="62"/>
        <v>15.684005951003133</v>
      </c>
      <c r="L340" s="14">
        <f t="shared" si="63"/>
        <v>0</v>
      </c>
      <c r="M340" s="14">
        <f t="shared" si="64"/>
        <v>7.2756360939375639E-2</v>
      </c>
      <c r="N340" s="14">
        <f t="shared" si="60"/>
        <v>7.2756360939375639E-2</v>
      </c>
      <c r="O340" s="14">
        <f t="shared" si="65"/>
        <v>0</v>
      </c>
      <c r="P340" s="14">
        <f t="shared" si="66"/>
        <v>0</v>
      </c>
      <c r="Q340" s="14">
        <f t="shared" si="67"/>
        <v>0</v>
      </c>
      <c r="R340" s="14"/>
      <c r="S340" s="14"/>
      <c r="T340" s="14">
        <f t="shared" si="70"/>
        <v>187.73099628864185</v>
      </c>
      <c r="U340" s="14">
        <f t="shared" si="71"/>
        <v>44.250953941327197</v>
      </c>
      <c r="V340" s="14">
        <f t="shared" si="68"/>
        <v>0</v>
      </c>
    </row>
    <row r="341" spans="2:22" x14ac:dyDescent="0.3">
      <c r="B341" s="5" t="s">
        <v>10</v>
      </c>
      <c r="C341" s="5">
        <v>333</v>
      </c>
      <c r="D341" s="5">
        <v>333</v>
      </c>
      <c r="E341" s="6">
        <v>15.9</v>
      </c>
      <c r="F341" s="22">
        <f t="shared" si="61"/>
        <v>4.416666666666667</v>
      </c>
      <c r="G341" s="14">
        <f t="shared" si="69"/>
        <v>-0.15277777777777773</v>
      </c>
      <c r="H341" s="14">
        <f>('motorcycle data'!$C$4)*(G341)</f>
        <v>-30.249999999999993</v>
      </c>
      <c r="I341" s="14">
        <f>0.5*1.225*F341^2*('motorcycle data'!$F$4)*('motorcycle data'!$G$4)</f>
        <v>3.9308931423611111</v>
      </c>
      <c r="J341" s="14">
        <f>IF(F341=0,0,H341+I341+'motorcycle data'!$E$7)</f>
        <v>12.528493142361118</v>
      </c>
      <c r="K341" s="14">
        <f t="shared" si="62"/>
        <v>12.528493142361118</v>
      </c>
      <c r="L341" s="14">
        <f t="shared" si="63"/>
        <v>0</v>
      </c>
      <c r="M341" s="14">
        <f t="shared" si="64"/>
        <v>5.5334178045428277E-2</v>
      </c>
      <c r="N341" s="14">
        <f t="shared" si="60"/>
        <v>5.5334178045428277E-2</v>
      </c>
      <c r="O341" s="14">
        <f t="shared" si="65"/>
        <v>0</v>
      </c>
      <c r="P341" s="14">
        <f t="shared" si="66"/>
        <v>0</v>
      </c>
      <c r="Q341" s="14">
        <f t="shared" si="67"/>
        <v>0</v>
      </c>
      <c r="R341" s="14"/>
      <c r="S341" s="14"/>
      <c r="T341" s="14">
        <f t="shared" si="70"/>
        <v>187.78633046668728</v>
      </c>
      <c r="U341" s="14">
        <f t="shared" si="71"/>
        <v>44.250953941327197</v>
      </c>
      <c r="V341" s="14">
        <f t="shared" si="68"/>
        <v>0</v>
      </c>
    </row>
    <row r="342" spans="2:22" x14ac:dyDescent="0.3">
      <c r="B342" s="5" t="s">
        <v>10</v>
      </c>
      <c r="C342" s="5">
        <v>334</v>
      </c>
      <c r="D342" s="5">
        <v>334</v>
      </c>
      <c r="E342" s="6">
        <v>15.6</v>
      </c>
      <c r="F342" s="22">
        <f t="shared" si="61"/>
        <v>4.333333333333333</v>
      </c>
      <c r="G342" s="14">
        <f t="shared" si="69"/>
        <v>-0.12500000000000006</v>
      </c>
      <c r="H342" s="14">
        <f>('motorcycle data'!$C$4)*(G342)</f>
        <v>-24.750000000000011</v>
      </c>
      <c r="I342" s="14">
        <f>0.5*1.225*F342^2*('motorcycle data'!$F$4)*('motorcycle data'!$G$4)</f>
        <v>3.7839569444444434</v>
      </c>
      <c r="J342" s="14">
        <f>IF(F342=0,0,H342+I342+'motorcycle data'!$E$7)</f>
        <v>17.881556944444434</v>
      </c>
      <c r="K342" s="14">
        <f t="shared" si="62"/>
        <v>17.881556944444434</v>
      </c>
      <c r="L342" s="14">
        <f t="shared" si="63"/>
        <v>0</v>
      </c>
      <c r="M342" s="14">
        <f t="shared" si="64"/>
        <v>7.7486746759259206E-2</v>
      </c>
      <c r="N342" s="14">
        <f t="shared" si="60"/>
        <v>7.7486746759259206E-2</v>
      </c>
      <c r="O342" s="14">
        <f t="shared" si="65"/>
        <v>0</v>
      </c>
      <c r="P342" s="14">
        <f t="shared" si="66"/>
        <v>0</v>
      </c>
      <c r="Q342" s="14">
        <f t="shared" si="67"/>
        <v>0</v>
      </c>
      <c r="R342" s="14"/>
      <c r="S342" s="14"/>
      <c r="T342" s="14">
        <f t="shared" si="70"/>
        <v>187.86381721344654</v>
      </c>
      <c r="U342" s="14">
        <f t="shared" si="71"/>
        <v>44.250953941327197</v>
      </c>
      <c r="V342" s="14">
        <f t="shared" si="68"/>
        <v>0</v>
      </c>
    </row>
    <row r="343" spans="2:22" x14ac:dyDescent="0.3">
      <c r="B343" s="5" t="s">
        <v>10</v>
      </c>
      <c r="C343" s="5">
        <v>335</v>
      </c>
      <c r="D343" s="5">
        <v>335</v>
      </c>
      <c r="E343" s="6">
        <v>15</v>
      </c>
      <c r="F343" s="22">
        <f t="shared" si="61"/>
        <v>4.166666666666667</v>
      </c>
      <c r="G343" s="14">
        <f t="shared" si="69"/>
        <v>-0.15277777777777773</v>
      </c>
      <c r="H343" s="14">
        <f>('motorcycle data'!$C$4)*(G343)</f>
        <v>-30.249999999999993</v>
      </c>
      <c r="I343" s="14">
        <f>0.5*1.225*F343^2*('motorcycle data'!$F$4)*('motorcycle data'!$G$4)</f>
        <v>3.4984809027777786</v>
      </c>
      <c r="J343" s="14">
        <f>IF(F343=0,0,H343+I343+'motorcycle data'!$E$7)</f>
        <v>12.096080902777786</v>
      </c>
      <c r="K343" s="14">
        <f t="shared" si="62"/>
        <v>12.096080902777786</v>
      </c>
      <c r="L343" s="14">
        <f t="shared" si="63"/>
        <v>0</v>
      </c>
      <c r="M343" s="14">
        <f t="shared" si="64"/>
        <v>5.0400337094907439E-2</v>
      </c>
      <c r="N343" s="14">
        <f t="shared" si="60"/>
        <v>5.0400337094907439E-2</v>
      </c>
      <c r="O343" s="14">
        <f t="shared" si="65"/>
        <v>0</v>
      </c>
      <c r="P343" s="14">
        <f t="shared" si="66"/>
        <v>0</v>
      </c>
      <c r="Q343" s="14">
        <f t="shared" si="67"/>
        <v>0</v>
      </c>
      <c r="R343" s="14"/>
      <c r="S343" s="14"/>
      <c r="T343" s="14">
        <f t="shared" si="70"/>
        <v>187.91421755054145</v>
      </c>
      <c r="U343" s="14">
        <f t="shared" si="71"/>
        <v>44.250953941327197</v>
      </c>
      <c r="V343" s="14">
        <f t="shared" si="68"/>
        <v>0</v>
      </c>
    </row>
    <row r="344" spans="2:22" x14ac:dyDescent="0.3">
      <c r="B344" s="5" t="s">
        <v>10</v>
      </c>
      <c r="C344" s="5">
        <v>336</v>
      </c>
      <c r="D344" s="5">
        <v>336</v>
      </c>
      <c r="E344" s="6">
        <v>14.5</v>
      </c>
      <c r="F344" s="22">
        <f t="shared" si="61"/>
        <v>4.0277777777777777</v>
      </c>
      <c r="G344" s="14">
        <f t="shared" si="69"/>
        <v>-9.7222222222222127E-2</v>
      </c>
      <c r="H344" s="14">
        <f>('motorcycle data'!$C$4)*(G344)</f>
        <v>-19.249999999999982</v>
      </c>
      <c r="I344" s="14">
        <f>0.5*1.225*F344^2*('motorcycle data'!$F$4)*('motorcycle data'!$G$4)</f>
        <v>3.2691360435956791</v>
      </c>
      <c r="J344" s="14">
        <f>IF(F344=0,0,H344+I344+'motorcycle data'!$E$7)</f>
        <v>22.866736043595697</v>
      </c>
      <c r="K344" s="14">
        <f t="shared" si="62"/>
        <v>22.866736043595697</v>
      </c>
      <c r="L344" s="14">
        <f t="shared" si="63"/>
        <v>0</v>
      </c>
      <c r="M344" s="14">
        <f t="shared" si="64"/>
        <v>9.2102131286704886E-2</v>
      </c>
      <c r="N344" s="14">
        <f t="shared" si="60"/>
        <v>9.2102131286704886E-2</v>
      </c>
      <c r="O344" s="14">
        <f t="shared" si="65"/>
        <v>0</v>
      </c>
      <c r="P344" s="14">
        <f t="shared" si="66"/>
        <v>0</v>
      </c>
      <c r="Q344" s="14">
        <f t="shared" si="67"/>
        <v>0</v>
      </c>
      <c r="R344" s="14"/>
      <c r="S344" s="14"/>
      <c r="T344" s="14">
        <f t="shared" si="70"/>
        <v>188.00631968182816</v>
      </c>
      <c r="U344" s="14">
        <f t="shared" si="71"/>
        <v>44.250953941327197</v>
      </c>
      <c r="V344" s="14">
        <f t="shared" si="68"/>
        <v>0</v>
      </c>
    </row>
    <row r="345" spans="2:22" x14ac:dyDescent="0.3">
      <c r="B345" s="5" t="s">
        <v>10</v>
      </c>
      <c r="C345" s="5">
        <v>337</v>
      </c>
      <c r="D345" s="5">
        <v>337</v>
      </c>
      <c r="E345" s="6">
        <v>14.3</v>
      </c>
      <c r="F345" s="22">
        <f t="shared" si="61"/>
        <v>3.9722222222222223</v>
      </c>
      <c r="G345" s="14">
        <f t="shared" si="69"/>
        <v>0</v>
      </c>
      <c r="H345" s="14">
        <f>('motorcycle data'!$C$4)*(G345)</f>
        <v>0</v>
      </c>
      <c r="I345" s="14">
        <f>0.5*1.225*F345^2*('motorcycle data'!$F$4)*('motorcycle data'!$G$4)</f>
        <v>3.1795749324845679</v>
      </c>
      <c r="J345" s="14">
        <f>IF(F345=0,0,H345+I345+'motorcycle data'!$E$7)</f>
        <v>42.02717493248457</v>
      </c>
      <c r="K345" s="14">
        <f t="shared" si="62"/>
        <v>42.02717493248457</v>
      </c>
      <c r="L345" s="14">
        <f t="shared" si="63"/>
        <v>0</v>
      </c>
      <c r="M345" s="14">
        <f t="shared" si="64"/>
        <v>0.16694127820403593</v>
      </c>
      <c r="N345" s="14">
        <f t="shared" si="60"/>
        <v>0.16694127820403593</v>
      </c>
      <c r="O345" s="14">
        <f t="shared" si="65"/>
        <v>0</v>
      </c>
      <c r="P345" s="14">
        <f t="shared" si="66"/>
        <v>0</v>
      </c>
      <c r="Q345" s="14" t="str">
        <f t="shared" si="67"/>
        <v/>
      </c>
      <c r="R345" s="14"/>
      <c r="S345" s="14"/>
      <c r="T345" s="14">
        <f t="shared" si="70"/>
        <v>188.1732609600322</v>
      </c>
      <c r="U345" s="14">
        <f t="shared" si="71"/>
        <v>44.250953941327197</v>
      </c>
      <c r="V345" s="14">
        <f t="shared" si="68"/>
        <v>0</v>
      </c>
    </row>
    <row r="346" spans="2:22" x14ac:dyDescent="0.3">
      <c r="B346" s="5" t="s">
        <v>10</v>
      </c>
      <c r="C346" s="5">
        <v>338</v>
      </c>
      <c r="D346" s="5">
        <v>338</v>
      </c>
      <c r="E346" s="6">
        <v>14.5</v>
      </c>
      <c r="F346" s="22">
        <f t="shared" si="61"/>
        <v>4.0277777777777777</v>
      </c>
      <c r="G346" s="14">
        <f t="shared" si="69"/>
        <v>0.15277777777777773</v>
      </c>
      <c r="H346" s="14">
        <f>('motorcycle data'!$C$4)*(G346)</f>
        <v>30.249999999999993</v>
      </c>
      <c r="I346" s="14">
        <f>0.5*1.225*F346^2*('motorcycle data'!$F$4)*('motorcycle data'!$G$4)</f>
        <v>3.2691360435956791</v>
      </c>
      <c r="J346" s="14">
        <f>IF(F346=0,0,H346+I346+'motorcycle data'!$E$7)</f>
        <v>72.366736043595665</v>
      </c>
      <c r="K346" s="14">
        <f t="shared" si="62"/>
        <v>72.366736043595665</v>
      </c>
      <c r="L346" s="14">
        <f t="shared" si="63"/>
        <v>0</v>
      </c>
      <c r="M346" s="14">
        <f t="shared" si="64"/>
        <v>0.29147713128670477</v>
      </c>
      <c r="N346" s="14">
        <f t="shared" si="60"/>
        <v>0.29147713128670477</v>
      </c>
      <c r="O346" s="14">
        <f t="shared" si="65"/>
        <v>0</v>
      </c>
      <c r="P346" s="14">
        <f t="shared" si="66"/>
        <v>0</v>
      </c>
      <c r="Q346" s="14" t="str">
        <f t="shared" si="67"/>
        <v/>
      </c>
      <c r="R346" s="14"/>
      <c r="S346" s="14"/>
      <c r="T346" s="14">
        <f t="shared" si="70"/>
        <v>188.46473809131891</v>
      </c>
      <c r="U346" s="14">
        <f t="shared" si="71"/>
        <v>44.250953941327197</v>
      </c>
      <c r="V346" s="14">
        <f t="shared" si="68"/>
        <v>0</v>
      </c>
    </row>
    <row r="347" spans="2:22" x14ac:dyDescent="0.3">
      <c r="B347" s="5" t="s">
        <v>10</v>
      </c>
      <c r="C347" s="5">
        <v>339</v>
      </c>
      <c r="D347" s="5">
        <v>339</v>
      </c>
      <c r="E347" s="6">
        <v>15.4</v>
      </c>
      <c r="F347" s="22">
        <f t="shared" si="61"/>
        <v>4.2777777777777777</v>
      </c>
      <c r="G347" s="14">
        <f t="shared" si="69"/>
        <v>0.45833333333333343</v>
      </c>
      <c r="H347" s="14">
        <f>('motorcycle data'!$C$4)*(G347)</f>
        <v>90.750000000000014</v>
      </c>
      <c r="I347" s="14">
        <f>0.5*1.225*F347^2*('motorcycle data'!$F$4)*('motorcycle data'!$G$4)</f>
        <v>3.6875543595679008</v>
      </c>
      <c r="J347" s="14">
        <f>IF(F347=0,0,H347+I347+'motorcycle data'!$E$7)</f>
        <v>133.28515435956791</v>
      </c>
      <c r="K347" s="14">
        <f t="shared" si="62"/>
        <v>133.28515435956791</v>
      </c>
      <c r="L347" s="14">
        <f t="shared" si="63"/>
        <v>0</v>
      </c>
      <c r="M347" s="14">
        <f t="shared" si="64"/>
        <v>0.57016427142704051</v>
      </c>
      <c r="N347" s="14">
        <f t="shared" si="60"/>
        <v>0.57016427142704051</v>
      </c>
      <c r="O347" s="14">
        <f t="shared" si="65"/>
        <v>0</v>
      </c>
      <c r="P347" s="14">
        <f t="shared" si="66"/>
        <v>0</v>
      </c>
      <c r="Q347" s="14" t="str">
        <f t="shared" si="67"/>
        <v/>
      </c>
      <c r="R347" s="14"/>
      <c r="S347" s="14"/>
      <c r="T347" s="14">
        <f t="shared" si="70"/>
        <v>189.03490236274595</v>
      </c>
      <c r="U347" s="14">
        <f t="shared" si="71"/>
        <v>44.250953941327197</v>
      </c>
      <c r="V347" s="14">
        <f t="shared" si="68"/>
        <v>0</v>
      </c>
    </row>
    <row r="348" spans="2:22" x14ac:dyDescent="0.3">
      <c r="B348" s="5" t="s">
        <v>10</v>
      </c>
      <c r="C348" s="5">
        <v>340</v>
      </c>
      <c r="D348" s="5">
        <v>340</v>
      </c>
      <c r="E348" s="6">
        <v>17.8</v>
      </c>
      <c r="F348" s="22">
        <f t="shared" si="61"/>
        <v>4.9444444444444446</v>
      </c>
      <c r="G348" s="14">
        <f t="shared" si="69"/>
        <v>0.79166666666666674</v>
      </c>
      <c r="H348" s="14">
        <f>('motorcycle data'!$C$4)*(G348)</f>
        <v>156.75000000000003</v>
      </c>
      <c r="I348" s="14">
        <f>0.5*1.225*F348^2*('motorcycle data'!$F$4)*('motorcycle data'!$G$4)</f>
        <v>4.9264830632716059</v>
      </c>
      <c r="J348" s="14">
        <f>IF(F348=0,0,H348+I348+'motorcycle data'!$E$7)</f>
        <v>200.52408306327163</v>
      </c>
      <c r="K348" s="14">
        <f t="shared" si="62"/>
        <v>200.52408306327163</v>
      </c>
      <c r="L348" s="14">
        <f t="shared" si="63"/>
        <v>0</v>
      </c>
      <c r="M348" s="14">
        <f t="shared" si="64"/>
        <v>0.99148018847950981</v>
      </c>
      <c r="N348" s="14">
        <f t="shared" si="60"/>
        <v>0.99148018847950981</v>
      </c>
      <c r="O348" s="14">
        <f t="shared" si="65"/>
        <v>0</v>
      </c>
      <c r="P348" s="14">
        <f t="shared" si="66"/>
        <v>0</v>
      </c>
      <c r="Q348" s="14" t="str">
        <f t="shared" si="67"/>
        <v/>
      </c>
      <c r="R348" s="14"/>
      <c r="S348" s="14"/>
      <c r="T348" s="14">
        <f t="shared" si="70"/>
        <v>190.02638255122545</v>
      </c>
      <c r="U348" s="14">
        <f t="shared" si="71"/>
        <v>44.250953941327197</v>
      </c>
      <c r="V348" s="14">
        <f t="shared" si="68"/>
        <v>0</v>
      </c>
    </row>
    <row r="349" spans="2:22" x14ac:dyDescent="0.3">
      <c r="B349" s="5" t="s">
        <v>10</v>
      </c>
      <c r="C349" s="5">
        <v>341</v>
      </c>
      <c r="D349" s="5">
        <v>341</v>
      </c>
      <c r="E349" s="6">
        <v>21.1</v>
      </c>
      <c r="F349" s="22">
        <f t="shared" si="61"/>
        <v>5.8611111111111116</v>
      </c>
      <c r="G349" s="14">
        <f t="shared" si="69"/>
        <v>0.87500000000000011</v>
      </c>
      <c r="H349" s="14">
        <f>('motorcycle data'!$C$4)*(G349)</f>
        <v>173.25000000000003</v>
      </c>
      <c r="I349" s="14">
        <f>0.5*1.225*F349^2*('motorcycle data'!$F$4)*('motorcycle data'!$G$4)</f>
        <v>6.9224830343364196</v>
      </c>
      <c r="J349" s="14">
        <f>IF(F349=0,0,H349+I349+'motorcycle data'!$E$7)</f>
        <v>219.02008303433644</v>
      </c>
      <c r="K349" s="14">
        <f t="shared" si="62"/>
        <v>219.02008303433644</v>
      </c>
      <c r="L349" s="14">
        <f t="shared" si="63"/>
        <v>0</v>
      </c>
      <c r="M349" s="14">
        <f t="shared" si="64"/>
        <v>1.2837010422290276</v>
      </c>
      <c r="N349" s="14">
        <f t="shared" si="60"/>
        <v>1.2837010422290276</v>
      </c>
      <c r="O349" s="14">
        <f t="shared" si="65"/>
        <v>0</v>
      </c>
      <c r="P349" s="14">
        <f t="shared" si="66"/>
        <v>0</v>
      </c>
      <c r="Q349" s="14" t="str">
        <f t="shared" si="67"/>
        <v/>
      </c>
      <c r="R349" s="14"/>
      <c r="S349" s="14"/>
      <c r="T349" s="14">
        <f t="shared" si="70"/>
        <v>191.31008359345449</v>
      </c>
      <c r="U349" s="14">
        <f t="shared" si="71"/>
        <v>44.250953941327197</v>
      </c>
      <c r="V349" s="14">
        <f t="shared" si="68"/>
        <v>0</v>
      </c>
    </row>
    <row r="350" spans="2:22" x14ac:dyDescent="0.3">
      <c r="B350" s="5" t="s">
        <v>10</v>
      </c>
      <c r="C350" s="5">
        <v>342</v>
      </c>
      <c r="D350" s="5">
        <v>342</v>
      </c>
      <c r="E350" s="6">
        <v>24.1</v>
      </c>
      <c r="F350" s="22">
        <f t="shared" si="61"/>
        <v>6.6944444444444446</v>
      </c>
      <c r="G350" s="14">
        <f t="shared" si="69"/>
        <v>0.54166666666666641</v>
      </c>
      <c r="H350" s="14">
        <f>('motorcycle data'!$C$4)*(G350)</f>
        <v>107.24999999999994</v>
      </c>
      <c r="I350" s="14">
        <f>0.5*1.225*F350^2*('motorcycle data'!$F$4)*('motorcycle data'!$G$4)</f>
        <v>9.0309008584104937</v>
      </c>
      <c r="J350" s="14">
        <f>IF(F350=0,0,H350+I350+'motorcycle data'!$E$7)</f>
        <v>155.12850085841043</v>
      </c>
      <c r="K350" s="14">
        <f t="shared" si="62"/>
        <v>155.12850085841043</v>
      </c>
      <c r="L350" s="14">
        <f t="shared" si="63"/>
        <v>0</v>
      </c>
      <c r="M350" s="14">
        <f t="shared" si="64"/>
        <v>1.038499130746581</v>
      </c>
      <c r="N350" s="14">
        <f t="shared" si="60"/>
        <v>1.038499130746581</v>
      </c>
      <c r="O350" s="14">
        <f t="shared" si="65"/>
        <v>0</v>
      </c>
      <c r="P350" s="14">
        <f t="shared" si="66"/>
        <v>0</v>
      </c>
      <c r="Q350" s="14" t="str">
        <f t="shared" si="67"/>
        <v/>
      </c>
      <c r="R350" s="14"/>
      <c r="S350" s="14"/>
      <c r="T350" s="14">
        <f t="shared" si="70"/>
        <v>192.34858272420107</v>
      </c>
      <c r="U350" s="14">
        <f t="shared" si="71"/>
        <v>44.250953941327197</v>
      </c>
      <c r="V350" s="14">
        <f t="shared" si="68"/>
        <v>0</v>
      </c>
    </row>
    <row r="351" spans="2:22" x14ac:dyDescent="0.3">
      <c r="B351" s="5" t="s">
        <v>10</v>
      </c>
      <c r="C351" s="5">
        <v>343</v>
      </c>
      <c r="D351" s="5">
        <v>343</v>
      </c>
      <c r="E351" s="6">
        <v>25</v>
      </c>
      <c r="F351" s="22">
        <f t="shared" si="61"/>
        <v>6.9444444444444446</v>
      </c>
      <c r="G351" s="14">
        <f t="shared" si="69"/>
        <v>0.16666666666666657</v>
      </c>
      <c r="H351" s="14">
        <f>('motorcycle data'!$C$4)*(G351)</f>
        <v>32.999999999999979</v>
      </c>
      <c r="I351" s="14">
        <f>0.5*1.225*F351^2*('motorcycle data'!$F$4)*('motorcycle data'!$G$4)</f>
        <v>9.718002507716049</v>
      </c>
      <c r="J351" s="14">
        <f>IF(F351=0,0,H351+I351+'motorcycle data'!$E$7)</f>
        <v>81.565602507716022</v>
      </c>
      <c r="K351" s="14">
        <f t="shared" si="62"/>
        <v>81.565602507716022</v>
      </c>
      <c r="L351" s="14">
        <f t="shared" si="63"/>
        <v>0</v>
      </c>
      <c r="M351" s="14">
        <f t="shared" si="64"/>
        <v>0.56642779519247244</v>
      </c>
      <c r="N351" s="14">
        <f t="shared" si="60"/>
        <v>0.56642779519247244</v>
      </c>
      <c r="O351" s="14">
        <f t="shared" si="65"/>
        <v>0</v>
      </c>
      <c r="P351" s="14">
        <f t="shared" si="66"/>
        <v>0</v>
      </c>
      <c r="Q351" s="14" t="str">
        <f t="shared" si="67"/>
        <v/>
      </c>
      <c r="R351" s="14"/>
      <c r="S351" s="14"/>
      <c r="T351" s="14">
        <f t="shared" si="70"/>
        <v>192.91501051939355</v>
      </c>
      <c r="U351" s="14">
        <f t="shared" si="71"/>
        <v>44.250953941327197</v>
      </c>
      <c r="V351" s="14">
        <f t="shared" si="68"/>
        <v>0</v>
      </c>
    </row>
    <row r="352" spans="2:22" x14ac:dyDescent="0.3">
      <c r="B352" s="5" t="s">
        <v>10</v>
      </c>
      <c r="C352" s="5">
        <v>344</v>
      </c>
      <c r="D352" s="5">
        <v>344</v>
      </c>
      <c r="E352" s="6">
        <v>25.3</v>
      </c>
      <c r="F352" s="22">
        <f t="shared" si="61"/>
        <v>7.0277777777777777</v>
      </c>
      <c r="G352" s="14">
        <f t="shared" si="69"/>
        <v>6.9444444444444448E-2</v>
      </c>
      <c r="H352" s="14">
        <f>('motorcycle data'!$C$4)*(G352)</f>
        <v>13.75</v>
      </c>
      <c r="I352" s="14">
        <f>0.5*1.225*F352^2*('motorcycle data'!$F$4)*('motorcycle data'!$G$4)</f>
        <v>9.952633960262343</v>
      </c>
      <c r="J352" s="14">
        <f>IF(F352=0,0,H352+I352+'motorcycle data'!$E$7)</f>
        <v>62.550233960262346</v>
      </c>
      <c r="K352" s="14">
        <f t="shared" si="62"/>
        <v>62.550233960262346</v>
      </c>
      <c r="L352" s="14">
        <f t="shared" si="63"/>
        <v>0</v>
      </c>
      <c r="M352" s="14">
        <f t="shared" si="64"/>
        <v>0.43958914422073259</v>
      </c>
      <c r="N352" s="14">
        <f t="shared" si="60"/>
        <v>0.43958914422073259</v>
      </c>
      <c r="O352" s="14">
        <f t="shared" si="65"/>
        <v>0</v>
      </c>
      <c r="P352" s="14">
        <f t="shared" si="66"/>
        <v>0</v>
      </c>
      <c r="Q352" s="14" t="str">
        <f t="shared" si="67"/>
        <v/>
      </c>
      <c r="R352" s="14"/>
      <c r="S352" s="14"/>
      <c r="T352" s="14">
        <f t="shared" si="70"/>
        <v>193.35459966361427</v>
      </c>
      <c r="U352" s="14">
        <f t="shared" si="71"/>
        <v>44.250953941327197</v>
      </c>
      <c r="V352" s="14">
        <f t="shared" si="68"/>
        <v>0</v>
      </c>
    </row>
    <row r="353" spans="2:22" x14ac:dyDescent="0.3">
      <c r="B353" s="5" t="s">
        <v>10</v>
      </c>
      <c r="C353" s="5">
        <v>345</v>
      </c>
      <c r="D353" s="5">
        <v>345</v>
      </c>
      <c r="E353" s="6">
        <v>25.5</v>
      </c>
      <c r="F353" s="22">
        <f t="shared" si="61"/>
        <v>7.083333333333333</v>
      </c>
      <c r="G353" s="14">
        <f t="shared" si="69"/>
        <v>0.15277777777777748</v>
      </c>
      <c r="H353" s="14">
        <f>('motorcycle data'!$C$4)*(G353)</f>
        <v>30.249999999999943</v>
      </c>
      <c r="I353" s="14">
        <f>0.5*1.225*F353^2*('motorcycle data'!$F$4)*('motorcycle data'!$G$4)</f>
        <v>10.110609809027777</v>
      </c>
      <c r="J353" s="14">
        <f>IF(F353=0,0,H353+I353+'motorcycle data'!$E$7)</f>
        <v>79.208209809027721</v>
      </c>
      <c r="K353" s="14">
        <f t="shared" si="62"/>
        <v>79.208209809027721</v>
      </c>
      <c r="L353" s="14">
        <f t="shared" si="63"/>
        <v>0</v>
      </c>
      <c r="M353" s="14">
        <f t="shared" si="64"/>
        <v>0.56105815281394633</v>
      </c>
      <c r="N353" s="14">
        <f t="shared" si="60"/>
        <v>0.56105815281394633</v>
      </c>
      <c r="O353" s="14">
        <f t="shared" si="65"/>
        <v>0</v>
      </c>
      <c r="P353" s="14">
        <f t="shared" si="66"/>
        <v>0</v>
      </c>
      <c r="Q353" s="14" t="str">
        <f t="shared" si="67"/>
        <v/>
      </c>
      <c r="R353" s="14"/>
      <c r="S353" s="14"/>
      <c r="T353" s="14">
        <f t="shared" si="70"/>
        <v>193.91565781642822</v>
      </c>
      <c r="U353" s="14">
        <f t="shared" si="71"/>
        <v>44.250953941327197</v>
      </c>
      <c r="V353" s="14">
        <f t="shared" si="68"/>
        <v>0</v>
      </c>
    </row>
    <row r="354" spans="2:22" x14ac:dyDescent="0.3">
      <c r="B354" s="5" t="s">
        <v>10</v>
      </c>
      <c r="C354" s="5">
        <v>346</v>
      </c>
      <c r="D354" s="5">
        <v>346</v>
      </c>
      <c r="E354" s="6">
        <v>26.4</v>
      </c>
      <c r="F354" s="22">
        <f t="shared" si="61"/>
        <v>7.333333333333333</v>
      </c>
      <c r="G354" s="14">
        <f t="shared" si="69"/>
        <v>0.15277777777777798</v>
      </c>
      <c r="H354" s="14">
        <f>('motorcycle data'!$C$4)*(G354)</f>
        <v>30.250000000000043</v>
      </c>
      <c r="I354" s="14">
        <f>0.5*1.225*F354^2*('motorcycle data'!$F$4)*('motorcycle data'!$G$4)</f>
        <v>10.836894444444443</v>
      </c>
      <c r="J354" s="14">
        <f>IF(F354=0,0,H354+I354+'motorcycle data'!$E$7)</f>
        <v>79.934494444444482</v>
      </c>
      <c r="K354" s="14">
        <f t="shared" si="62"/>
        <v>79.934494444444482</v>
      </c>
      <c r="L354" s="14">
        <f t="shared" si="63"/>
        <v>0</v>
      </c>
      <c r="M354" s="14">
        <f t="shared" si="64"/>
        <v>0.58618629259259281</v>
      </c>
      <c r="N354" s="14">
        <f t="shared" si="60"/>
        <v>0.58618629259259281</v>
      </c>
      <c r="O354" s="14">
        <f t="shared" si="65"/>
        <v>0</v>
      </c>
      <c r="P354" s="14">
        <f t="shared" si="66"/>
        <v>0</v>
      </c>
      <c r="Q354" s="14" t="str">
        <f t="shared" si="67"/>
        <v/>
      </c>
      <c r="R354" s="14"/>
      <c r="S354" s="14"/>
      <c r="T354" s="14">
        <f t="shared" si="70"/>
        <v>194.50184410902082</v>
      </c>
      <c r="U354" s="14">
        <f t="shared" si="71"/>
        <v>44.250953941327197</v>
      </c>
      <c r="V354" s="14">
        <f t="shared" si="68"/>
        <v>0</v>
      </c>
    </row>
    <row r="355" spans="2:22" x14ac:dyDescent="0.3">
      <c r="B355" s="5" t="s">
        <v>10</v>
      </c>
      <c r="C355" s="5">
        <v>347</v>
      </c>
      <c r="D355" s="5">
        <v>347</v>
      </c>
      <c r="E355" s="6">
        <v>26.6</v>
      </c>
      <c r="F355" s="22">
        <f t="shared" si="61"/>
        <v>7.3888888888888893</v>
      </c>
      <c r="G355" s="14">
        <f t="shared" si="69"/>
        <v>9.7222222222222612E-2</v>
      </c>
      <c r="H355" s="14">
        <f>('motorcycle data'!$C$4)*(G355)</f>
        <v>19.250000000000078</v>
      </c>
      <c r="I355" s="14">
        <f>0.5*1.225*F355^2*('motorcycle data'!$F$4)*('motorcycle data'!$G$4)</f>
        <v>11.001711766975308</v>
      </c>
      <c r="J355" s="14">
        <f>IF(F355=0,0,H355+I355+'motorcycle data'!$E$7)</f>
        <v>69.09931176697539</v>
      </c>
      <c r="K355" s="14">
        <f t="shared" si="62"/>
        <v>69.09931176697539</v>
      </c>
      <c r="L355" s="14">
        <f t="shared" si="63"/>
        <v>0</v>
      </c>
      <c r="M355" s="14">
        <f t="shared" si="64"/>
        <v>0.51056713694487377</v>
      </c>
      <c r="N355" s="14">
        <f t="shared" si="60"/>
        <v>0.51056713694487377</v>
      </c>
      <c r="O355" s="14">
        <f t="shared" si="65"/>
        <v>0</v>
      </c>
      <c r="P355" s="14">
        <f t="shared" si="66"/>
        <v>0</v>
      </c>
      <c r="Q355" s="14" t="str">
        <f t="shared" si="67"/>
        <v/>
      </c>
      <c r="R355" s="14"/>
      <c r="S355" s="14"/>
      <c r="T355" s="14">
        <f t="shared" si="70"/>
        <v>195.01241124596569</v>
      </c>
      <c r="U355" s="14">
        <f t="shared" si="71"/>
        <v>44.250953941327197</v>
      </c>
      <c r="V355" s="14">
        <f t="shared" si="68"/>
        <v>0</v>
      </c>
    </row>
    <row r="356" spans="2:22" x14ac:dyDescent="0.3">
      <c r="B356" s="5" t="s">
        <v>10</v>
      </c>
      <c r="C356" s="5">
        <v>348</v>
      </c>
      <c r="D356" s="5">
        <v>348</v>
      </c>
      <c r="E356" s="6">
        <v>27.1</v>
      </c>
      <c r="F356" s="22">
        <f t="shared" si="61"/>
        <v>7.5277777777777777</v>
      </c>
      <c r="G356" s="14">
        <f t="shared" si="69"/>
        <v>0.15277777777777748</v>
      </c>
      <c r="H356" s="14">
        <f>('motorcycle data'!$C$4)*(G356)</f>
        <v>30.249999999999943</v>
      </c>
      <c r="I356" s="14">
        <f>0.5*1.225*F356^2*('motorcycle data'!$F$4)*('motorcycle data'!$G$4)</f>
        <v>11.419197154706792</v>
      </c>
      <c r="J356" s="14">
        <f>IF(F356=0,0,H356+I356+'motorcycle data'!$E$7)</f>
        <v>80.516797154706737</v>
      </c>
      <c r="K356" s="14">
        <f t="shared" si="62"/>
        <v>80.516797154706737</v>
      </c>
      <c r="L356" s="14">
        <f t="shared" si="63"/>
        <v>0</v>
      </c>
      <c r="M356" s="14">
        <f t="shared" si="64"/>
        <v>0.60611255635904238</v>
      </c>
      <c r="N356" s="14">
        <f t="shared" si="60"/>
        <v>0.60611255635904238</v>
      </c>
      <c r="O356" s="14">
        <f t="shared" si="65"/>
        <v>0</v>
      </c>
      <c r="P356" s="14">
        <f t="shared" si="66"/>
        <v>0</v>
      </c>
      <c r="Q356" s="14" t="str">
        <f t="shared" si="67"/>
        <v/>
      </c>
      <c r="R356" s="14"/>
      <c r="S356" s="14"/>
      <c r="T356" s="14">
        <f t="shared" si="70"/>
        <v>195.61852380232475</v>
      </c>
      <c r="U356" s="14">
        <f t="shared" si="71"/>
        <v>44.250953941327197</v>
      </c>
      <c r="V356" s="14">
        <f t="shared" si="68"/>
        <v>0</v>
      </c>
    </row>
    <row r="357" spans="2:22" x14ac:dyDescent="0.3">
      <c r="B357" s="5" t="s">
        <v>10</v>
      </c>
      <c r="C357" s="5">
        <v>349</v>
      </c>
      <c r="D357" s="5">
        <v>349</v>
      </c>
      <c r="E357" s="6">
        <v>27.7</v>
      </c>
      <c r="F357" s="22">
        <f t="shared" si="61"/>
        <v>7.6944444444444438</v>
      </c>
      <c r="G357" s="14">
        <f t="shared" si="69"/>
        <v>0.1388888888888889</v>
      </c>
      <c r="H357" s="14">
        <f>('motorcycle data'!$C$4)*(G357)</f>
        <v>27.5</v>
      </c>
      <c r="I357" s="14">
        <f>0.5*1.225*F357^2*('motorcycle data'!$F$4)*('motorcycle data'!$G$4)</f>
        <v>11.930441830632713</v>
      </c>
      <c r="J357" s="14">
        <f>IF(F357=0,0,H357+I357+'motorcycle data'!$E$7)</f>
        <v>78.278041830632716</v>
      </c>
      <c r="K357" s="14">
        <f t="shared" si="62"/>
        <v>78.278041830632716</v>
      </c>
      <c r="L357" s="14">
        <f t="shared" si="63"/>
        <v>0</v>
      </c>
      <c r="M357" s="14">
        <f t="shared" si="64"/>
        <v>0.60230604408570176</v>
      </c>
      <c r="N357" s="14">
        <f t="shared" si="60"/>
        <v>0.60230604408570176</v>
      </c>
      <c r="O357" s="14">
        <f t="shared" si="65"/>
        <v>0</v>
      </c>
      <c r="P357" s="14">
        <f t="shared" si="66"/>
        <v>0</v>
      </c>
      <c r="Q357" s="14" t="str">
        <f t="shared" si="67"/>
        <v/>
      </c>
      <c r="R357" s="14"/>
      <c r="S357" s="14"/>
      <c r="T357" s="14">
        <f t="shared" si="70"/>
        <v>196.22082984641045</v>
      </c>
      <c r="U357" s="14">
        <f t="shared" si="71"/>
        <v>44.250953941327197</v>
      </c>
      <c r="V357" s="14">
        <f t="shared" si="68"/>
        <v>0</v>
      </c>
    </row>
    <row r="358" spans="2:22" x14ac:dyDescent="0.3">
      <c r="B358" s="5" t="s">
        <v>10</v>
      </c>
      <c r="C358" s="5">
        <v>350</v>
      </c>
      <c r="D358" s="5">
        <v>350</v>
      </c>
      <c r="E358" s="6">
        <v>28.1</v>
      </c>
      <c r="F358" s="22">
        <f t="shared" si="61"/>
        <v>7.8055555555555554</v>
      </c>
      <c r="G358" s="14">
        <f t="shared" si="69"/>
        <v>6.9444444444444448E-2</v>
      </c>
      <c r="H358" s="14">
        <f>('motorcycle data'!$C$4)*(G358)</f>
        <v>13.75</v>
      </c>
      <c r="I358" s="14">
        <f>0.5*1.225*F358^2*('motorcycle data'!$F$4)*('motorcycle data'!$G$4)</f>
        <v>12.277491136188269</v>
      </c>
      <c r="J358" s="14">
        <f>IF(F358=0,0,H358+I358+'motorcycle data'!$E$7)</f>
        <v>64.875091136188274</v>
      </c>
      <c r="K358" s="14">
        <f t="shared" si="62"/>
        <v>64.875091136188274</v>
      </c>
      <c r="L358" s="14">
        <f t="shared" si="63"/>
        <v>0</v>
      </c>
      <c r="M358" s="14">
        <f t="shared" si="64"/>
        <v>0.5063861280352473</v>
      </c>
      <c r="N358" s="14">
        <f t="shared" si="60"/>
        <v>0.5063861280352473</v>
      </c>
      <c r="O358" s="14">
        <f t="shared" si="65"/>
        <v>0</v>
      </c>
      <c r="P358" s="14">
        <f t="shared" si="66"/>
        <v>0</v>
      </c>
      <c r="Q358" s="14" t="str">
        <f t="shared" si="67"/>
        <v/>
      </c>
      <c r="R358" s="14"/>
      <c r="S358" s="14"/>
      <c r="T358" s="14">
        <f t="shared" si="70"/>
        <v>196.7272159744457</v>
      </c>
      <c r="U358" s="14">
        <f t="shared" si="71"/>
        <v>44.250953941327197</v>
      </c>
      <c r="V358" s="14">
        <f t="shared" si="68"/>
        <v>0</v>
      </c>
    </row>
    <row r="359" spans="2:22" x14ac:dyDescent="0.3">
      <c r="B359" s="5" t="s">
        <v>10</v>
      </c>
      <c r="C359" s="5">
        <v>351</v>
      </c>
      <c r="D359" s="5">
        <v>351</v>
      </c>
      <c r="E359" s="6">
        <v>28.2</v>
      </c>
      <c r="F359" s="22">
        <f t="shared" si="61"/>
        <v>7.833333333333333</v>
      </c>
      <c r="G359" s="14">
        <f t="shared" si="69"/>
        <v>0</v>
      </c>
      <c r="H359" s="14">
        <f>('motorcycle data'!$C$4)*(G359)</f>
        <v>0</v>
      </c>
      <c r="I359" s="14">
        <f>0.5*1.225*F359^2*('motorcycle data'!$F$4)*('motorcycle data'!$G$4)</f>
        <v>12.365030902777775</v>
      </c>
      <c r="J359" s="14">
        <f>IF(F359=0,0,H359+I359+'motorcycle data'!$E$7)</f>
        <v>51.212630902777775</v>
      </c>
      <c r="K359" s="14">
        <f t="shared" si="62"/>
        <v>51.212630902777775</v>
      </c>
      <c r="L359" s="14">
        <f t="shared" si="63"/>
        <v>0</v>
      </c>
      <c r="M359" s="14">
        <f t="shared" si="64"/>
        <v>0.40116560873842588</v>
      </c>
      <c r="N359" s="14">
        <f t="shared" si="60"/>
        <v>0.40116560873842588</v>
      </c>
      <c r="O359" s="14">
        <f t="shared" si="65"/>
        <v>0</v>
      </c>
      <c r="P359" s="14">
        <f t="shared" si="66"/>
        <v>0</v>
      </c>
      <c r="Q359" s="14" t="str">
        <f t="shared" si="67"/>
        <v/>
      </c>
      <c r="R359" s="14"/>
      <c r="S359" s="14"/>
      <c r="T359" s="14">
        <f t="shared" si="70"/>
        <v>197.12838158318414</v>
      </c>
      <c r="U359" s="14">
        <f t="shared" si="71"/>
        <v>44.250953941327197</v>
      </c>
      <c r="V359" s="14">
        <f t="shared" si="68"/>
        <v>0</v>
      </c>
    </row>
    <row r="360" spans="2:22" x14ac:dyDescent="0.3">
      <c r="B360" s="5" t="s">
        <v>10</v>
      </c>
      <c r="C360" s="5">
        <v>352</v>
      </c>
      <c r="D360" s="5">
        <v>352</v>
      </c>
      <c r="E360" s="6">
        <v>28.1</v>
      </c>
      <c r="F360" s="22">
        <f t="shared" si="61"/>
        <v>7.8055555555555554</v>
      </c>
      <c r="G360" s="14">
        <f t="shared" si="69"/>
        <v>-2.7777777777777679E-2</v>
      </c>
      <c r="H360" s="14">
        <f>('motorcycle data'!$C$4)*(G360)</f>
        <v>-5.4999999999999805</v>
      </c>
      <c r="I360" s="14">
        <f>0.5*1.225*F360^2*('motorcycle data'!$F$4)*('motorcycle data'!$G$4)</f>
        <v>12.277491136188269</v>
      </c>
      <c r="J360" s="14">
        <f>IF(F360=0,0,H360+I360+'motorcycle data'!$E$7)</f>
        <v>45.625091136188288</v>
      </c>
      <c r="K360" s="14">
        <f t="shared" si="62"/>
        <v>45.625091136188288</v>
      </c>
      <c r="L360" s="14">
        <f t="shared" si="63"/>
        <v>0</v>
      </c>
      <c r="M360" s="14">
        <f t="shared" si="64"/>
        <v>0.35612918359080298</v>
      </c>
      <c r="N360" s="14">
        <f t="shared" si="60"/>
        <v>0.35612918359080298</v>
      </c>
      <c r="O360" s="14">
        <f t="shared" si="65"/>
        <v>0</v>
      </c>
      <c r="P360" s="14">
        <f t="shared" si="66"/>
        <v>0</v>
      </c>
      <c r="Q360" s="14">
        <f t="shared" si="67"/>
        <v>0</v>
      </c>
      <c r="R360" s="14">
        <f>SUM(Q360:Q362)</f>
        <v>0</v>
      </c>
      <c r="S360" s="14"/>
      <c r="T360" s="14">
        <f t="shared" si="70"/>
        <v>197.48451076677495</v>
      </c>
      <c r="U360" s="14">
        <f t="shared" si="71"/>
        <v>44.250953941327197</v>
      </c>
      <c r="V360" s="14">
        <f t="shared" si="68"/>
        <v>0</v>
      </c>
    </row>
    <row r="361" spans="2:22" x14ac:dyDescent="0.3">
      <c r="B361" s="5" t="s">
        <v>10</v>
      </c>
      <c r="C361" s="5">
        <v>353</v>
      </c>
      <c r="D361" s="5">
        <v>353</v>
      </c>
      <c r="E361" s="6">
        <v>28</v>
      </c>
      <c r="F361" s="22">
        <f t="shared" si="61"/>
        <v>7.7777777777777777</v>
      </c>
      <c r="G361" s="14">
        <f t="shared" si="69"/>
        <v>-2.7777777777778172E-2</v>
      </c>
      <c r="H361" s="14">
        <f>('motorcycle data'!$C$4)*(G361)</f>
        <v>-5.5000000000000782</v>
      </c>
      <c r="I361" s="14">
        <f>0.5*1.225*F361^2*('motorcycle data'!$F$4)*('motorcycle data'!$G$4)</f>
        <v>12.190262345679011</v>
      </c>
      <c r="J361" s="14">
        <f>IF(F361=0,0,H361+I361+'motorcycle data'!$E$7)</f>
        <v>45.537862345678931</v>
      </c>
      <c r="K361" s="14">
        <f t="shared" si="62"/>
        <v>45.537862345678931</v>
      </c>
      <c r="L361" s="14">
        <f t="shared" si="63"/>
        <v>0</v>
      </c>
      <c r="M361" s="14">
        <f t="shared" si="64"/>
        <v>0.35418337379972503</v>
      </c>
      <c r="N361" s="14">
        <f t="shared" si="60"/>
        <v>0.35418337379972503</v>
      </c>
      <c r="O361" s="14">
        <f t="shared" si="65"/>
        <v>0</v>
      </c>
      <c r="P361" s="14">
        <f t="shared" si="66"/>
        <v>0</v>
      </c>
      <c r="Q361" s="14">
        <f t="shared" si="67"/>
        <v>0</v>
      </c>
      <c r="R361" s="14"/>
      <c r="S361" s="14"/>
      <c r="T361" s="14">
        <f t="shared" si="70"/>
        <v>197.83869414057466</v>
      </c>
      <c r="U361" s="14">
        <f t="shared" si="71"/>
        <v>44.250953941327197</v>
      </c>
      <c r="V361" s="14">
        <f t="shared" si="68"/>
        <v>0</v>
      </c>
    </row>
    <row r="362" spans="2:22" x14ac:dyDescent="0.3">
      <c r="B362" s="5" t="s">
        <v>10</v>
      </c>
      <c r="C362" s="5">
        <v>354</v>
      </c>
      <c r="D362" s="5">
        <v>354</v>
      </c>
      <c r="E362" s="6">
        <v>27.9</v>
      </c>
      <c r="F362" s="22">
        <f t="shared" si="61"/>
        <v>7.7499999999999991</v>
      </c>
      <c r="G362" s="14">
        <f t="shared" si="69"/>
        <v>-1.3888888888889086E-2</v>
      </c>
      <c r="H362" s="14">
        <f>('motorcycle data'!$C$4)*(G362)</f>
        <v>-2.7500000000000391</v>
      </c>
      <c r="I362" s="14">
        <f>0.5*1.225*F362^2*('motorcycle data'!$F$4)*('motorcycle data'!$G$4)</f>
        <v>12.103344531249999</v>
      </c>
      <c r="J362" s="14">
        <f>IF(F362=0,0,H362+I362+'motorcycle data'!$E$7)</f>
        <v>48.200944531249959</v>
      </c>
      <c r="K362" s="14">
        <f t="shared" si="62"/>
        <v>48.200944531249959</v>
      </c>
      <c r="L362" s="14">
        <f t="shared" si="63"/>
        <v>0</v>
      </c>
      <c r="M362" s="14">
        <f t="shared" si="64"/>
        <v>0.37355732011718712</v>
      </c>
      <c r="N362" s="14">
        <f t="shared" si="60"/>
        <v>0.37355732011718712</v>
      </c>
      <c r="O362" s="14">
        <f t="shared" si="65"/>
        <v>0</v>
      </c>
      <c r="P362" s="14">
        <f t="shared" si="66"/>
        <v>0</v>
      </c>
      <c r="Q362" s="14">
        <f t="shared" si="67"/>
        <v>0</v>
      </c>
      <c r="R362" s="14"/>
      <c r="S362" s="14"/>
      <c r="T362" s="14">
        <f t="shared" si="70"/>
        <v>198.21225146069185</v>
      </c>
      <c r="U362" s="14">
        <f t="shared" si="71"/>
        <v>44.250953941327197</v>
      </c>
      <c r="V362" s="14">
        <f t="shared" si="68"/>
        <v>0</v>
      </c>
    </row>
    <row r="363" spans="2:22" x14ac:dyDescent="0.3">
      <c r="B363" s="5" t="s">
        <v>10</v>
      </c>
      <c r="C363" s="5">
        <v>355</v>
      </c>
      <c r="D363" s="5">
        <v>355</v>
      </c>
      <c r="E363" s="6">
        <v>27.9</v>
      </c>
      <c r="F363" s="22">
        <f t="shared" si="61"/>
        <v>7.7499999999999991</v>
      </c>
      <c r="G363" s="14">
        <f t="shared" si="69"/>
        <v>2.7777777777778172E-2</v>
      </c>
      <c r="H363" s="14">
        <f>('motorcycle data'!$C$4)*(G363)</f>
        <v>5.5000000000000782</v>
      </c>
      <c r="I363" s="14">
        <f>0.5*1.225*F363^2*('motorcycle data'!$F$4)*('motorcycle data'!$G$4)</f>
        <v>12.103344531249999</v>
      </c>
      <c r="J363" s="14">
        <f>IF(F363=0,0,H363+I363+'motorcycle data'!$E$7)</f>
        <v>56.450944531250073</v>
      </c>
      <c r="K363" s="14">
        <f t="shared" si="62"/>
        <v>56.450944531250073</v>
      </c>
      <c r="L363" s="14">
        <f t="shared" si="63"/>
        <v>0</v>
      </c>
      <c r="M363" s="14">
        <f t="shared" si="64"/>
        <v>0.43749482011718799</v>
      </c>
      <c r="N363" s="14">
        <f t="shared" si="60"/>
        <v>0.43749482011718799</v>
      </c>
      <c r="O363" s="14">
        <f t="shared" si="65"/>
        <v>0</v>
      </c>
      <c r="P363" s="14">
        <f t="shared" si="66"/>
        <v>0</v>
      </c>
      <c r="Q363" s="14" t="str">
        <f t="shared" si="67"/>
        <v/>
      </c>
      <c r="R363" s="14"/>
      <c r="S363" s="14"/>
      <c r="T363" s="14">
        <f t="shared" si="70"/>
        <v>198.64974628080904</v>
      </c>
      <c r="U363" s="14">
        <f t="shared" si="71"/>
        <v>44.250953941327197</v>
      </c>
      <c r="V363" s="14">
        <f t="shared" si="68"/>
        <v>0</v>
      </c>
    </row>
    <row r="364" spans="2:22" x14ac:dyDescent="0.3">
      <c r="B364" s="5" t="s">
        <v>10</v>
      </c>
      <c r="C364" s="5">
        <v>356</v>
      </c>
      <c r="D364" s="5">
        <v>356</v>
      </c>
      <c r="E364" s="6">
        <v>28.1</v>
      </c>
      <c r="F364" s="22">
        <f t="shared" si="61"/>
        <v>7.8055555555555554</v>
      </c>
      <c r="G364" s="14">
        <f t="shared" si="69"/>
        <v>4.1666666666666761E-2</v>
      </c>
      <c r="H364" s="14">
        <f>('motorcycle data'!$C$4)*(G364)</f>
        <v>8.2500000000000195</v>
      </c>
      <c r="I364" s="14">
        <f>0.5*1.225*F364^2*('motorcycle data'!$F$4)*('motorcycle data'!$G$4)</f>
        <v>12.277491136188269</v>
      </c>
      <c r="J364" s="14">
        <f>IF(F364=0,0,H364+I364+'motorcycle data'!$E$7)</f>
        <v>59.375091136188288</v>
      </c>
      <c r="K364" s="14">
        <f t="shared" si="62"/>
        <v>59.375091136188288</v>
      </c>
      <c r="L364" s="14">
        <f t="shared" si="63"/>
        <v>0</v>
      </c>
      <c r="M364" s="14">
        <f t="shared" si="64"/>
        <v>0.46345557247969194</v>
      </c>
      <c r="N364" s="14">
        <f t="shared" si="60"/>
        <v>0.46345557247969194</v>
      </c>
      <c r="O364" s="14">
        <f t="shared" si="65"/>
        <v>0</v>
      </c>
      <c r="P364" s="14">
        <f t="shared" si="66"/>
        <v>0</v>
      </c>
      <c r="Q364" s="14" t="str">
        <f t="shared" si="67"/>
        <v/>
      </c>
      <c r="R364" s="14"/>
      <c r="S364" s="14"/>
      <c r="T364" s="14">
        <f t="shared" si="70"/>
        <v>199.11320185328873</v>
      </c>
      <c r="U364" s="14">
        <f t="shared" si="71"/>
        <v>44.250953941327197</v>
      </c>
      <c r="V364" s="14">
        <f t="shared" si="68"/>
        <v>0</v>
      </c>
    </row>
    <row r="365" spans="2:22" x14ac:dyDescent="0.3">
      <c r="B365" s="5" t="s">
        <v>10</v>
      </c>
      <c r="C365" s="5">
        <v>357</v>
      </c>
      <c r="D365" s="5">
        <v>357</v>
      </c>
      <c r="E365" s="6">
        <v>28.2</v>
      </c>
      <c r="F365" s="22">
        <f t="shared" si="61"/>
        <v>7.833333333333333</v>
      </c>
      <c r="G365" s="14">
        <f t="shared" si="69"/>
        <v>-1.3888888888889086E-2</v>
      </c>
      <c r="H365" s="14">
        <f>('motorcycle data'!$C$4)*(G365)</f>
        <v>-2.7500000000000391</v>
      </c>
      <c r="I365" s="14">
        <f>0.5*1.225*F365^2*('motorcycle data'!$F$4)*('motorcycle data'!$G$4)</f>
        <v>12.365030902777775</v>
      </c>
      <c r="J365" s="14">
        <f>IF(F365=0,0,H365+I365+'motorcycle data'!$E$7)</f>
        <v>48.462630902777732</v>
      </c>
      <c r="K365" s="14">
        <f t="shared" si="62"/>
        <v>48.462630902777732</v>
      </c>
      <c r="L365" s="14">
        <f t="shared" si="63"/>
        <v>0</v>
      </c>
      <c r="M365" s="14">
        <f t="shared" si="64"/>
        <v>0.37962394207175892</v>
      </c>
      <c r="N365" s="14">
        <f t="shared" si="60"/>
        <v>0.37962394207175892</v>
      </c>
      <c r="O365" s="14">
        <f t="shared" si="65"/>
        <v>0</v>
      </c>
      <c r="P365" s="14">
        <f t="shared" si="66"/>
        <v>0</v>
      </c>
      <c r="Q365" s="14">
        <f t="shared" si="67"/>
        <v>0</v>
      </c>
      <c r="R365" s="14">
        <f>SUM(Q365:Q372)</f>
        <v>0.6946295456340017</v>
      </c>
      <c r="S365" s="14">
        <f>R365*8</f>
        <v>5.5570363650720136</v>
      </c>
      <c r="T365" s="14">
        <f t="shared" si="70"/>
        <v>199.49282579536049</v>
      </c>
      <c r="U365" s="14">
        <f t="shared" si="71"/>
        <v>44.250953941327197</v>
      </c>
      <c r="V365" s="14">
        <f t="shared" si="68"/>
        <v>0</v>
      </c>
    </row>
    <row r="366" spans="2:22" x14ac:dyDescent="0.3">
      <c r="B366" s="5" t="s">
        <v>10</v>
      </c>
      <c r="C366" s="5">
        <v>358</v>
      </c>
      <c r="D366" s="5">
        <v>358</v>
      </c>
      <c r="E366" s="6">
        <v>28</v>
      </c>
      <c r="F366" s="22">
        <f t="shared" si="61"/>
        <v>7.7777777777777777</v>
      </c>
      <c r="G366" s="14">
        <f t="shared" si="69"/>
        <v>-0.18055555555555566</v>
      </c>
      <c r="H366" s="14">
        <f>('motorcycle data'!$C$4)*(G366)</f>
        <v>-35.750000000000021</v>
      </c>
      <c r="I366" s="14">
        <f>0.5*1.225*F366^2*('motorcycle data'!$F$4)*('motorcycle data'!$G$4)</f>
        <v>12.190262345679011</v>
      </c>
      <c r="J366" s="14">
        <f>IF(F366=0,0,H366+I366+'motorcycle data'!$E$7)</f>
        <v>15.287862345678988</v>
      </c>
      <c r="K366" s="14">
        <f t="shared" si="62"/>
        <v>15.287862345678988</v>
      </c>
      <c r="L366" s="14">
        <f t="shared" si="63"/>
        <v>0</v>
      </c>
      <c r="M366" s="14">
        <f t="shared" si="64"/>
        <v>0.11890559602194768</v>
      </c>
      <c r="N366" s="14">
        <f t="shared" si="60"/>
        <v>0.11890559602194768</v>
      </c>
      <c r="O366" s="14">
        <f t="shared" si="65"/>
        <v>0</v>
      </c>
      <c r="P366" s="14">
        <f t="shared" si="66"/>
        <v>0</v>
      </c>
      <c r="Q366" s="14">
        <f t="shared" si="67"/>
        <v>0</v>
      </c>
      <c r="R366" s="14"/>
      <c r="S366" s="14"/>
      <c r="T366" s="14">
        <f t="shared" si="70"/>
        <v>199.61173139138245</v>
      </c>
      <c r="U366" s="14">
        <f t="shared" si="71"/>
        <v>44.250953941327197</v>
      </c>
      <c r="V366" s="14">
        <f t="shared" si="68"/>
        <v>0</v>
      </c>
    </row>
    <row r="367" spans="2:22" x14ac:dyDescent="0.3">
      <c r="B367" s="5" t="s">
        <v>10</v>
      </c>
      <c r="C367" s="5">
        <v>359</v>
      </c>
      <c r="D367" s="5">
        <v>359</v>
      </c>
      <c r="E367" s="6">
        <v>26.9</v>
      </c>
      <c r="F367" s="22">
        <f t="shared" si="61"/>
        <v>7.4722222222222214</v>
      </c>
      <c r="G367" s="14">
        <f t="shared" si="69"/>
        <v>-0.41666666666666663</v>
      </c>
      <c r="H367" s="14">
        <f>('motorcycle data'!$C$4)*(G367)</f>
        <v>-82.499999999999986</v>
      </c>
      <c r="I367" s="14">
        <f>0.5*1.225*F367^2*('motorcycle data'!$F$4)*('motorcycle data'!$G$4)</f>
        <v>11.251270071373453</v>
      </c>
      <c r="J367" s="14">
        <f>IF(F367=0,0,H367+I367+'motorcycle data'!$E$7)</f>
        <v>-32.401129928626531</v>
      </c>
      <c r="K367" s="14">
        <f t="shared" si="62"/>
        <v>0</v>
      </c>
      <c r="L367" s="14">
        <f t="shared" si="63"/>
        <v>32.401129928626531</v>
      </c>
      <c r="M367" s="14">
        <f t="shared" si="64"/>
        <v>-0.24210844307779267</v>
      </c>
      <c r="N367" s="14">
        <f t="shared" si="60"/>
        <v>0</v>
      </c>
      <c r="O367" s="14">
        <f t="shared" si="65"/>
        <v>0.24210844307779267</v>
      </c>
      <c r="P367" s="14">
        <f t="shared" si="66"/>
        <v>0.1815813323083445</v>
      </c>
      <c r="Q367" s="14">
        <f t="shared" si="67"/>
        <v>0.1815813323083445</v>
      </c>
      <c r="R367" s="14"/>
      <c r="S367" s="14"/>
      <c r="T367" s="14">
        <f t="shared" si="70"/>
        <v>199.61173139138245</v>
      </c>
      <c r="U367" s="14">
        <f t="shared" si="71"/>
        <v>44.493062384404986</v>
      </c>
      <c r="V367" s="14">
        <f t="shared" si="68"/>
        <v>0.14708087916975904</v>
      </c>
    </row>
    <row r="368" spans="2:22" x14ac:dyDescent="0.3">
      <c r="B368" s="5" t="s">
        <v>10</v>
      </c>
      <c r="C368" s="5">
        <v>360</v>
      </c>
      <c r="D368" s="5">
        <v>360</v>
      </c>
      <c r="E368" s="6">
        <v>25</v>
      </c>
      <c r="F368" s="22">
        <f t="shared" si="61"/>
        <v>6.9444444444444446</v>
      </c>
      <c r="G368" s="14">
        <f t="shared" si="69"/>
        <v>-0.51388888888888873</v>
      </c>
      <c r="H368" s="14">
        <f>('motorcycle data'!$C$4)*(G368)</f>
        <v>-101.74999999999997</v>
      </c>
      <c r="I368" s="14">
        <f>0.5*1.225*F368^2*('motorcycle data'!$F$4)*('motorcycle data'!$G$4)</f>
        <v>9.718002507716049</v>
      </c>
      <c r="J368" s="14">
        <f>IF(F368=0,0,H368+I368+'motorcycle data'!$E$7)</f>
        <v>-53.184397492283921</v>
      </c>
      <c r="K368" s="14">
        <f t="shared" si="62"/>
        <v>0</v>
      </c>
      <c r="L368" s="14">
        <f t="shared" si="63"/>
        <v>53.184397492283921</v>
      </c>
      <c r="M368" s="14">
        <f t="shared" si="64"/>
        <v>-0.36933609369641612</v>
      </c>
      <c r="N368" s="14">
        <f t="shared" si="60"/>
        <v>0</v>
      </c>
      <c r="O368" s="14">
        <f t="shared" si="65"/>
        <v>0.36933609369641612</v>
      </c>
      <c r="P368" s="14">
        <f t="shared" si="66"/>
        <v>0.27700207027231211</v>
      </c>
      <c r="Q368" s="14">
        <f t="shared" si="67"/>
        <v>0.27700207027231211</v>
      </c>
      <c r="R368" s="14"/>
      <c r="S368" s="14"/>
      <c r="T368" s="14">
        <f t="shared" si="70"/>
        <v>199.61173139138245</v>
      </c>
      <c r="U368" s="14">
        <f t="shared" si="71"/>
        <v>44.862398478101404</v>
      </c>
      <c r="V368" s="14">
        <f t="shared" si="68"/>
        <v>0.22437167692057283</v>
      </c>
    </row>
    <row r="369" spans="2:22" x14ac:dyDescent="0.3">
      <c r="B369" s="5" t="s">
        <v>10</v>
      </c>
      <c r="C369" s="5">
        <v>361</v>
      </c>
      <c r="D369" s="5">
        <v>361</v>
      </c>
      <c r="E369" s="6">
        <v>23.2</v>
      </c>
      <c r="F369" s="22">
        <f t="shared" si="61"/>
        <v>6.4444444444444438</v>
      </c>
      <c r="G369" s="14">
        <f t="shared" si="69"/>
        <v>-0.43055555555555575</v>
      </c>
      <c r="H369" s="14">
        <f>('motorcycle data'!$C$4)*(G369)</f>
        <v>-85.250000000000043</v>
      </c>
      <c r="I369" s="14">
        <f>0.5*1.225*F369^2*('motorcycle data'!$F$4)*('motorcycle data'!$G$4)</f>
        <v>8.3689882716049375</v>
      </c>
      <c r="J369" s="14">
        <f>IF(F369=0,0,H369+I369+'motorcycle data'!$E$7)</f>
        <v>-38.033411728395109</v>
      </c>
      <c r="K369" s="14">
        <f t="shared" si="62"/>
        <v>0</v>
      </c>
      <c r="L369" s="14">
        <f t="shared" si="63"/>
        <v>38.033411728395109</v>
      </c>
      <c r="M369" s="14">
        <f t="shared" si="64"/>
        <v>-0.24510420891632401</v>
      </c>
      <c r="N369" s="14">
        <f t="shared" si="60"/>
        <v>0</v>
      </c>
      <c r="O369" s="14">
        <f t="shared" si="65"/>
        <v>0.24510420891632401</v>
      </c>
      <c r="P369" s="14">
        <f t="shared" si="66"/>
        <v>0.18382815668724301</v>
      </c>
      <c r="Q369" s="14">
        <f t="shared" si="67"/>
        <v>0.18382815668724301</v>
      </c>
      <c r="R369" s="14"/>
      <c r="S369" s="14"/>
      <c r="T369" s="14">
        <f t="shared" si="70"/>
        <v>199.61173139138245</v>
      </c>
      <c r="U369" s="14">
        <f t="shared" si="71"/>
        <v>45.107502687017728</v>
      </c>
      <c r="V369" s="14">
        <f t="shared" si="68"/>
        <v>0.14890080691666685</v>
      </c>
    </row>
    <row r="370" spans="2:22" x14ac:dyDescent="0.3">
      <c r="B370" s="5" t="s">
        <v>10</v>
      </c>
      <c r="C370" s="5">
        <v>362</v>
      </c>
      <c r="D370" s="5">
        <v>362</v>
      </c>
      <c r="E370" s="6">
        <v>21.9</v>
      </c>
      <c r="F370" s="22">
        <f t="shared" si="61"/>
        <v>6.083333333333333</v>
      </c>
      <c r="G370" s="14">
        <f t="shared" si="69"/>
        <v>-0.29166666666666635</v>
      </c>
      <c r="H370" s="14">
        <f>('motorcycle data'!$C$4)*(G370)</f>
        <v>-57.749999999999936</v>
      </c>
      <c r="I370" s="14">
        <f>0.5*1.225*F370^2*('motorcycle data'!$F$4)*('motorcycle data'!$G$4)</f>
        <v>7.45736189236111</v>
      </c>
      <c r="J370" s="14">
        <f>IF(F370=0,0,H370+I370+'motorcycle data'!$E$7)</f>
        <v>-11.445038107638823</v>
      </c>
      <c r="K370" s="14">
        <f t="shared" si="62"/>
        <v>0</v>
      </c>
      <c r="L370" s="14">
        <f t="shared" si="63"/>
        <v>11.445038107638823</v>
      </c>
      <c r="M370" s="14">
        <f t="shared" si="64"/>
        <v>-6.9623981821469505E-2</v>
      </c>
      <c r="N370" s="14">
        <f t="shared" si="60"/>
        <v>0</v>
      </c>
      <c r="O370" s="14">
        <f t="shared" si="65"/>
        <v>6.9623981821469505E-2</v>
      </c>
      <c r="P370" s="14">
        <f t="shared" si="66"/>
        <v>5.2217986366102129E-2</v>
      </c>
      <c r="Q370" s="14">
        <f t="shared" si="67"/>
        <v>5.2217986366102129E-2</v>
      </c>
      <c r="R370" s="14"/>
      <c r="S370" s="14"/>
      <c r="T370" s="14">
        <f t="shared" si="70"/>
        <v>199.61173139138245</v>
      </c>
      <c r="U370" s="14">
        <f t="shared" si="71"/>
        <v>45.1771266688392</v>
      </c>
      <c r="V370" s="14">
        <f t="shared" si="68"/>
        <v>4.2296568956542727E-2</v>
      </c>
    </row>
    <row r="371" spans="2:22" x14ac:dyDescent="0.3">
      <c r="B371" s="5" t="s">
        <v>10</v>
      </c>
      <c r="C371" s="5">
        <v>363</v>
      </c>
      <c r="D371" s="5">
        <v>363</v>
      </c>
      <c r="E371" s="6">
        <v>21.1</v>
      </c>
      <c r="F371" s="22">
        <f t="shared" si="61"/>
        <v>5.8611111111111116</v>
      </c>
      <c r="G371" s="14">
        <f t="shared" si="69"/>
        <v>-0.16666666666666657</v>
      </c>
      <c r="H371" s="14">
        <f>('motorcycle data'!$C$4)*(G371)</f>
        <v>-32.999999999999979</v>
      </c>
      <c r="I371" s="14">
        <f>0.5*1.225*F371^2*('motorcycle data'!$F$4)*('motorcycle data'!$G$4)</f>
        <v>6.9224830343364196</v>
      </c>
      <c r="J371" s="14">
        <f>IF(F371=0,0,H371+I371+'motorcycle data'!$E$7)</f>
        <v>12.770083034336441</v>
      </c>
      <c r="K371" s="14">
        <f t="shared" si="62"/>
        <v>12.770083034336441</v>
      </c>
      <c r="L371" s="14">
        <f t="shared" si="63"/>
        <v>0</v>
      </c>
      <c r="M371" s="14">
        <f t="shared" si="64"/>
        <v>7.4846875562360804E-2</v>
      </c>
      <c r="N371" s="14">
        <f t="shared" si="60"/>
        <v>7.4846875562360804E-2</v>
      </c>
      <c r="O371" s="14">
        <f t="shared" si="65"/>
        <v>0</v>
      </c>
      <c r="P371" s="14">
        <f t="shared" si="66"/>
        <v>0</v>
      </c>
      <c r="Q371" s="14">
        <f t="shared" si="67"/>
        <v>0</v>
      </c>
      <c r="R371" s="14"/>
      <c r="S371" s="14"/>
      <c r="T371" s="14">
        <f t="shared" si="70"/>
        <v>199.68657826694482</v>
      </c>
      <c r="U371" s="14">
        <f t="shared" si="71"/>
        <v>45.1771266688392</v>
      </c>
      <c r="V371" s="14">
        <f t="shared" si="68"/>
        <v>0</v>
      </c>
    </row>
    <row r="372" spans="2:22" x14ac:dyDescent="0.3">
      <c r="B372" s="5" t="s">
        <v>10</v>
      </c>
      <c r="C372" s="5">
        <v>364</v>
      </c>
      <c r="D372" s="5">
        <v>364</v>
      </c>
      <c r="E372" s="6">
        <v>20.7</v>
      </c>
      <c r="F372" s="22">
        <f t="shared" si="61"/>
        <v>5.75</v>
      </c>
      <c r="G372" s="14">
        <f t="shared" si="69"/>
        <v>-5.5555555555555851E-2</v>
      </c>
      <c r="H372" s="14">
        <f>('motorcycle data'!$C$4)*(G372)</f>
        <v>-11.000000000000059</v>
      </c>
      <c r="I372" s="14">
        <f>0.5*1.225*F372^2*('motorcycle data'!$F$4)*('motorcycle data'!$G$4)</f>
        <v>6.6625070312499997</v>
      </c>
      <c r="J372" s="14">
        <f>IF(F372=0,0,H372+I372+'motorcycle data'!$E$7)</f>
        <v>34.510107031249944</v>
      </c>
      <c r="K372" s="14">
        <f t="shared" si="62"/>
        <v>34.510107031249944</v>
      </c>
      <c r="L372" s="14">
        <f t="shared" si="63"/>
        <v>0</v>
      </c>
      <c r="M372" s="14">
        <f t="shared" si="64"/>
        <v>0.19843311542968717</v>
      </c>
      <c r="N372" s="14">
        <f t="shared" si="60"/>
        <v>0.19843311542968717</v>
      </c>
      <c r="O372" s="14">
        <f t="shared" si="65"/>
        <v>0</v>
      </c>
      <c r="P372" s="14">
        <f t="shared" si="66"/>
        <v>0</v>
      </c>
      <c r="Q372" s="14">
        <f t="shared" si="67"/>
        <v>0</v>
      </c>
      <c r="R372" s="14"/>
      <c r="S372" s="14"/>
      <c r="T372" s="14">
        <f t="shared" si="70"/>
        <v>199.8850113823745</v>
      </c>
      <c r="U372" s="14">
        <f t="shared" si="71"/>
        <v>45.1771266688392</v>
      </c>
      <c r="V372" s="14">
        <f t="shared" si="68"/>
        <v>0</v>
      </c>
    </row>
    <row r="373" spans="2:22" x14ac:dyDescent="0.3">
      <c r="B373" s="5" t="s">
        <v>10</v>
      </c>
      <c r="C373" s="5">
        <v>365</v>
      </c>
      <c r="D373" s="5">
        <v>365</v>
      </c>
      <c r="E373" s="6">
        <v>20.7</v>
      </c>
      <c r="F373" s="22">
        <f t="shared" si="61"/>
        <v>5.75</v>
      </c>
      <c r="G373" s="14">
        <f t="shared" si="69"/>
        <v>1.3888888888889086E-2</v>
      </c>
      <c r="H373" s="14">
        <f>('motorcycle data'!$C$4)*(G373)</f>
        <v>2.7500000000000391</v>
      </c>
      <c r="I373" s="14">
        <f>0.5*1.225*F373^2*('motorcycle data'!$F$4)*('motorcycle data'!$G$4)</f>
        <v>6.6625070312499997</v>
      </c>
      <c r="J373" s="14">
        <f>IF(F373=0,0,H373+I373+'motorcycle data'!$E$7)</f>
        <v>48.260107031250037</v>
      </c>
      <c r="K373" s="14">
        <f t="shared" si="62"/>
        <v>48.260107031250037</v>
      </c>
      <c r="L373" s="14">
        <f t="shared" si="63"/>
        <v>0</v>
      </c>
      <c r="M373" s="14">
        <f t="shared" si="64"/>
        <v>0.2774956154296877</v>
      </c>
      <c r="N373" s="14">
        <f t="shared" si="60"/>
        <v>0.2774956154296877</v>
      </c>
      <c r="O373" s="14">
        <f t="shared" si="65"/>
        <v>0</v>
      </c>
      <c r="P373" s="14">
        <f t="shared" si="66"/>
        <v>0</v>
      </c>
      <c r="Q373" s="14" t="str">
        <f t="shared" si="67"/>
        <v/>
      </c>
      <c r="R373" s="14"/>
      <c r="S373" s="14"/>
      <c r="T373" s="14">
        <f t="shared" si="70"/>
        <v>200.1625069978042</v>
      </c>
      <c r="U373" s="14">
        <f t="shared" si="71"/>
        <v>45.1771266688392</v>
      </c>
      <c r="V373" s="14">
        <f t="shared" si="68"/>
        <v>0</v>
      </c>
    </row>
    <row r="374" spans="2:22" x14ac:dyDescent="0.3">
      <c r="B374" s="5" t="s">
        <v>10</v>
      </c>
      <c r="C374" s="5">
        <v>366</v>
      </c>
      <c r="D374" s="5">
        <v>366</v>
      </c>
      <c r="E374" s="6">
        <v>20.8</v>
      </c>
      <c r="F374" s="22">
        <f t="shared" si="61"/>
        <v>5.7777777777777777</v>
      </c>
      <c r="G374" s="14">
        <f t="shared" si="69"/>
        <v>6.9444444444444448E-2</v>
      </c>
      <c r="H374" s="14">
        <f>('motorcycle data'!$C$4)*(G374)</f>
        <v>13.75</v>
      </c>
      <c r="I374" s="14">
        <f>0.5*1.225*F374^2*('motorcycle data'!$F$4)*('motorcycle data'!$G$4)</f>
        <v>6.7270345679012342</v>
      </c>
      <c r="J374" s="14">
        <f>IF(F374=0,0,H374+I374+'motorcycle data'!$E$7)</f>
        <v>59.324634567901235</v>
      </c>
      <c r="K374" s="14">
        <f t="shared" si="62"/>
        <v>59.324634567901235</v>
      </c>
      <c r="L374" s="14">
        <f t="shared" si="63"/>
        <v>0</v>
      </c>
      <c r="M374" s="14">
        <f t="shared" si="64"/>
        <v>0.34276455528120714</v>
      </c>
      <c r="N374" s="14">
        <f t="shared" si="60"/>
        <v>0.34276455528120714</v>
      </c>
      <c r="O374" s="14">
        <f t="shared" si="65"/>
        <v>0</v>
      </c>
      <c r="P374" s="14">
        <f t="shared" si="66"/>
        <v>0</v>
      </c>
      <c r="Q374" s="14" t="str">
        <f t="shared" si="67"/>
        <v/>
      </c>
      <c r="R374" s="14"/>
      <c r="S374" s="14"/>
      <c r="T374" s="14">
        <f t="shared" si="70"/>
        <v>200.50527155308541</v>
      </c>
      <c r="U374" s="14">
        <f t="shared" si="71"/>
        <v>45.1771266688392</v>
      </c>
      <c r="V374" s="14">
        <f t="shared" si="68"/>
        <v>0</v>
      </c>
    </row>
    <row r="375" spans="2:22" x14ac:dyDescent="0.3">
      <c r="B375" s="5" t="s">
        <v>10</v>
      </c>
      <c r="C375" s="5">
        <v>367</v>
      </c>
      <c r="D375" s="5">
        <v>367</v>
      </c>
      <c r="E375" s="6">
        <v>21.2</v>
      </c>
      <c r="F375" s="22">
        <f t="shared" si="61"/>
        <v>5.8888888888888884</v>
      </c>
      <c r="G375" s="14">
        <f t="shared" si="69"/>
        <v>0.18055555555555566</v>
      </c>
      <c r="H375" s="14">
        <f>('motorcycle data'!$C$4)*(G375)</f>
        <v>35.750000000000021</v>
      </c>
      <c r="I375" s="14">
        <f>0.5*1.225*F375^2*('motorcycle data'!$F$4)*('motorcycle data'!$G$4)</f>
        <v>6.98825447530864</v>
      </c>
      <c r="J375" s="14">
        <f>IF(F375=0,0,H375+I375+'motorcycle data'!$E$7)</f>
        <v>81.585854475308665</v>
      </c>
      <c r="K375" s="14">
        <f t="shared" si="62"/>
        <v>81.585854475308665</v>
      </c>
      <c r="L375" s="14">
        <f t="shared" si="63"/>
        <v>0</v>
      </c>
      <c r="M375" s="14">
        <f t="shared" si="64"/>
        <v>0.48045003191015101</v>
      </c>
      <c r="N375" s="14">
        <f t="shared" si="60"/>
        <v>0.48045003191015101</v>
      </c>
      <c r="O375" s="14">
        <f t="shared" si="65"/>
        <v>0</v>
      </c>
      <c r="P375" s="14">
        <f t="shared" si="66"/>
        <v>0</v>
      </c>
      <c r="Q375" s="14" t="str">
        <f t="shared" si="67"/>
        <v/>
      </c>
      <c r="R375" s="14"/>
      <c r="S375" s="14"/>
      <c r="T375" s="14">
        <f t="shared" si="70"/>
        <v>200.98572158499556</v>
      </c>
      <c r="U375" s="14">
        <f t="shared" si="71"/>
        <v>45.1771266688392</v>
      </c>
      <c r="V375" s="14">
        <f t="shared" si="68"/>
        <v>0</v>
      </c>
    </row>
    <row r="376" spans="2:22" x14ac:dyDescent="0.3">
      <c r="B376" s="5" t="s">
        <v>10</v>
      </c>
      <c r="C376" s="5">
        <v>368</v>
      </c>
      <c r="D376" s="5">
        <v>368</v>
      </c>
      <c r="E376" s="6">
        <v>22.1</v>
      </c>
      <c r="F376" s="22">
        <f t="shared" si="61"/>
        <v>6.1388888888888893</v>
      </c>
      <c r="G376" s="14">
        <f t="shared" si="69"/>
        <v>0.31944444444444453</v>
      </c>
      <c r="H376" s="14">
        <f>('motorcycle data'!$C$4)*(G376)</f>
        <v>63.250000000000014</v>
      </c>
      <c r="I376" s="14">
        <f>0.5*1.225*F376^2*('motorcycle data'!$F$4)*('motorcycle data'!$G$4)</f>
        <v>7.5941913676697537</v>
      </c>
      <c r="J376" s="14">
        <f>IF(F376=0,0,H376+I376+'motorcycle data'!$E$7)</f>
        <v>109.69179136766977</v>
      </c>
      <c r="K376" s="14">
        <f t="shared" si="62"/>
        <v>109.69179136766977</v>
      </c>
      <c r="L376" s="14">
        <f t="shared" si="63"/>
        <v>0</v>
      </c>
      <c r="M376" s="14">
        <f t="shared" si="64"/>
        <v>0.67338571922930612</v>
      </c>
      <c r="N376" s="14">
        <f t="shared" si="60"/>
        <v>0.67338571922930612</v>
      </c>
      <c r="O376" s="14">
        <f t="shared" si="65"/>
        <v>0</v>
      </c>
      <c r="P376" s="14">
        <f t="shared" si="66"/>
        <v>0</v>
      </c>
      <c r="Q376" s="14" t="str">
        <f t="shared" si="67"/>
        <v/>
      </c>
      <c r="R376" s="14"/>
      <c r="S376" s="14"/>
      <c r="T376" s="14">
        <f t="shared" si="70"/>
        <v>201.65910730422488</v>
      </c>
      <c r="U376" s="14">
        <f t="shared" si="71"/>
        <v>45.1771266688392</v>
      </c>
      <c r="V376" s="14">
        <f t="shared" si="68"/>
        <v>0</v>
      </c>
    </row>
    <row r="377" spans="2:22" x14ac:dyDescent="0.3">
      <c r="B377" s="5" t="s">
        <v>10</v>
      </c>
      <c r="C377" s="5">
        <v>369</v>
      </c>
      <c r="D377" s="5">
        <v>369</v>
      </c>
      <c r="E377" s="6">
        <v>23.5</v>
      </c>
      <c r="F377" s="22">
        <f t="shared" si="61"/>
        <v>6.5277777777777777</v>
      </c>
      <c r="G377" s="14">
        <f t="shared" si="69"/>
        <v>0.30555555555555547</v>
      </c>
      <c r="H377" s="14">
        <f>('motorcycle data'!$C$4)*(G377)</f>
        <v>60.499999999999986</v>
      </c>
      <c r="I377" s="14">
        <f>0.5*1.225*F377^2*('motorcycle data'!$F$4)*('motorcycle data'!$G$4)</f>
        <v>8.5868270158178994</v>
      </c>
      <c r="J377" s="14">
        <f>IF(F377=0,0,H377+I377+'motorcycle data'!$E$7)</f>
        <v>107.93442701581789</v>
      </c>
      <c r="K377" s="14">
        <f t="shared" si="62"/>
        <v>107.93442701581789</v>
      </c>
      <c r="L377" s="14">
        <f t="shared" si="63"/>
        <v>0</v>
      </c>
      <c r="M377" s="14">
        <f t="shared" si="64"/>
        <v>0.70457195413103346</v>
      </c>
      <c r="N377" s="14">
        <f t="shared" si="60"/>
        <v>0.70457195413103346</v>
      </c>
      <c r="O377" s="14">
        <f t="shared" si="65"/>
        <v>0</v>
      </c>
      <c r="P377" s="14">
        <f t="shared" si="66"/>
        <v>0</v>
      </c>
      <c r="Q377" s="14" t="str">
        <f t="shared" si="67"/>
        <v/>
      </c>
      <c r="R377" s="14"/>
      <c r="S377" s="14"/>
      <c r="T377" s="14">
        <f t="shared" si="70"/>
        <v>202.36367925835592</v>
      </c>
      <c r="U377" s="14">
        <f t="shared" si="71"/>
        <v>45.1771266688392</v>
      </c>
      <c r="V377" s="14">
        <f t="shared" si="68"/>
        <v>0</v>
      </c>
    </row>
    <row r="378" spans="2:22" x14ac:dyDescent="0.3">
      <c r="B378" s="5" t="s">
        <v>10</v>
      </c>
      <c r="C378" s="5">
        <v>370</v>
      </c>
      <c r="D378" s="5">
        <v>370</v>
      </c>
      <c r="E378" s="6">
        <v>24.3</v>
      </c>
      <c r="F378" s="22">
        <f t="shared" si="61"/>
        <v>6.75</v>
      </c>
      <c r="G378" s="14">
        <f t="shared" si="69"/>
        <v>0.1388888888888889</v>
      </c>
      <c r="H378" s="14">
        <f>('motorcycle data'!$C$4)*(G378)</f>
        <v>27.5</v>
      </c>
      <c r="I378" s="14">
        <f>0.5*1.225*F378^2*('motorcycle data'!$F$4)*('motorcycle data'!$G$4)</f>
        <v>9.1814132812500002</v>
      </c>
      <c r="J378" s="14">
        <f>IF(F378=0,0,H378+I378+'motorcycle data'!$E$7)</f>
        <v>75.529013281250002</v>
      </c>
      <c r="K378" s="14">
        <f t="shared" si="62"/>
        <v>75.529013281250002</v>
      </c>
      <c r="L378" s="14">
        <f t="shared" si="63"/>
        <v>0</v>
      </c>
      <c r="M378" s="14">
        <f t="shared" si="64"/>
        <v>0.5098208396484375</v>
      </c>
      <c r="N378" s="14">
        <f t="shared" si="60"/>
        <v>0.5098208396484375</v>
      </c>
      <c r="O378" s="14">
        <f t="shared" si="65"/>
        <v>0</v>
      </c>
      <c r="P378" s="14">
        <f t="shared" si="66"/>
        <v>0</v>
      </c>
      <c r="Q378" s="14" t="str">
        <f t="shared" si="67"/>
        <v/>
      </c>
      <c r="R378" s="14"/>
      <c r="S378" s="14"/>
      <c r="T378" s="14">
        <f t="shared" si="70"/>
        <v>202.87350009800434</v>
      </c>
      <c r="U378" s="14">
        <f t="shared" si="71"/>
        <v>45.1771266688392</v>
      </c>
      <c r="V378" s="14">
        <f t="shared" si="68"/>
        <v>0</v>
      </c>
    </row>
    <row r="379" spans="2:22" x14ac:dyDescent="0.3">
      <c r="B379" s="5" t="s">
        <v>10</v>
      </c>
      <c r="C379" s="5">
        <v>371</v>
      </c>
      <c r="D379" s="5">
        <v>371</v>
      </c>
      <c r="E379" s="6">
        <v>24.5</v>
      </c>
      <c r="F379" s="22">
        <f t="shared" si="61"/>
        <v>6.8055555555555554</v>
      </c>
      <c r="G379" s="14">
        <f t="shared" si="69"/>
        <v>-6.9444444444444448E-2</v>
      </c>
      <c r="H379" s="14">
        <f>('motorcycle data'!$C$4)*(G379)</f>
        <v>-13.75</v>
      </c>
      <c r="I379" s="14">
        <f>0.5*1.225*F379^2*('motorcycle data'!$F$4)*('motorcycle data'!$G$4)</f>
        <v>9.3331696084104934</v>
      </c>
      <c r="J379" s="14">
        <f>IF(F379=0,0,H379+I379+'motorcycle data'!$E$7)</f>
        <v>34.430769608410493</v>
      </c>
      <c r="K379" s="14">
        <f t="shared" si="62"/>
        <v>34.430769608410493</v>
      </c>
      <c r="L379" s="14">
        <f t="shared" si="63"/>
        <v>0</v>
      </c>
      <c r="M379" s="14">
        <f t="shared" si="64"/>
        <v>0.23432051539057142</v>
      </c>
      <c r="N379" s="14">
        <f t="shared" si="60"/>
        <v>0.23432051539057142</v>
      </c>
      <c r="O379" s="14">
        <f t="shared" si="65"/>
        <v>0</v>
      </c>
      <c r="P379" s="14">
        <f t="shared" si="66"/>
        <v>0</v>
      </c>
      <c r="Q379" s="14">
        <f t="shared" si="67"/>
        <v>0</v>
      </c>
      <c r="R379" s="14">
        <f>SUM(Q379:Q394)</f>
        <v>2.0791215576949509</v>
      </c>
      <c r="S379" s="14">
        <f>R379*16</f>
        <v>33.265944923119214</v>
      </c>
      <c r="T379" s="14">
        <f t="shared" si="70"/>
        <v>203.10782061339492</v>
      </c>
      <c r="U379" s="14">
        <f t="shared" si="71"/>
        <v>45.1771266688392</v>
      </c>
      <c r="V379" s="14">
        <f t="shared" si="68"/>
        <v>0</v>
      </c>
    </row>
    <row r="380" spans="2:22" x14ac:dyDescent="0.3">
      <c r="B380" s="5" t="s">
        <v>10</v>
      </c>
      <c r="C380" s="5">
        <v>372</v>
      </c>
      <c r="D380" s="5">
        <v>372</v>
      </c>
      <c r="E380" s="6">
        <v>23.8</v>
      </c>
      <c r="F380" s="22">
        <f t="shared" si="61"/>
        <v>6.6111111111111107</v>
      </c>
      <c r="G380" s="14">
        <f t="shared" si="69"/>
        <v>-0.44444444444444431</v>
      </c>
      <c r="H380" s="14">
        <f>('motorcycle data'!$C$4)*(G380)</f>
        <v>-87.999999999999972</v>
      </c>
      <c r="I380" s="14">
        <f>0.5*1.225*F380^2*('motorcycle data'!$F$4)*('motorcycle data'!$G$4)</f>
        <v>8.8074645447530848</v>
      </c>
      <c r="J380" s="14">
        <f>IF(F380=0,0,H380+I380+'motorcycle data'!$E$7)</f>
        <v>-40.344935455246883</v>
      </c>
      <c r="K380" s="14">
        <f t="shared" si="62"/>
        <v>0</v>
      </c>
      <c r="L380" s="14">
        <f t="shared" si="63"/>
        <v>40.344935455246883</v>
      </c>
      <c r="M380" s="14">
        <f t="shared" si="64"/>
        <v>-0.2667248510652433</v>
      </c>
      <c r="N380" s="14">
        <f t="shared" si="60"/>
        <v>0</v>
      </c>
      <c r="O380" s="14">
        <f t="shared" si="65"/>
        <v>0.2667248510652433</v>
      </c>
      <c r="P380" s="14">
        <f t="shared" si="66"/>
        <v>0.20004363829893246</v>
      </c>
      <c r="Q380" s="14">
        <f t="shared" si="67"/>
        <v>0.20004363829893246</v>
      </c>
      <c r="R380" s="14"/>
      <c r="S380" s="14"/>
      <c r="T380" s="14">
        <f t="shared" si="70"/>
        <v>203.10782061339492</v>
      </c>
      <c r="U380" s="14">
        <f t="shared" si="71"/>
        <v>45.443851519904442</v>
      </c>
      <c r="V380" s="14">
        <f t="shared" si="68"/>
        <v>0.16203534702213532</v>
      </c>
    </row>
    <row r="381" spans="2:22" x14ac:dyDescent="0.3">
      <c r="B381" s="5" t="s">
        <v>10</v>
      </c>
      <c r="C381" s="5">
        <v>373</v>
      </c>
      <c r="D381" s="5">
        <v>373</v>
      </c>
      <c r="E381" s="6">
        <v>21.3</v>
      </c>
      <c r="F381" s="22">
        <f t="shared" si="61"/>
        <v>5.916666666666667</v>
      </c>
      <c r="G381" s="14">
        <f t="shared" si="69"/>
        <v>-0.84722222222222243</v>
      </c>
      <c r="H381" s="14">
        <f>('motorcycle data'!$C$4)*(G381)</f>
        <v>-167.75000000000003</v>
      </c>
      <c r="I381" s="14">
        <f>0.5*1.225*F381^2*('motorcycle data'!$F$4)*('motorcycle data'!$G$4)</f>
        <v>7.0543368923611123</v>
      </c>
      <c r="J381" s="14">
        <f>IF(F381=0,0,H381+I381+'motorcycle data'!$E$7)</f>
        <v>-121.84806310763892</v>
      </c>
      <c r="K381" s="14">
        <f t="shared" si="62"/>
        <v>0</v>
      </c>
      <c r="L381" s="14">
        <f t="shared" si="63"/>
        <v>121.84806310763892</v>
      </c>
      <c r="M381" s="14">
        <f t="shared" si="64"/>
        <v>-0.72093437338686361</v>
      </c>
      <c r="N381" s="14">
        <f t="shared" si="60"/>
        <v>0</v>
      </c>
      <c r="O381" s="14">
        <f t="shared" si="65"/>
        <v>0.72093437338686361</v>
      </c>
      <c r="P381" s="14">
        <f t="shared" si="66"/>
        <v>0.54070078004014777</v>
      </c>
      <c r="Q381" s="14">
        <f t="shared" si="67"/>
        <v>0.54070078004014777</v>
      </c>
      <c r="R381" s="14"/>
      <c r="S381" s="14"/>
      <c r="T381" s="14">
        <f t="shared" si="70"/>
        <v>203.10782061339492</v>
      </c>
      <c r="U381" s="14">
        <f t="shared" si="71"/>
        <v>46.164785893291302</v>
      </c>
      <c r="V381" s="14">
        <f t="shared" si="68"/>
        <v>0.43796763183251974</v>
      </c>
    </row>
    <row r="382" spans="2:22" x14ac:dyDescent="0.3">
      <c r="B382" s="5" t="s">
        <v>10</v>
      </c>
      <c r="C382" s="5">
        <v>374</v>
      </c>
      <c r="D382" s="5">
        <v>374</v>
      </c>
      <c r="E382" s="6">
        <v>17.7</v>
      </c>
      <c r="F382" s="22">
        <f t="shared" si="61"/>
        <v>4.9166666666666661</v>
      </c>
      <c r="G382" s="14">
        <f t="shared" si="69"/>
        <v>-0.95833333333333337</v>
      </c>
      <c r="H382" s="14">
        <f>('motorcycle data'!$C$4)*(G382)</f>
        <v>-189.75</v>
      </c>
      <c r="I382" s="14">
        <f>0.5*1.225*F382^2*('motorcycle data'!$F$4)*('motorcycle data'!$G$4)</f>
        <v>4.8712848090277765</v>
      </c>
      <c r="J382" s="14">
        <f>IF(F382=0,0,H382+I382+'motorcycle data'!$E$7)</f>
        <v>-146.03111519097223</v>
      </c>
      <c r="K382" s="14">
        <f t="shared" si="62"/>
        <v>0</v>
      </c>
      <c r="L382" s="14">
        <f t="shared" si="63"/>
        <v>146.03111519097223</v>
      </c>
      <c r="M382" s="14">
        <f t="shared" si="64"/>
        <v>-0.71798631635561327</v>
      </c>
      <c r="N382" s="14">
        <f t="shared" si="60"/>
        <v>0</v>
      </c>
      <c r="O382" s="14">
        <f t="shared" si="65"/>
        <v>0.71798631635561327</v>
      </c>
      <c r="P382" s="14">
        <f t="shared" si="66"/>
        <v>0.5384897372667099</v>
      </c>
      <c r="Q382" s="14">
        <f t="shared" si="67"/>
        <v>0.5384897372667099</v>
      </c>
      <c r="R382" s="14"/>
      <c r="S382" s="14"/>
      <c r="T382" s="14">
        <f t="shared" si="70"/>
        <v>203.10782061339492</v>
      </c>
      <c r="U382" s="14">
        <f t="shared" si="71"/>
        <v>46.882772209646916</v>
      </c>
      <c r="V382" s="14">
        <f t="shared" si="68"/>
        <v>0.43617668718603503</v>
      </c>
    </row>
    <row r="383" spans="2:22" x14ac:dyDescent="0.3">
      <c r="B383" s="5" t="s">
        <v>10</v>
      </c>
      <c r="C383" s="5">
        <v>375</v>
      </c>
      <c r="D383" s="5">
        <v>375</v>
      </c>
      <c r="E383" s="6">
        <v>14.4</v>
      </c>
      <c r="F383" s="22">
        <f t="shared" si="61"/>
        <v>4</v>
      </c>
      <c r="G383" s="14">
        <f t="shared" si="69"/>
        <v>-0.80555555555555536</v>
      </c>
      <c r="H383" s="14">
        <f>('motorcycle data'!$C$4)*(G383)</f>
        <v>-159.49999999999997</v>
      </c>
      <c r="I383" s="14">
        <f>0.5*1.225*F383^2*('motorcycle data'!$F$4)*('motorcycle data'!$G$4)</f>
        <v>3.2242000000000002</v>
      </c>
      <c r="J383" s="14">
        <f>IF(F383=0,0,H383+I383+'motorcycle data'!$E$7)</f>
        <v>-117.42819999999998</v>
      </c>
      <c r="K383" s="14">
        <f t="shared" si="62"/>
        <v>0</v>
      </c>
      <c r="L383" s="14">
        <f t="shared" si="63"/>
        <v>117.42819999999998</v>
      </c>
      <c r="M383" s="14">
        <f t="shared" si="64"/>
        <v>-0.46971279999999987</v>
      </c>
      <c r="N383" s="14">
        <f t="shared" si="60"/>
        <v>0</v>
      </c>
      <c r="O383" s="14">
        <f t="shared" si="65"/>
        <v>0.46971279999999987</v>
      </c>
      <c r="P383" s="14">
        <f t="shared" si="66"/>
        <v>0.35228459999999989</v>
      </c>
      <c r="Q383" s="14">
        <f t="shared" si="67"/>
        <v>0.35228459999999989</v>
      </c>
      <c r="R383" s="14"/>
      <c r="S383" s="14"/>
      <c r="T383" s="14">
        <f t="shared" si="70"/>
        <v>203.10782061339492</v>
      </c>
      <c r="U383" s="14">
        <f t="shared" si="71"/>
        <v>47.352485009646912</v>
      </c>
      <c r="V383" s="14">
        <f t="shared" si="68"/>
        <v>0.28535052599999994</v>
      </c>
    </row>
    <row r="384" spans="2:22" x14ac:dyDescent="0.3">
      <c r="B384" s="5" t="s">
        <v>10</v>
      </c>
      <c r="C384" s="5">
        <v>376</v>
      </c>
      <c r="D384" s="5">
        <v>376</v>
      </c>
      <c r="E384" s="6">
        <v>11.9</v>
      </c>
      <c r="F384" s="22">
        <f t="shared" si="61"/>
        <v>3.3055555555555554</v>
      </c>
      <c r="G384" s="14">
        <f t="shared" si="69"/>
        <v>-0.58333333333333348</v>
      </c>
      <c r="H384" s="14">
        <f>('motorcycle data'!$C$4)*(G384)</f>
        <v>-115.50000000000003</v>
      </c>
      <c r="I384" s="14">
        <f>0.5*1.225*F384^2*('motorcycle data'!$F$4)*('motorcycle data'!$G$4)</f>
        <v>2.2018661361882712</v>
      </c>
      <c r="J384" s="14">
        <f>IF(F384=0,0,H384+I384+'motorcycle data'!$E$7)</f>
        <v>-74.450533863811756</v>
      </c>
      <c r="K384" s="14">
        <f t="shared" si="62"/>
        <v>0</v>
      </c>
      <c r="L384" s="14">
        <f t="shared" si="63"/>
        <v>74.450533863811756</v>
      </c>
      <c r="M384" s="14">
        <f t="shared" si="64"/>
        <v>-0.24610037582759994</v>
      </c>
      <c r="N384" s="14">
        <f t="shared" si="60"/>
        <v>0</v>
      </c>
      <c r="O384" s="14">
        <f t="shared" si="65"/>
        <v>0.24610037582759994</v>
      </c>
      <c r="P384" s="14">
        <f t="shared" si="66"/>
        <v>0.18457528187069996</v>
      </c>
      <c r="Q384" s="14">
        <f t="shared" si="67"/>
        <v>0.18457528187069996</v>
      </c>
      <c r="R384" s="14"/>
      <c r="S384" s="14"/>
      <c r="T384" s="14">
        <f t="shared" si="70"/>
        <v>203.10782061339492</v>
      </c>
      <c r="U384" s="14">
        <f t="shared" si="71"/>
        <v>47.598585385474514</v>
      </c>
      <c r="V384" s="14">
        <f t="shared" si="68"/>
        <v>0.14950597831526696</v>
      </c>
    </row>
    <row r="385" spans="2:22" x14ac:dyDescent="0.3">
      <c r="B385" s="5" t="s">
        <v>10</v>
      </c>
      <c r="C385" s="5">
        <v>377</v>
      </c>
      <c r="D385" s="5">
        <v>377</v>
      </c>
      <c r="E385" s="6">
        <v>10.199999999999999</v>
      </c>
      <c r="F385" s="22">
        <f t="shared" si="61"/>
        <v>2.833333333333333</v>
      </c>
      <c r="G385" s="14">
        <f t="shared" si="69"/>
        <v>-0.41666666666666663</v>
      </c>
      <c r="H385" s="14">
        <f>('motorcycle data'!$C$4)*(G385)</f>
        <v>-82.499999999999986</v>
      </c>
      <c r="I385" s="14">
        <f>0.5*1.225*F385^2*('motorcycle data'!$F$4)*('motorcycle data'!$G$4)</f>
        <v>1.6176975694444442</v>
      </c>
      <c r="J385" s="14">
        <f>IF(F385=0,0,H385+I385+'motorcycle data'!$E$7)</f>
        <v>-42.034702430555541</v>
      </c>
      <c r="K385" s="14">
        <f t="shared" si="62"/>
        <v>0</v>
      </c>
      <c r="L385" s="14">
        <f t="shared" si="63"/>
        <v>42.034702430555541</v>
      </c>
      <c r="M385" s="14">
        <f t="shared" si="64"/>
        <v>-0.1190983235532407</v>
      </c>
      <c r="N385" s="14">
        <f t="shared" si="60"/>
        <v>0</v>
      </c>
      <c r="O385" s="14">
        <f t="shared" si="65"/>
        <v>0.1190983235532407</v>
      </c>
      <c r="P385" s="14">
        <f t="shared" si="66"/>
        <v>8.9323742664930525E-2</v>
      </c>
      <c r="Q385" s="14">
        <f t="shared" si="67"/>
        <v>8.9323742664930525E-2</v>
      </c>
      <c r="R385" s="14"/>
      <c r="S385" s="14"/>
      <c r="T385" s="14">
        <f t="shared" si="70"/>
        <v>203.10782061339492</v>
      </c>
      <c r="U385" s="14">
        <f t="shared" si="71"/>
        <v>47.717683709027753</v>
      </c>
      <c r="V385" s="14">
        <f t="shared" si="68"/>
        <v>7.235223155859373E-2</v>
      </c>
    </row>
    <row r="386" spans="2:22" x14ac:dyDescent="0.3">
      <c r="B386" s="5" t="s">
        <v>10</v>
      </c>
      <c r="C386" s="5">
        <v>378</v>
      </c>
      <c r="D386" s="5">
        <v>378</v>
      </c>
      <c r="E386" s="6">
        <v>8.9</v>
      </c>
      <c r="F386" s="22">
        <f t="shared" si="61"/>
        <v>2.4722222222222223</v>
      </c>
      <c r="G386" s="14">
        <f t="shared" si="69"/>
        <v>-0.30555555555555547</v>
      </c>
      <c r="H386" s="14">
        <f>('motorcycle data'!$C$4)*(G386)</f>
        <v>-60.499999999999986</v>
      </c>
      <c r="I386" s="14">
        <f>0.5*1.225*F386^2*('motorcycle data'!$F$4)*('motorcycle data'!$G$4)</f>
        <v>1.2316207658179015</v>
      </c>
      <c r="J386" s="14">
        <f>IF(F386=0,0,H386+I386+'motorcycle data'!$E$7)</f>
        <v>-20.420779234182085</v>
      </c>
      <c r="K386" s="14">
        <f t="shared" si="62"/>
        <v>0</v>
      </c>
      <c r="L386" s="14">
        <f t="shared" si="63"/>
        <v>20.420779234182085</v>
      </c>
      <c r="M386" s="14">
        <f t="shared" si="64"/>
        <v>-5.0484704217839044E-2</v>
      </c>
      <c r="N386" s="14">
        <f t="shared" si="60"/>
        <v>0</v>
      </c>
      <c r="O386" s="14">
        <f t="shared" si="65"/>
        <v>5.0484704217839044E-2</v>
      </c>
      <c r="P386" s="14">
        <f t="shared" si="66"/>
        <v>3.7863528163379283E-2</v>
      </c>
      <c r="Q386" s="14">
        <f t="shared" si="67"/>
        <v>3.7863528163379283E-2</v>
      </c>
      <c r="R386" s="14"/>
      <c r="S386" s="14"/>
      <c r="T386" s="14">
        <f t="shared" si="70"/>
        <v>203.10782061339492</v>
      </c>
      <c r="U386" s="14">
        <f t="shared" si="71"/>
        <v>47.76816841324559</v>
      </c>
      <c r="V386" s="14">
        <f t="shared" si="68"/>
        <v>3.0669457812337219E-2</v>
      </c>
    </row>
    <row r="387" spans="2:22" x14ac:dyDescent="0.3">
      <c r="B387" s="5" t="s">
        <v>10</v>
      </c>
      <c r="C387" s="5">
        <v>379</v>
      </c>
      <c r="D387" s="5">
        <v>379</v>
      </c>
      <c r="E387" s="6">
        <v>8</v>
      </c>
      <c r="F387" s="22">
        <f t="shared" si="61"/>
        <v>2.2222222222222223</v>
      </c>
      <c r="G387" s="14">
        <f t="shared" si="69"/>
        <v>-0.23611111111111113</v>
      </c>
      <c r="H387" s="14">
        <f>('motorcycle data'!$C$4)*(G387)</f>
        <v>-46.750000000000007</v>
      </c>
      <c r="I387" s="14">
        <f>0.5*1.225*F387^2*('motorcycle data'!$F$4)*('motorcycle data'!$G$4)</f>
        <v>0.99512345679012348</v>
      </c>
      <c r="J387" s="14">
        <f>IF(F387=0,0,H387+I387+'motorcycle data'!$E$7)</f>
        <v>-6.9072765432098819</v>
      </c>
      <c r="K387" s="14">
        <f t="shared" si="62"/>
        <v>0</v>
      </c>
      <c r="L387" s="14">
        <f t="shared" si="63"/>
        <v>6.9072765432098819</v>
      </c>
      <c r="M387" s="14">
        <f t="shared" si="64"/>
        <v>-1.5349503429355293E-2</v>
      </c>
      <c r="N387" s="14">
        <f t="shared" si="60"/>
        <v>0</v>
      </c>
      <c r="O387" s="14">
        <f t="shared" si="65"/>
        <v>1.5349503429355293E-2</v>
      </c>
      <c r="P387" s="14">
        <f t="shared" si="66"/>
        <v>1.1512127572016469E-2</v>
      </c>
      <c r="Q387" s="14">
        <f t="shared" si="67"/>
        <v>1.1512127572016469E-2</v>
      </c>
      <c r="R387" s="14"/>
      <c r="S387" s="14"/>
      <c r="T387" s="14">
        <f t="shared" si="70"/>
        <v>203.10782061339492</v>
      </c>
      <c r="U387" s="14">
        <f t="shared" si="71"/>
        <v>47.783517916674946</v>
      </c>
      <c r="V387" s="14">
        <f t="shared" si="68"/>
        <v>9.3248233333333395E-3</v>
      </c>
    </row>
    <row r="388" spans="2:22" x14ac:dyDescent="0.3">
      <c r="B388" s="5" t="s">
        <v>10</v>
      </c>
      <c r="C388" s="5">
        <v>380</v>
      </c>
      <c r="D388" s="5">
        <v>380</v>
      </c>
      <c r="E388" s="6">
        <v>7.2</v>
      </c>
      <c r="F388" s="22">
        <f t="shared" si="61"/>
        <v>2</v>
      </c>
      <c r="G388" s="14">
        <f t="shared" si="69"/>
        <v>-0.26388888888888895</v>
      </c>
      <c r="H388" s="14">
        <f>('motorcycle data'!$C$4)*(G388)</f>
        <v>-52.250000000000014</v>
      </c>
      <c r="I388" s="14">
        <f>0.5*1.225*F388^2*('motorcycle data'!$F$4)*('motorcycle data'!$G$4)</f>
        <v>0.80605000000000004</v>
      </c>
      <c r="J388" s="14">
        <f>IF(F388=0,0,H388+I388+'motorcycle data'!$E$7)</f>
        <v>-12.596350000000015</v>
      </c>
      <c r="K388" s="14">
        <f t="shared" si="62"/>
        <v>0</v>
      </c>
      <c r="L388" s="14">
        <f t="shared" si="63"/>
        <v>12.596350000000015</v>
      </c>
      <c r="M388" s="14">
        <f t="shared" si="64"/>
        <v>-2.519270000000003E-2</v>
      </c>
      <c r="N388" s="14">
        <f t="shared" si="60"/>
        <v>0</v>
      </c>
      <c r="O388" s="14">
        <f t="shared" si="65"/>
        <v>2.519270000000003E-2</v>
      </c>
      <c r="P388" s="14">
        <f t="shared" si="66"/>
        <v>1.8894525000000023E-2</v>
      </c>
      <c r="Q388" s="14">
        <f t="shared" si="67"/>
        <v>1.8894525000000023E-2</v>
      </c>
      <c r="R388" s="14"/>
      <c r="S388" s="14"/>
      <c r="T388" s="14">
        <f t="shared" si="70"/>
        <v>203.10782061339492</v>
      </c>
      <c r="U388" s="14">
        <f t="shared" si="71"/>
        <v>47.808710616674944</v>
      </c>
      <c r="V388" s="14">
        <f t="shared" si="68"/>
        <v>1.5304565250000018E-2</v>
      </c>
    </row>
    <row r="389" spans="2:22" x14ac:dyDescent="0.3">
      <c r="B389" s="5" t="s">
        <v>10</v>
      </c>
      <c r="C389" s="5">
        <v>381</v>
      </c>
      <c r="D389" s="5">
        <v>381</v>
      </c>
      <c r="E389" s="6">
        <v>6.1</v>
      </c>
      <c r="F389" s="22">
        <f t="shared" si="61"/>
        <v>1.6944444444444442</v>
      </c>
      <c r="G389" s="14">
        <f t="shared" si="69"/>
        <v>-0.31944444444444442</v>
      </c>
      <c r="H389" s="14">
        <f>('motorcycle data'!$C$4)*(G389)</f>
        <v>-63.249999999999993</v>
      </c>
      <c r="I389" s="14">
        <f>0.5*1.225*F389^2*('motorcycle data'!$F$4)*('motorcycle data'!$G$4)</f>
        <v>0.57857099729938244</v>
      </c>
      <c r="J389" s="14">
        <f>IF(F389=0,0,H389+I389+'motorcycle data'!$E$7)</f>
        <v>-23.823829002700613</v>
      </c>
      <c r="K389" s="14">
        <f t="shared" si="62"/>
        <v>0</v>
      </c>
      <c r="L389" s="14">
        <f t="shared" si="63"/>
        <v>23.823829002700613</v>
      </c>
      <c r="M389" s="14">
        <f t="shared" si="64"/>
        <v>-4.0368154699020477E-2</v>
      </c>
      <c r="N389" s="14">
        <f t="shared" si="60"/>
        <v>0</v>
      </c>
      <c r="O389" s="14">
        <f t="shared" si="65"/>
        <v>4.0368154699020477E-2</v>
      </c>
      <c r="P389" s="14">
        <f t="shared" si="66"/>
        <v>3.0276116024265359E-2</v>
      </c>
      <c r="Q389" s="14">
        <f t="shared" si="67"/>
        <v>3.0276116024265359E-2</v>
      </c>
      <c r="R389" s="14"/>
      <c r="S389" s="14"/>
      <c r="T389" s="14">
        <f t="shared" si="70"/>
        <v>203.10782061339492</v>
      </c>
      <c r="U389" s="14">
        <f t="shared" si="71"/>
        <v>47.849078771373961</v>
      </c>
      <c r="V389" s="14">
        <f t="shared" si="68"/>
        <v>2.4523653979654943E-2</v>
      </c>
    </row>
    <row r="390" spans="2:22" x14ac:dyDescent="0.3">
      <c r="B390" s="5" t="s">
        <v>10</v>
      </c>
      <c r="C390" s="5">
        <v>382</v>
      </c>
      <c r="D390" s="5">
        <v>382</v>
      </c>
      <c r="E390" s="6">
        <v>4.9000000000000004</v>
      </c>
      <c r="F390" s="22">
        <f t="shared" si="61"/>
        <v>1.3611111111111112</v>
      </c>
      <c r="G390" s="14">
        <f t="shared" si="69"/>
        <v>-0.33333333333333326</v>
      </c>
      <c r="H390" s="14">
        <f>('motorcycle data'!$C$4)*(G390)</f>
        <v>-65.999999999999986</v>
      </c>
      <c r="I390" s="14">
        <f>0.5*1.225*F390^2*('motorcycle data'!$F$4)*('motorcycle data'!$G$4)</f>
        <v>0.3733267843364198</v>
      </c>
      <c r="J390" s="14">
        <f>IF(F390=0,0,H390+I390+'motorcycle data'!$E$7)</f>
        <v>-26.779073215663573</v>
      </c>
      <c r="K390" s="14">
        <f t="shared" si="62"/>
        <v>0</v>
      </c>
      <c r="L390" s="14">
        <f t="shared" si="63"/>
        <v>26.779073215663573</v>
      </c>
      <c r="M390" s="14">
        <f t="shared" si="64"/>
        <v>-3.644929409909764E-2</v>
      </c>
      <c r="N390" s="14">
        <f t="shared" si="60"/>
        <v>0</v>
      </c>
      <c r="O390" s="14">
        <f t="shared" si="65"/>
        <v>3.644929409909764E-2</v>
      </c>
      <c r="P390" s="14">
        <f t="shared" si="66"/>
        <v>2.733697057432323E-2</v>
      </c>
      <c r="Q390" s="14">
        <f t="shared" si="67"/>
        <v>2.733697057432323E-2</v>
      </c>
      <c r="R390" s="14"/>
      <c r="S390" s="14"/>
      <c r="T390" s="14">
        <f t="shared" si="70"/>
        <v>203.10782061339492</v>
      </c>
      <c r="U390" s="14">
        <f t="shared" si="71"/>
        <v>47.885528065473061</v>
      </c>
      <c r="V390" s="14">
        <f t="shared" si="68"/>
        <v>2.2142946165201818E-2</v>
      </c>
    </row>
    <row r="391" spans="2:22" x14ac:dyDescent="0.3">
      <c r="B391" s="5" t="s">
        <v>10</v>
      </c>
      <c r="C391" s="5">
        <v>383</v>
      </c>
      <c r="D391" s="5">
        <v>383</v>
      </c>
      <c r="E391" s="6">
        <v>3.7</v>
      </c>
      <c r="F391" s="22">
        <f t="shared" si="61"/>
        <v>1.0277777777777779</v>
      </c>
      <c r="G391" s="14">
        <f t="shared" si="69"/>
        <v>-0.36111111111111116</v>
      </c>
      <c r="H391" s="14">
        <f>('motorcycle data'!$C$4)*(G391)</f>
        <v>-71.500000000000014</v>
      </c>
      <c r="I391" s="14">
        <f>0.5*1.225*F391^2*('motorcycle data'!$F$4)*('motorcycle data'!$G$4)</f>
        <v>0.21286312692901238</v>
      </c>
      <c r="J391" s="14">
        <f>IF(F391=0,0,H391+I391+'motorcycle data'!$E$7)</f>
        <v>-32.439536873071006</v>
      </c>
      <c r="K391" s="14">
        <f t="shared" si="62"/>
        <v>0</v>
      </c>
      <c r="L391" s="14">
        <f t="shared" si="63"/>
        <v>32.439536873071006</v>
      </c>
      <c r="M391" s="14">
        <f t="shared" si="64"/>
        <v>-3.3340635119545207E-2</v>
      </c>
      <c r="N391" s="14">
        <f t="shared" si="60"/>
        <v>0</v>
      </c>
      <c r="O391" s="14">
        <f t="shared" si="65"/>
        <v>3.3340635119545207E-2</v>
      </c>
      <c r="P391" s="14">
        <f t="shared" si="66"/>
        <v>2.5005476339658904E-2</v>
      </c>
      <c r="Q391" s="14">
        <f t="shared" si="67"/>
        <v>2.5005476339658904E-2</v>
      </c>
      <c r="R391" s="14"/>
      <c r="S391" s="14"/>
      <c r="T391" s="14">
        <f t="shared" si="70"/>
        <v>203.10782061339492</v>
      </c>
      <c r="U391" s="14">
        <f t="shared" si="71"/>
        <v>47.918868700592604</v>
      </c>
      <c r="V391" s="14">
        <f t="shared" si="68"/>
        <v>2.0254435835123714E-2</v>
      </c>
    </row>
    <row r="392" spans="2:22" x14ac:dyDescent="0.3">
      <c r="B392" s="5" t="s">
        <v>10</v>
      </c>
      <c r="C392" s="5">
        <v>384</v>
      </c>
      <c r="D392" s="5">
        <v>384</v>
      </c>
      <c r="E392" s="6">
        <v>2.2999999999999998</v>
      </c>
      <c r="F392" s="22">
        <f t="shared" si="61"/>
        <v>0.63888888888888884</v>
      </c>
      <c r="G392" s="14">
        <f t="shared" si="69"/>
        <v>-0.3888888888888889</v>
      </c>
      <c r="H392" s="14">
        <f>('motorcycle data'!$C$4)*(G392)</f>
        <v>-77</v>
      </c>
      <c r="I392" s="14">
        <f>0.5*1.225*F392^2*('motorcycle data'!$F$4)*('motorcycle data'!$G$4)</f>
        <v>8.2253173225308618E-2</v>
      </c>
      <c r="J392" s="14">
        <f>IF(F392=0,0,H392+I392+'motorcycle data'!$E$7)</f>
        <v>-38.070146826774689</v>
      </c>
      <c r="K392" s="14">
        <f t="shared" si="62"/>
        <v>0</v>
      </c>
      <c r="L392" s="14">
        <f t="shared" si="63"/>
        <v>38.070146826774689</v>
      </c>
      <c r="M392" s="14">
        <f t="shared" si="64"/>
        <v>-2.4322593805994937E-2</v>
      </c>
      <c r="N392" s="14">
        <f t="shared" ref="N392:N455" si="72">IF(M392&gt;0,M392,0)</f>
        <v>0</v>
      </c>
      <c r="O392" s="14">
        <f t="shared" si="65"/>
        <v>2.4322593805994937E-2</v>
      </c>
      <c r="P392" s="14">
        <f t="shared" si="66"/>
        <v>1.8241945354496202E-2</v>
      </c>
      <c r="Q392" s="14">
        <f t="shared" si="67"/>
        <v>1.8241945354496202E-2</v>
      </c>
      <c r="R392" s="14"/>
      <c r="S392" s="14"/>
      <c r="T392" s="14">
        <f t="shared" si="70"/>
        <v>203.10782061339492</v>
      </c>
      <c r="U392" s="14">
        <f t="shared" si="71"/>
        <v>47.943191294398602</v>
      </c>
      <c r="V392" s="14">
        <f t="shared" si="68"/>
        <v>1.4775975737141924E-2</v>
      </c>
    </row>
    <row r="393" spans="2:22" x14ac:dyDescent="0.3">
      <c r="B393" s="5" t="s">
        <v>10</v>
      </c>
      <c r="C393" s="5">
        <v>385</v>
      </c>
      <c r="D393" s="5">
        <v>385</v>
      </c>
      <c r="E393" s="6">
        <v>0.9</v>
      </c>
      <c r="F393" s="22">
        <f t="shared" ref="F393:F456" si="73">E393/3.6</f>
        <v>0.25</v>
      </c>
      <c r="G393" s="14">
        <f t="shared" si="69"/>
        <v>-0.31944444444444442</v>
      </c>
      <c r="H393" s="14">
        <f>('motorcycle data'!$C$4)*(G393)</f>
        <v>-63.249999999999993</v>
      </c>
      <c r="I393" s="14">
        <f>0.5*1.225*F393^2*('motorcycle data'!$F$4)*('motorcycle data'!$G$4)</f>
        <v>1.2594531250000001E-2</v>
      </c>
      <c r="J393" s="14">
        <f>IF(F393=0,0,H393+I393+'motorcycle data'!$E$7)</f>
        <v>-24.389805468749991</v>
      </c>
      <c r="K393" s="14">
        <f t="shared" ref="K393:K456" si="74">IF(J393&lt;=0,0,J393)</f>
        <v>0</v>
      </c>
      <c r="L393" s="14">
        <f t="shared" ref="L393:L456" si="75">IF(J393&lt;0,J393*-1,0)</f>
        <v>24.389805468749991</v>
      </c>
      <c r="M393" s="14">
        <f t="shared" ref="M393:M456" si="76">(J393*F393)/1000</f>
        <v>-6.0974513671874977E-3</v>
      </c>
      <c r="N393" s="14">
        <f t="shared" si="72"/>
        <v>0</v>
      </c>
      <c r="O393" s="14">
        <f t="shared" ref="O393:O456" si="77">IF(M393&lt;0,M393*-1,0)</f>
        <v>6.0974513671874977E-3</v>
      </c>
      <c r="P393" s="14">
        <f t="shared" ref="P393:P456" si="78">O393*0.75</f>
        <v>4.5730885253906228E-3</v>
      </c>
      <c r="Q393" s="14">
        <f t="shared" ref="Q393:Q456" si="79">IF(G393&lt;0,P393,"")</f>
        <v>4.5730885253906228E-3</v>
      </c>
      <c r="R393" s="14"/>
      <c r="S393" s="14"/>
      <c r="T393" s="14">
        <f t="shared" si="70"/>
        <v>203.10782061339492</v>
      </c>
      <c r="U393" s="14">
        <f t="shared" si="71"/>
        <v>47.949288745765791</v>
      </c>
      <c r="V393" s="14">
        <f t="shared" ref="V393:V456" si="80">O393*0.75*0.9*0.9</f>
        <v>3.7042017055664051E-3</v>
      </c>
    </row>
    <row r="394" spans="2:22" x14ac:dyDescent="0.3">
      <c r="B394" s="5" t="s">
        <v>10</v>
      </c>
      <c r="C394" s="5">
        <v>386</v>
      </c>
      <c r="D394" s="5">
        <v>386</v>
      </c>
      <c r="E394" s="6">
        <v>0</v>
      </c>
      <c r="F394" s="22">
        <f t="shared" si="73"/>
        <v>0</v>
      </c>
      <c r="G394" s="14">
        <f t="shared" ref="G394:G457" si="81">($E395-$E393)/2/3.6</f>
        <v>-0.125</v>
      </c>
      <c r="H394" s="14">
        <f>('motorcycle data'!$C$4)*(G394)</f>
        <v>-24.75</v>
      </c>
      <c r="I394" s="14">
        <f>0.5*1.225*F394^2*('motorcycle data'!$F$4)*('motorcycle data'!$G$4)</f>
        <v>0</v>
      </c>
      <c r="J394" s="14">
        <f>IF(F394=0,0,H394+I394+'motorcycle data'!$E$7)</f>
        <v>0</v>
      </c>
      <c r="K394" s="14">
        <f t="shared" si="74"/>
        <v>0</v>
      </c>
      <c r="L394" s="14">
        <f t="shared" si="75"/>
        <v>0</v>
      </c>
      <c r="M394" s="14">
        <f t="shared" si="76"/>
        <v>0</v>
      </c>
      <c r="N394" s="14">
        <f t="shared" si="72"/>
        <v>0</v>
      </c>
      <c r="O394" s="14">
        <f t="shared" si="77"/>
        <v>0</v>
      </c>
      <c r="P394" s="14">
        <f t="shared" si="78"/>
        <v>0</v>
      </c>
      <c r="Q394" s="14">
        <f t="shared" si="79"/>
        <v>0</v>
      </c>
      <c r="R394" s="14"/>
      <c r="S394" s="14"/>
      <c r="T394" s="14">
        <f t="shared" ref="T394:T457" si="82">T393+N394</f>
        <v>203.10782061339492</v>
      </c>
      <c r="U394" s="14">
        <f t="shared" ref="U394:U457" si="83">U393+O394</f>
        <v>47.949288745765791</v>
      </c>
      <c r="V394" s="14">
        <f t="shared" si="80"/>
        <v>0</v>
      </c>
    </row>
    <row r="395" spans="2:22" x14ac:dyDescent="0.3">
      <c r="B395" s="5" t="s">
        <v>10</v>
      </c>
      <c r="C395" s="5">
        <v>387</v>
      </c>
      <c r="D395" s="5">
        <v>387</v>
      </c>
      <c r="E395" s="6">
        <v>0</v>
      </c>
      <c r="F395" s="22">
        <f t="shared" si="73"/>
        <v>0</v>
      </c>
      <c r="G395" s="14">
        <f t="shared" si="81"/>
        <v>0</v>
      </c>
      <c r="H395" s="14">
        <f>('motorcycle data'!$C$4)*(G395)</f>
        <v>0</v>
      </c>
      <c r="I395" s="14">
        <f>0.5*1.225*F395^2*('motorcycle data'!$F$4)*('motorcycle data'!$G$4)</f>
        <v>0</v>
      </c>
      <c r="J395" s="14">
        <f>IF(F395=0,0,H395+I395+'motorcycle data'!$E$7)</f>
        <v>0</v>
      </c>
      <c r="K395" s="14">
        <f t="shared" si="74"/>
        <v>0</v>
      </c>
      <c r="L395" s="14">
        <f t="shared" si="75"/>
        <v>0</v>
      </c>
      <c r="M395" s="14">
        <f t="shared" si="76"/>
        <v>0</v>
      </c>
      <c r="N395" s="14">
        <f t="shared" si="72"/>
        <v>0</v>
      </c>
      <c r="O395" s="14">
        <f t="shared" si="77"/>
        <v>0</v>
      </c>
      <c r="P395" s="14">
        <f t="shared" si="78"/>
        <v>0</v>
      </c>
      <c r="Q395" s="14" t="str">
        <f t="shared" si="79"/>
        <v/>
      </c>
      <c r="R395" s="14"/>
      <c r="S395" s="14"/>
      <c r="T395" s="14">
        <f t="shared" si="82"/>
        <v>203.10782061339492</v>
      </c>
      <c r="U395" s="14">
        <f t="shared" si="83"/>
        <v>47.949288745765791</v>
      </c>
      <c r="V395" s="14">
        <f t="shared" si="80"/>
        <v>0</v>
      </c>
    </row>
    <row r="396" spans="2:22" x14ac:dyDescent="0.3">
      <c r="B396" s="5" t="s">
        <v>10</v>
      </c>
      <c r="C396" s="5">
        <v>388</v>
      </c>
      <c r="D396" s="5">
        <v>388</v>
      </c>
      <c r="E396" s="6">
        <v>0</v>
      </c>
      <c r="F396" s="22">
        <f t="shared" si="73"/>
        <v>0</v>
      </c>
      <c r="G396" s="14">
        <f t="shared" si="81"/>
        <v>0</v>
      </c>
      <c r="H396" s="14">
        <f>('motorcycle data'!$C$4)*(G396)</f>
        <v>0</v>
      </c>
      <c r="I396" s="14">
        <f>0.5*1.225*F396^2*('motorcycle data'!$F$4)*('motorcycle data'!$G$4)</f>
        <v>0</v>
      </c>
      <c r="J396" s="14">
        <f>IF(F396=0,0,H396+I396+'motorcycle data'!$E$7)</f>
        <v>0</v>
      </c>
      <c r="K396" s="14">
        <f t="shared" si="74"/>
        <v>0</v>
      </c>
      <c r="L396" s="14">
        <f t="shared" si="75"/>
        <v>0</v>
      </c>
      <c r="M396" s="14">
        <f t="shared" si="76"/>
        <v>0</v>
      </c>
      <c r="N396" s="14">
        <f t="shared" si="72"/>
        <v>0</v>
      </c>
      <c r="O396" s="14">
        <f t="shared" si="77"/>
        <v>0</v>
      </c>
      <c r="P396" s="14">
        <f t="shared" si="78"/>
        <v>0</v>
      </c>
      <c r="Q396" s="14" t="str">
        <f t="shared" si="79"/>
        <v/>
      </c>
      <c r="R396" s="14"/>
      <c r="S396" s="14"/>
      <c r="T396" s="14">
        <f t="shared" si="82"/>
        <v>203.10782061339492</v>
      </c>
      <c r="U396" s="14">
        <f t="shared" si="83"/>
        <v>47.949288745765791</v>
      </c>
      <c r="V396" s="14">
        <f t="shared" si="80"/>
        <v>0</v>
      </c>
    </row>
    <row r="397" spans="2:22" x14ac:dyDescent="0.3">
      <c r="B397" s="5" t="s">
        <v>10</v>
      </c>
      <c r="C397" s="5">
        <v>389</v>
      </c>
      <c r="D397" s="5">
        <v>389</v>
      </c>
      <c r="E397" s="6">
        <v>0</v>
      </c>
      <c r="F397" s="22">
        <f t="shared" si="73"/>
        <v>0</v>
      </c>
      <c r="G397" s="14">
        <f t="shared" si="81"/>
        <v>0</v>
      </c>
      <c r="H397" s="14">
        <f>('motorcycle data'!$C$4)*(G397)</f>
        <v>0</v>
      </c>
      <c r="I397" s="14">
        <f>0.5*1.225*F397^2*('motorcycle data'!$F$4)*('motorcycle data'!$G$4)</f>
        <v>0</v>
      </c>
      <c r="J397" s="14">
        <f>IF(F397=0,0,H397+I397+'motorcycle data'!$E$7)</f>
        <v>0</v>
      </c>
      <c r="K397" s="14">
        <f t="shared" si="74"/>
        <v>0</v>
      </c>
      <c r="L397" s="14">
        <f t="shared" si="75"/>
        <v>0</v>
      </c>
      <c r="M397" s="14">
        <f t="shared" si="76"/>
        <v>0</v>
      </c>
      <c r="N397" s="14">
        <f t="shared" si="72"/>
        <v>0</v>
      </c>
      <c r="O397" s="14">
        <f t="shared" si="77"/>
        <v>0</v>
      </c>
      <c r="P397" s="14">
        <f t="shared" si="78"/>
        <v>0</v>
      </c>
      <c r="Q397" s="14" t="str">
        <f t="shared" si="79"/>
        <v/>
      </c>
      <c r="R397" s="14"/>
      <c r="S397" s="14"/>
      <c r="T397" s="14">
        <f t="shared" si="82"/>
        <v>203.10782061339492</v>
      </c>
      <c r="U397" s="14">
        <f t="shared" si="83"/>
        <v>47.949288745765791</v>
      </c>
      <c r="V397" s="14">
        <f t="shared" si="80"/>
        <v>0</v>
      </c>
    </row>
    <row r="398" spans="2:22" x14ac:dyDescent="0.3">
      <c r="B398" s="5" t="s">
        <v>10</v>
      </c>
      <c r="C398" s="5">
        <v>390</v>
      </c>
      <c r="D398" s="5">
        <v>390</v>
      </c>
      <c r="E398" s="6">
        <v>0</v>
      </c>
      <c r="F398" s="22">
        <f t="shared" si="73"/>
        <v>0</v>
      </c>
      <c r="G398" s="14">
        <f t="shared" si="81"/>
        <v>0</v>
      </c>
      <c r="H398" s="14">
        <f>('motorcycle data'!$C$4)*(G398)</f>
        <v>0</v>
      </c>
      <c r="I398" s="14">
        <f>0.5*1.225*F398^2*('motorcycle data'!$F$4)*('motorcycle data'!$G$4)</f>
        <v>0</v>
      </c>
      <c r="J398" s="14">
        <f>IF(F398=0,0,H398+I398+'motorcycle data'!$E$7)</f>
        <v>0</v>
      </c>
      <c r="K398" s="14">
        <f t="shared" si="74"/>
        <v>0</v>
      </c>
      <c r="L398" s="14">
        <f t="shared" si="75"/>
        <v>0</v>
      </c>
      <c r="M398" s="14">
        <f t="shared" si="76"/>
        <v>0</v>
      </c>
      <c r="N398" s="14">
        <f t="shared" si="72"/>
        <v>0</v>
      </c>
      <c r="O398" s="14">
        <f t="shared" si="77"/>
        <v>0</v>
      </c>
      <c r="P398" s="14">
        <f t="shared" si="78"/>
        <v>0</v>
      </c>
      <c r="Q398" s="14" t="str">
        <f t="shared" si="79"/>
        <v/>
      </c>
      <c r="R398" s="14"/>
      <c r="S398" s="14"/>
      <c r="T398" s="14">
        <f t="shared" si="82"/>
        <v>203.10782061339492</v>
      </c>
      <c r="U398" s="14">
        <f t="shared" si="83"/>
        <v>47.949288745765791</v>
      </c>
      <c r="V398" s="14">
        <f t="shared" si="80"/>
        <v>0</v>
      </c>
    </row>
    <row r="399" spans="2:22" x14ac:dyDescent="0.3">
      <c r="B399" s="5" t="s">
        <v>10</v>
      </c>
      <c r="C399" s="5">
        <v>391</v>
      </c>
      <c r="D399" s="5">
        <v>391</v>
      </c>
      <c r="E399" s="6">
        <v>0</v>
      </c>
      <c r="F399" s="22">
        <f t="shared" si="73"/>
        <v>0</v>
      </c>
      <c r="G399" s="14">
        <f t="shared" si="81"/>
        <v>6.9444444444444448E-2</v>
      </c>
      <c r="H399" s="14">
        <f>('motorcycle data'!$C$4)*(G399)</f>
        <v>13.75</v>
      </c>
      <c r="I399" s="14">
        <f>0.5*1.225*F399^2*('motorcycle data'!$F$4)*('motorcycle data'!$G$4)</f>
        <v>0</v>
      </c>
      <c r="J399" s="14">
        <f>IF(F399=0,0,H399+I399+'motorcycle data'!$E$7)</f>
        <v>0</v>
      </c>
      <c r="K399" s="14">
        <f t="shared" si="74"/>
        <v>0</v>
      </c>
      <c r="L399" s="14">
        <f t="shared" si="75"/>
        <v>0</v>
      </c>
      <c r="M399" s="14">
        <f t="shared" si="76"/>
        <v>0</v>
      </c>
      <c r="N399" s="14">
        <f t="shared" si="72"/>
        <v>0</v>
      </c>
      <c r="O399" s="14">
        <f t="shared" si="77"/>
        <v>0</v>
      </c>
      <c r="P399" s="14">
        <f t="shared" si="78"/>
        <v>0</v>
      </c>
      <c r="Q399" s="14" t="str">
        <f t="shared" si="79"/>
        <v/>
      </c>
      <c r="R399" s="14"/>
      <c r="S399" s="14"/>
      <c r="T399" s="14">
        <f t="shared" si="82"/>
        <v>203.10782061339492</v>
      </c>
      <c r="U399" s="14">
        <f t="shared" si="83"/>
        <v>47.949288745765791</v>
      </c>
      <c r="V399" s="14">
        <f t="shared" si="80"/>
        <v>0</v>
      </c>
    </row>
    <row r="400" spans="2:22" x14ac:dyDescent="0.3">
      <c r="B400" s="5" t="s">
        <v>10</v>
      </c>
      <c r="C400" s="5">
        <v>392</v>
      </c>
      <c r="D400" s="5">
        <v>392</v>
      </c>
      <c r="E400" s="6">
        <v>0.5</v>
      </c>
      <c r="F400" s="22">
        <f t="shared" si="73"/>
        <v>0.1388888888888889</v>
      </c>
      <c r="G400" s="14">
        <f t="shared" si="81"/>
        <v>0.29166666666666669</v>
      </c>
      <c r="H400" s="14">
        <f>('motorcycle data'!$C$4)*(G400)</f>
        <v>57.750000000000007</v>
      </c>
      <c r="I400" s="14">
        <f>0.5*1.225*F400^2*('motorcycle data'!$F$4)*('motorcycle data'!$G$4)</f>
        <v>3.8872010030864199E-3</v>
      </c>
      <c r="J400" s="14">
        <f>IF(F400=0,0,H400+I400+'motorcycle data'!$E$7)</f>
        <v>96.601487201003096</v>
      </c>
      <c r="K400" s="14">
        <f t="shared" si="74"/>
        <v>96.601487201003096</v>
      </c>
      <c r="L400" s="14">
        <f t="shared" si="75"/>
        <v>0</v>
      </c>
      <c r="M400" s="14">
        <f t="shared" si="76"/>
        <v>1.3416873222361542E-2</v>
      </c>
      <c r="N400" s="14">
        <f t="shared" si="72"/>
        <v>1.3416873222361542E-2</v>
      </c>
      <c r="O400" s="14">
        <f t="shared" si="77"/>
        <v>0</v>
      </c>
      <c r="P400" s="14">
        <f t="shared" si="78"/>
        <v>0</v>
      </c>
      <c r="Q400" s="14" t="str">
        <f t="shared" si="79"/>
        <v/>
      </c>
      <c r="R400" s="14"/>
      <c r="S400" s="14"/>
      <c r="T400" s="14">
        <f t="shared" si="82"/>
        <v>203.12123748661728</v>
      </c>
      <c r="U400" s="14">
        <f t="shared" si="83"/>
        <v>47.949288745765791</v>
      </c>
      <c r="V400" s="14">
        <f t="shared" si="80"/>
        <v>0</v>
      </c>
    </row>
    <row r="401" spans="2:22" x14ac:dyDescent="0.3">
      <c r="B401" s="5" t="s">
        <v>10</v>
      </c>
      <c r="C401" s="5">
        <v>393</v>
      </c>
      <c r="D401" s="5">
        <v>393</v>
      </c>
      <c r="E401" s="6">
        <v>2.1</v>
      </c>
      <c r="F401" s="22">
        <f t="shared" si="73"/>
        <v>0.58333333333333337</v>
      </c>
      <c r="G401" s="14">
        <f t="shared" si="81"/>
        <v>0.59722222222222221</v>
      </c>
      <c r="H401" s="14">
        <f>('motorcycle data'!$C$4)*(G401)</f>
        <v>118.25</v>
      </c>
      <c r="I401" s="14">
        <f>0.5*1.225*F401^2*('motorcycle data'!$F$4)*('motorcycle data'!$G$4)</f>
        <v>6.8570225694444445E-2</v>
      </c>
      <c r="J401" s="14">
        <f>IF(F401=0,0,H401+I401+'motorcycle data'!$E$7)</f>
        <v>157.16617022569443</v>
      </c>
      <c r="K401" s="14">
        <f t="shared" si="74"/>
        <v>157.16617022569443</v>
      </c>
      <c r="L401" s="14">
        <f t="shared" si="75"/>
        <v>0</v>
      </c>
      <c r="M401" s="14">
        <f t="shared" si="76"/>
        <v>9.1680265964988419E-2</v>
      </c>
      <c r="N401" s="14">
        <f t="shared" si="72"/>
        <v>9.1680265964988419E-2</v>
      </c>
      <c r="O401" s="14">
        <f t="shared" si="77"/>
        <v>0</v>
      </c>
      <c r="P401" s="14">
        <f t="shared" si="78"/>
        <v>0</v>
      </c>
      <c r="Q401" s="14" t="str">
        <f t="shared" si="79"/>
        <v/>
      </c>
      <c r="R401" s="14"/>
      <c r="S401" s="14"/>
      <c r="T401" s="14">
        <f t="shared" si="82"/>
        <v>203.21291775258226</v>
      </c>
      <c r="U401" s="14">
        <f t="shared" si="83"/>
        <v>47.949288745765791</v>
      </c>
      <c r="V401" s="14">
        <f t="shared" si="80"/>
        <v>0</v>
      </c>
    </row>
    <row r="402" spans="2:22" x14ac:dyDescent="0.3">
      <c r="B402" s="5" t="s">
        <v>10</v>
      </c>
      <c r="C402" s="5">
        <v>394</v>
      </c>
      <c r="D402" s="5">
        <v>394</v>
      </c>
      <c r="E402" s="6">
        <v>4.8</v>
      </c>
      <c r="F402" s="22">
        <f t="shared" si="73"/>
        <v>1.3333333333333333</v>
      </c>
      <c r="G402" s="14">
        <f t="shared" si="81"/>
        <v>0.86111111111111127</v>
      </c>
      <c r="H402" s="14">
        <f>('motorcycle data'!$C$4)*(G402)</f>
        <v>170.50000000000003</v>
      </c>
      <c r="I402" s="14">
        <f>0.5*1.225*F402^2*('motorcycle data'!$F$4)*('motorcycle data'!$G$4)</f>
        <v>0.35824444444444442</v>
      </c>
      <c r="J402" s="14">
        <f>IF(F402=0,0,H402+I402+'motorcycle data'!$E$7)</f>
        <v>209.70584444444447</v>
      </c>
      <c r="K402" s="14">
        <f t="shared" si="74"/>
        <v>209.70584444444447</v>
      </c>
      <c r="L402" s="14">
        <f t="shared" si="75"/>
        <v>0</v>
      </c>
      <c r="M402" s="14">
        <f t="shared" si="76"/>
        <v>0.27960779259259261</v>
      </c>
      <c r="N402" s="14">
        <f t="shared" si="72"/>
        <v>0.27960779259259261</v>
      </c>
      <c r="O402" s="14">
        <f t="shared" si="77"/>
        <v>0</v>
      </c>
      <c r="P402" s="14">
        <f t="shared" si="78"/>
        <v>0</v>
      </c>
      <c r="Q402" s="14" t="str">
        <f t="shared" si="79"/>
        <v/>
      </c>
      <c r="R402" s="14"/>
      <c r="S402" s="14"/>
      <c r="T402" s="14">
        <f t="shared" si="82"/>
        <v>203.49252554517486</v>
      </c>
      <c r="U402" s="14">
        <f t="shared" si="83"/>
        <v>47.949288745765791</v>
      </c>
      <c r="V402" s="14">
        <f t="shared" si="80"/>
        <v>0</v>
      </c>
    </row>
    <row r="403" spans="2:22" x14ac:dyDescent="0.3">
      <c r="B403" s="5" t="s">
        <v>10</v>
      </c>
      <c r="C403" s="5">
        <v>395</v>
      </c>
      <c r="D403" s="5">
        <v>395</v>
      </c>
      <c r="E403" s="6">
        <v>8.3000000000000007</v>
      </c>
      <c r="F403" s="22">
        <f t="shared" si="73"/>
        <v>2.3055555555555558</v>
      </c>
      <c r="G403" s="14">
        <f t="shared" si="81"/>
        <v>1.0416666666666667</v>
      </c>
      <c r="H403" s="14">
        <f>('motorcycle data'!$C$4)*(G403)</f>
        <v>206.25000000000003</v>
      </c>
      <c r="I403" s="14">
        <f>0.5*1.225*F403^2*('motorcycle data'!$F$4)*('motorcycle data'!$G$4)</f>
        <v>1.0711571084104941</v>
      </c>
      <c r="J403" s="14">
        <f>IF(F403=0,0,H403+I403+'motorcycle data'!$E$7)</f>
        <v>246.16875710841052</v>
      </c>
      <c r="K403" s="14">
        <f t="shared" si="74"/>
        <v>246.16875710841052</v>
      </c>
      <c r="L403" s="14">
        <f t="shared" si="75"/>
        <v>0</v>
      </c>
      <c r="M403" s="14">
        <f t="shared" si="76"/>
        <v>0.56755574555550203</v>
      </c>
      <c r="N403" s="14">
        <f t="shared" si="72"/>
        <v>0.56755574555550203</v>
      </c>
      <c r="O403" s="14">
        <f t="shared" si="77"/>
        <v>0</v>
      </c>
      <c r="P403" s="14">
        <f t="shared" si="78"/>
        <v>0</v>
      </c>
      <c r="Q403" s="14" t="str">
        <f t="shared" si="79"/>
        <v/>
      </c>
      <c r="R403" s="14"/>
      <c r="S403" s="14"/>
      <c r="T403" s="14">
        <f t="shared" si="82"/>
        <v>204.06008129073035</v>
      </c>
      <c r="U403" s="14">
        <f t="shared" si="83"/>
        <v>47.949288745765791</v>
      </c>
      <c r="V403" s="14">
        <f t="shared" si="80"/>
        <v>0</v>
      </c>
    </row>
    <row r="404" spans="2:22" x14ac:dyDescent="0.3">
      <c r="B404" s="5" t="s">
        <v>10</v>
      </c>
      <c r="C404" s="5">
        <v>396</v>
      </c>
      <c r="D404" s="5">
        <v>396</v>
      </c>
      <c r="E404" s="6">
        <v>12.3</v>
      </c>
      <c r="F404" s="22">
        <f t="shared" si="73"/>
        <v>3.416666666666667</v>
      </c>
      <c r="G404" s="14">
        <f t="shared" si="81"/>
        <v>1.1527777777777779</v>
      </c>
      <c r="H404" s="14">
        <f>('motorcycle data'!$C$4)*(G404)</f>
        <v>228.25000000000003</v>
      </c>
      <c r="I404" s="14">
        <f>0.5*1.225*F404^2*('motorcycle data'!$F$4)*('motorcycle data'!$G$4)</f>
        <v>2.3523785590277781</v>
      </c>
      <c r="J404" s="14">
        <f>IF(F404=0,0,H404+I404+'motorcycle data'!$E$7)</f>
        <v>269.44997855902784</v>
      </c>
      <c r="K404" s="14">
        <f t="shared" si="74"/>
        <v>269.44997855902784</v>
      </c>
      <c r="L404" s="14">
        <f t="shared" si="75"/>
        <v>0</v>
      </c>
      <c r="M404" s="14">
        <f t="shared" si="76"/>
        <v>0.92062076007667848</v>
      </c>
      <c r="N404" s="14">
        <f t="shared" si="72"/>
        <v>0.92062076007667848</v>
      </c>
      <c r="O404" s="14">
        <f t="shared" si="77"/>
        <v>0</v>
      </c>
      <c r="P404" s="14">
        <f t="shared" si="78"/>
        <v>0</v>
      </c>
      <c r="Q404" s="14" t="str">
        <f t="shared" si="79"/>
        <v/>
      </c>
      <c r="R404" s="14"/>
      <c r="S404" s="14"/>
      <c r="T404" s="14">
        <f t="shared" si="82"/>
        <v>204.98070205080703</v>
      </c>
      <c r="U404" s="14">
        <f t="shared" si="83"/>
        <v>47.949288745765791</v>
      </c>
      <c r="V404" s="14">
        <f t="shared" si="80"/>
        <v>0</v>
      </c>
    </row>
    <row r="405" spans="2:22" x14ac:dyDescent="0.3">
      <c r="B405" s="5" t="s">
        <v>10</v>
      </c>
      <c r="C405" s="5">
        <v>397</v>
      </c>
      <c r="D405" s="5">
        <v>397</v>
      </c>
      <c r="E405" s="6">
        <v>16.600000000000001</v>
      </c>
      <c r="F405" s="22">
        <f t="shared" si="73"/>
        <v>4.6111111111111116</v>
      </c>
      <c r="G405" s="14">
        <f t="shared" si="81"/>
        <v>1.1944444444444442</v>
      </c>
      <c r="H405" s="14">
        <f>('motorcycle data'!$C$4)*(G405)</f>
        <v>236.49999999999994</v>
      </c>
      <c r="I405" s="14">
        <f>0.5*1.225*F405^2*('motorcycle data'!$F$4)*('motorcycle data'!$G$4)</f>
        <v>4.2846284336419762</v>
      </c>
      <c r="J405" s="14">
        <f>IF(F405=0,0,H405+I405+'motorcycle data'!$E$7)</f>
        <v>279.6322284336419</v>
      </c>
      <c r="K405" s="14">
        <f t="shared" si="74"/>
        <v>279.6322284336419</v>
      </c>
      <c r="L405" s="14">
        <f t="shared" si="75"/>
        <v>0</v>
      </c>
      <c r="M405" s="14">
        <f t="shared" si="76"/>
        <v>1.2894152755551267</v>
      </c>
      <c r="N405" s="14">
        <f t="shared" si="72"/>
        <v>1.2894152755551267</v>
      </c>
      <c r="O405" s="14">
        <f t="shared" si="77"/>
        <v>0</v>
      </c>
      <c r="P405" s="14">
        <f t="shared" si="78"/>
        <v>0</v>
      </c>
      <c r="Q405" s="14" t="str">
        <f t="shared" si="79"/>
        <v/>
      </c>
      <c r="R405" s="14"/>
      <c r="S405" s="14"/>
      <c r="T405" s="14">
        <f t="shared" si="82"/>
        <v>206.27011732636214</v>
      </c>
      <c r="U405" s="14">
        <f t="shared" si="83"/>
        <v>47.949288745765791</v>
      </c>
      <c r="V405" s="14">
        <f t="shared" si="80"/>
        <v>0</v>
      </c>
    </row>
    <row r="406" spans="2:22" x14ac:dyDescent="0.3">
      <c r="B406" s="5" t="s">
        <v>10</v>
      </c>
      <c r="C406" s="5">
        <v>398</v>
      </c>
      <c r="D406" s="5">
        <v>398</v>
      </c>
      <c r="E406" s="6">
        <v>20.9</v>
      </c>
      <c r="F406" s="22">
        <f t="shared" si="73"/>
        <v>5.8055555555555554</v>
      </c>
      <c r="G406" s="14">
        <f t="shared" si="81"/>
        <v>1.0555555555555551</v>
      </c>
      <c r="H406" s="14">
        <f>('motorcycle data'!$C$4)*(G406)</f>
        <v>208.99999999999991</v>
      </c>
      <c r="I406" s="14">
        <f>0.5*1.225*F406^2*('motorcycle data'!$F$4)*('motorcycle data'!$G$4)</f>
        <v>6.7918730806327154</v>
      </c>
      <c r="J406" s="14">
        <f>IF(F406=0,0,H406+I406+'motorcycle data'!$E$7)</f>
        <v>254.63947308063263</v>
      </c>
      <c r="K406" s="14">
        <f t="shared" si="74"/>
        <v>254.63947308063263</v>
      </c>
      <c r="L406" s="14">
        <f t="shared" si="75"/>
        <v>0</v>
      </c>
      <c r="M406" s="14">
        <f t="shared" si="76"/>
        <v>1.4783236076070061</v>
      </c>
      <c r="N406" s="14">
        <f t="shared" si="72"/>
        <v>1.4783236076070061</v>
      </c>
      <c r="O406" s="14">
        <f t="shared" si="77"/>
        <v>0</v>
      </c>
      <c r="P406" s="14">
        <f t="shared" si="78"/>
        <v>0</v>
      </c>
      <c r="Q406" s="14" t="str">
        <f t="shared" si="79"/>
        <v/>
      </c>
      <c r="R406" s="14"/>
      <c r="S406" s="14"/>
      <c r="T406" s="14">
        <f t="shared" si="82"/>
        <v>207.74844093396914</v>
      </c>
      <c r="U406" s="14">
        <f t="shared" si="83"/>
        <v>47.949288745765791</v>
      </c>
      <c r="V406" s="14">
        <f t="shared" si="80"/>
        <v>0</v>
      </c>
    </row>
    <row r="407" spans="2:22" x14ac:dyDescent="0.3">
      <c r="B407" s="5" t="s">
        <v>10</v>
      </c>
      <c r="C407" s="5">
        <v>399</v>
      </c>
      <c r="D407" s="5">
        <v>399</v>
      </c>
      <c r="E407" s="6">
        <v>24.2</v>
      </c>
      <c r="F407" s="22">
        <f t="shared" si="73"/>
        <v>6.7222222222222214</v>
      </c>
      <c r="G407" s="14">
        <f t="shared" si="81"/>
        <v>0.65277777777777812</v>
      </c>
      <c r="H407" s="14">
        <f>('motorcycle data'!$C$4)*(G407)</f>
        <v>129.25000000000006</v>
      </c>
      <c r="I407" s="14">
        <f>0.5*1.225*F407^2*('motorcycle data'!$F$4)*('motorcycle data'!$G$4)</f>
        <v>9.106001581790121</v>
      </c>
      <c r="J407" s="14">
        <f>IF(F407=0,0,H407+I407+'motorcycle data'!$E$7)</f>
        <v>177.20360158179017</v>
      </c>
      <c r="K407" s="14">
        <f t="shared" si="74"/>
        <v>177.20360158179017</v>
      </c>
      <c r="L407" s="14">
        <f t="shared" si="75"/>
        <v>0</v>
      </c>
      <c r="M407" s="14">
        <f t="shared" si="76"/>
        <v>1.1912019884109226</v>
      </c>
      <c r="N407" s="14">
        <f t="shared" si="72"/>
        <v>1.1912019884109226</v>
      </c>
      <c r="O407" s="14">
        <f t="shared" si="77"/>
        <v>0</v>
      </c>
      <c r="P407" s="14">
        <f t="shared" si="78"/>
        <v>0</v>
      </c>
      <c r="Q407" s="14" t="str">
        <f t="shared" si="79"/>
        <v/>
      </c>
      <c r="R407" s="14"/>
      <c r="S407" s="14"/>
      <c r="T407" s="14">
        <f t="shared" si="82"/>
        <v>208.93964292238005</v>
      </c>
      <c r="U407" s="14">
        <f t="shared" si="83"/>
        <v>47.949288745765791</v>
      </c>
      <c r="V407" s="14">
        <f t="shared" si="80"/>
        <v>0</v>
      </c>
    </row>
    <row r="408" spans="2:22" x14ac:dyDescent="0.3">
      <c r="B408" s="5" t="s">
        <v>10</v>
      </c>
      <c r="C408" s="5">
        <v>400</v>
      </c>
      <c r="D408" s="5">
        <v>400</v>
      </c>
      <c r="E408" s="6">
        <v>25.6</v>
      </c>
      <c r="F408" s="22">
        <f t="shared" si="73"/>
        <v>7.1111111111111116</v>
      </c>
      <c r="G408" s="14">
        <f t="shared" si="81"/>
        <v>0.19444444444444473</v>
      </c>
      <c r="H408" s="14">
        <f>('motorcycle data'!$C$4)*(G408)</f>
        <v>38.500000000000057</v>
      </c>
      <c r="I408" s="14">
        <f>0.5*1.225*F408^2*('motorcycle data'!$F$4)*('motorcycle data'!$G$4)</f>
        <v>10.190064197530864</v>
      </c>
      <c r="J408" s="14">
        <f>IF(F408=0,0,H408+I408+'motorcycle data'!$E$7)</f>
        <v>87.537664197530916</v>
      </c>
      <c r="K408" s="14">
        <f t="shared" si="74"/>
        <v>87.537664197530916</v>
      </c>
      <c r="L408" s="14">
        <f t="shared" si="75"/>
        <v>0</v>
      </c>
      <c r="M408" s="14">
        <f t="shared" si="76"/>
        <v>0.62249005651577549</v>
      </c>
      <c r="N408" s="14">
        <f t="shared" si="72"/>
        <v>0.62249005651577549</v>
      </c>
      <c r="O408" s="14">
        <f t="shared" si="77"/>
        <v>0</v>
      </c>
      <c r="P408" s="14">
        <f t="shared" si="78"/>
        <v>0</v>
      </c>
      <c r="Q408" s="14" t="str">
        <f t="shared" si="79"/>
        <v/>
      </c>
      <c r="R408" s="14"/>
      <c r="S408" s="14"/>
      <c r="T408" s="14">
        <f t="shared" si="82"/>
        <v>209.56213297889582</v>
      </c>
      <c r="U408" s="14">
        <f t="shared" si="83"/>
        <v>47.949288745765791</v>
      </c>
      <c r="V408" s="14">
        <f t="shared" si="80"/>
        <v>0</v>
      </c>
    </row>
    <row r="409" spans="2:22" x14ac:dyDescent="0.3">
      <c r="B409" s="5" t="s">
        <v>10</v>
      </c>
      <c r="C409" s="5">
        <v>401</v>
      </c>
      <c r="D409" s="5">
        <v>401</v>
      </c>
      <c r="E409" s="6">
        <v>25.6</v>
      </c>
      <c r="F409" s="22">
        <f t="shared" si="73"/>
        <v>7.1111111111111116</v>
      </c>
      <c r="G409" s="14">
        <f t="shared" si="81"/>
        <v>-9.7222222222222612E-2</v>
      </c>
      <c r="H409" s="14">
        <f>('motorcycle data'!$C$4)*(G409)</f>
        <v>-19.250000000000078</v>
      </c>
      <c r="I409" s="14">
        <f>0.5*1.225*F409^2*('motorcycle data'!$F$4)*('motorcycle data'!$G$4)</f>
        <v>10.190064197530864</v>
      </c>
      <c r="J409" s="14">
        <f>IF(F409=0,0,H409+I409+'motorcycle data'!$E$7)</f>
        <v>29.787664197530788</v>
      </c>
      <c r="K409" s="14">
        <f t="shared" si="74"/>
        <v>29.787664197530788</v>
      </c>
      <c r="L409" s="14">
        <f t="shared" si="75"/>
        <v>0</v>
      </c>
      <c r="M409" s="14">
        <f t="shared" si="76"/>
        <v>0.21182338984910781</v>
      </c>
      <c r="N409" s="14">
        <f t="shared" si="72"/>
        <v>0.21182338984910781</v>
      </c>
      <c r="O409" s="14">
        <f t="shared" si="77"/>
        <v>0</v>
      </c>
      <c r="P409" s="14">
        <f t="shared" si="78"/>
        <v>0</v>
      </c>
      <c r="Q409" s="14">
        <f t="shared" si="79"/>
        <v>0</v>
      </c>
      <c r="R409" s="14">
        <f>SUM(Q409:Q418)</f>
        <v>1.0671035468207464</v>
      </c>
      <c r="S409" s="14">
        <f>R409*10</f>
        <v>10.671035468207464</v>
      </c>
      <c r="T409" s="14">
        <f t="shared" si="82"/>
        <v>209.77395636874493</v>
      </c>
      <c r="U409" s="14">
        <f t="shared" si="83"/>
        <v>47.949288745765791</v>
      </c>
      <c r="V409" s="14">
        <f t="shared" si="80"/>
        <v>0</v>
      </c>
    </row>
    <row r="410" spans="2:22" x14ac:dyDescent="0.3">
      <c r="B410" s="5" t="s">
        <v>10</v>
      </c>
      <c r="C410" s="5">
        <v>402</v>
      </c>
      <c r="D410" s="5">
        <v>402</v>
      </c>
      <c r="E410" s="6">
        <v>24.9</v>
      </c>
      <c r="F410" s="22">
        <f t="shared" si="73"/>
        <v>6.9166666666666661</v>
      </c>
      <c r="G410" s="14">
        <f t="shared" si="81"/>
        <v>-0.31944444444444453</v>
      </c>
      <c r="H410" s="14">
        <f>('motorcycle data'!$C$4)*(G410)</f>
        <v>-63.250000000000014</v>
      </c>
      <c r="I410" s="14">
        <f>0.5*1.225*F410^2*('motorcycle data'!$F$4)*('motorcycle data'!$G$4)</f>
        <v>9.6404139756944431</v>
      </c>
      <c r="J410" s="14">
        <f>IF(F410=0,0,H410+I410+'motorcycle data'!$E$7)</f>
        <v>-14.761986024305571</v>
      </c>
      <c r="K410" s="14">
        <f t="shared" si="74"/>
        <v>0</v>
      </c>
      <c r="L410" s="14">
        <f t="shared" si="75"/>
        <v>14.761986024305571</v>
      </c>
      <c r="M410" s="14">
        <f t="shared" si="76"/>
        <v>-0.10210373666811352</v>
      </c>
      <c r="N410" s="14">
        <f t="shared" si="72"/>
        <v>0</v>
      </c>
      <c r="O410" s="14">
        <f t="shared" si="77"/>
        <v>0.10210373666811352</v>
      </c>
      <c r="P410" s="14">
        <f t="shared" si="78"/>
        <v>7.6577802501085146E-2</v>
      </c>
      <c r="Q410" s="14">
        <f t="shared" si="79"/>
        <v>7.6577802501085146E-2</v>
      </c>
      <c r="R410" s="14"/>
      <c r="S410" s="14"/>
      <c r="T410" s="14">
        <f t="shared" si="82"/>
        <v>209.77395636874493</v>
      </c>
      <c r="U410" s="14">
        <f t="shared" si="83"/>
        <v>48.051392482433904</v>
      </c>
      <c r="V410" s="14">
        <f t="shared" si="80"/>
        <v>6.2028020025878976E-2</v>
      </c>
    </row>
    <row r="411" spans="2:22" x14ac:dyDescent="0.3">
      <c r="B411" s="5" t="s">
        <v>10</v>
      </c>
      <c r="C411" s="5">
        <v>403</v>
      </c>
      <c r="D411" s="5">
        <v>403</v>
      </c>
      <c r="E411" s="6">
        <v>23.3</v>
      </c>
      <c r="F411" s="22">
        <f t="shared" si="73"/>
        <v>6.4722222222222223</v>
      </c>
      <c r="G411" s="14">
        <f t="shared" si="81"/>
        <v>-0.45833333333333293</v>
      </c>
      <c r="H411" s="14">
        <f>('motorcycle data'!$C$4)*(G411)</f>
        <v>-90.749999999999915</v>
      </c>
      <c r="I411" s="14">
        <f>0.5*1.225*F411^2*('motorcycle data'!$F$4)*('motorcycle data'!$G$4)</f>
        <v>8.4412902102623466</v>
      </c>
      <c r="J411" s="14">
        <f>IF(F411=0,0,H411+I411+'motorcycle data'!$E$7)</f>
        <v>-43.461109789737563</v>
      </c>
      <c r="K411" s="14">
        <f t="shared" si="74"/>
        <v>0</v>
      </c>
      <c r="L411" s="14">
        <f t="shared" si="75"/>
        <v>43.461109789737563</v>
      </c>
      <c r="M411" s="14">
        <f t="shared" si="76"/>
        <v>-0.28128996058357919</v>
      </c>
      <c r="N411" s="14">
        <f t="shared" si="72"/>
        <v>0</v>
      </c>
      <c r="O411" s="14">
        <f t="shared" si="77"/>
        <v>0.28128996058357919</v>
      </c>
      <c r="P411" s="14">
        <f t="shared" si="78"/>
        <v>0.21096747043768438</v>
      </c>
      <c r="Q411" s="14">
        <f t="shared" si="79"/>
        <v>0.21096747043768438</v>
      </c>
      <c r="R411" s="14"/>
      <c r="S411" s="14"/>
      <c r="T411" s="14">
        <f t="shared" si="82"/>
        <v>209.77395636874493</v>
      </c>
      <c r="U411" s="14">
        <f t="shared" si="83"/>
        <v>48.332682443017482</v>
      </c>
      <c r="V411" s="14">
        <f t="shared" si="80"/>
        <v>0.17088365105452435</v>
      </c>
    </row>
    <row r="412" spans="2:22" x14ac:dyDescent="0.3">
      <c r="B412" s="5" t="s">
        <v>10</v>
      </c>
      <c r="C412" s="5">
        <v>404</v>
      </c>
      <c r="D412" s="5">
        <v>404</v>
      </c>
      <c r="E412" s="6">
        <v>21.6</v>
      </c>
      <c r="F412" s="22">
        <f t="shared" si="73"/>
        <v>6</v>
      </c>
      <c r="G412" s="14">
        <f t="shared" si="81"/>
        <v>-0.43055555555555575</v>
      </c>
      <c r="H412" s="14">
        <f>('motorcycle data'!$C$4)*(G412)</f>
        <v>-85.250000000000043</v>
      </c>
      <c r="I412" s="14">
        <f>0.5*1.225*F412^2*('motorcycle data'!$F$4)*('motorcycle data'!$G$4)</f>
        <v>7.2544499999999994</v>
      </c>
      <c r="J412" s="14">
        <f>IF(F412=0,0,H412+I412+'motorcycle data'!$E$7)</f>
        <v>-39.147950000000037</v>
      </c>
      <c r="K412" s="14">
        <f t="shared" si="74"/>
        <v>0</v>
      </c>
      <c r="L412" s="14">
        <f t="shared" si="75"/>
        <v>39.147950000000037</v>
      </c>
      <c r="M412" s="14">
        <f t="shared" si="76"/>
        <v>-0.23488770000000023</v>
      </c>
      <c r="N412" s="14">
        <f t="shared" si="72"/>
        <v>0</v>
      </c>
      <c r="O412" s="14">
        <f t="shared" si="77"/>
        <v>0.23488770000000023</v>
      </c>
      <c r="P412" s="14">
        <f t="shared" si="78"/>
        <v>0.17616577500000016</v>
      </c>
      <c r="Q412" s="14">
        <f t="shared" si="79"/>
        <v>0.17616577500000016</v>
      </c>
      <c r="R412" s="14"/>
      <c r="S412" s="14"/>
      <c r="T412" s="14">
        <f t="shared" si="82"/>
        <v>209.77395636874493</v>
      </c>
      <c r="U412" s="14">
        <f t="shared" si="83"/>
        <v>48.567570143017484</v>
      </c>
      <c r="V412" s="14">
        <f t="shared" si="80"/>
        <v>0.14269427775000015</v>
      </c>
    </row>
    <row r="413" spans="2:22" x14ac:dyDescent="0.3">
      <c r="B413" s="5" t="s">
        <v>10</v>
      </c>
      <c r="C413" s="5">
        <v>405</v>
      </c>
      <c r="D413" s="5">
        <v>405</v>
      </c>
      <c r="E413" s="6">
        <v>20.2</v>
      </c>
      <c r="F413" s="22">
        <f t="shared" si="73"/>
        <v>5.6111111111111107</v>
      </c>
      <c r="G413" s="14">
        <f t="shared" si="81"/>
        <v>-0.40277777777777807</v>
      </c>
      <c r="H413" s="14">
        <f>('motorcycle data'!$C$4)*(G413)</f>
        <v>-79.750000000000057</v>
      </c>
      <c r="I413" s="14">
        <f>0.5*1.225*F413^2*('motorcycle data'!$F$4)*('motorcycle data'!$G$4)</f>
        <v>6.3445339891975294</v>
      </c>
      <c r="J413" s="14">
        <f>IF(F413=0,0,H413+I413+'motorcycle data'!$E$7)</f>
        <v>-34.557866010802528</v>
      </c>
      <c r="K413" s="14">
        <f t="shared" si="74"/>
        <v>0</v>
      </c>
      <c r="L413" s="14">
        <f t="shared" si="75"/>
        <v>34.557866010802528</v>
      </c>
      <c r="M413" s="14">
        <f t="shared" si="76"/>
        <v>-0.19390802594950307</v>
      </c>
      <c r="N413" s="14">
        <f t="shared" si="72"/>
        <v>0</v>
      </c>
      <c r="O413" s="14">
        <f t="shared" si="77"/>
        <v>0.19390802594950307</v>
      </c>
      <c r="P413" s="14">
        <f t="shared" si="78"/>
        <v>0.1454310194621273</v>
      </c>
      <c r="Q413" s="14">
        <f t="shared" si="79"/>
        <v>0.1454310194621273</v>
      </c>
      <c r="R413" s="14"/>
      <c r="S413" s="14"/>
      <c r="T413" s="14">
        <f t="shared" si="82"/>
        <v>209.77395636874493</v>
      </c>
      <c r="U413" s="14">
        <f t="shared" si="83"/>
        <v>48.761478168966988</v>
      </c>
      <c r="V413" s="14">
        <f t="shared" si="80"/>
        <v>0.11779912576432312</v>
      </c>
    </row>
    <row r="414" spans="2:22" x14ac:dyDescent="0.3">
      <c r="B414" s="5" t="s">
        <v>10</v>
      </c>
      <c r="C414" s="5">
        <v>406</v>
      </c>
      <c r="D414" s="5">
        <v>406</v>
      </c>
      <c r="E414" s="6">
        <v>18.7</v>
      </c>
      <c r="F414" s="22">
        <f t="shared" si="73"/>
        <v>5.1944444444444438</v>
      </c>
      <c r="G414" s="14">
        <f t="shared" si="81"/>
        <v>-0.44444444444444431</v>
      </c>
      <c r="H414" s="14">
        <f>('motorcycle data'!$C$4)*(G414)</f>
        <v>-87.999999999999972</v>
      </c>
      <c r="I414" s="14">
        <f>0.5*1.225*F414^2*('motorcycle data'!$F$4)*('motorcycle data'!$G$4)</f>
        <v>5.4372612750771596</v>
      </c>
      <c r="J414" s="14">
        <f>IF(F414=0,0,H414+I414+'motorcycle data'!$E$7)</f>
        <v>-43.715138724922809</v>
      </c>
      <c r="K414" s="14">
        <f t="shared" si="74"/>
        <v>0</v>
      </c>
      <c r="L414" s="14">
        <f t="shared" si="75"/>
        <v>43.715138724922809</v>
      </c>
      <c r="M414" s="14">
        <f t="shared" si="76"/>
        <v>-0.22707585948779346</v>
      </c>
      <c r="N414" s="14">
        <f t="shared" si="72"/>
        <v>0</v>
      </c>
      <c r="O414" s="14">
        <f t="shared" si="77"/>
        <v>0.22707585948779346</v>
      </c>
      <c r="P414" s="14">
        <f t="shared" si="78"/>
        <v>0.17030689461584508</v>
      </c>
      <c r="Q414" s="14">
        <f t="shared" si="79"/>
        <v>0.17030689461584508</v>
      </c>
      <c r="R414" s="14"/>
      <c r="S414" s="14"/>
      <c r="T414" s="14">
        <f t="shared" si="82"/>
        <v>209.77395636874493</v>
      </c>
      <c r="U414" s="14">
        <f t="shared" si="83"/>
        <v>48.988554028454779</v>
      </c>
      <c r="V414" s="14">
        <f t="shared" si="80"/>
        <v>0.13794858463883453</v>
      </c>
    </row>
    <row r="415" spans="2:22" x14ac:dyDescent="0.3">
      <c r="B415" s="5" t="s">
        <v>10</v>
      </c>
      <c r="C415" s="5">
        <v>407</v>
      </c>
      <c r="D415" s="5">
        <v>407</v>
      </c>
      <c r="E415" s="6">
        <v>17</v>
      </c>
      <c r="F415" s="22">
        <f t="shared" si="73"/>
        <v>4.7222222222222223</v>
      </c>
      <c r="G415" s="14">
        <f t="shared" si="81"/>
        <v>-0.47222222222222199</v>
      </c>
      <c r="H415" s="14">
        <f>('motorcycle data'!$C$4)*(G415)</f>
        <v>-93.499999999999957</v>
      </c>
      <c r="I415" s="14">
        <f>0.5*1.225*F415^2*('motorcycle data'!$F$4)*('motorcycle data'!$G$4)</f>
        <v>4.4936043595679021</v>
      </c>
      <c r="J415" s="14">
        <f>IF(F415=0,0,H415+I415+'motorcycle data'!$E$7)</f>
        <v>-50.158795640432061</v>
      </c>
      <c r="K415" s="14">
        <f t="shared" si="74"/>
        <v>0</v>
      </c>
      <c r="L415" s="14">
        <f t="shared" si="75"/>
        <v>50.158795640432061</v>
      </c>
      <c r="M415" s="14">
        <f t="shared" si="76"/>
        <v>-0.2368609794131514</v>
      </c>
      <c r="N415" s="14">
        <f t="shared" si="72"/>
        <v>0</v>
      </c>
      <c r="O415" s="14">
        <f t="shared" si="77"/>
        <v>0.2368609794131514</v>
      </c>
      <c r="P415" s="14">
        <f t="shared" si="78"/>
        <v>0.17764573455986354</v>
      </c>
      <c r="Q415" s="14">
        <f t="shared" si="79"/>
        <v>0.17764573455986354</v>
      </c>
      <c r="R415" s="14"/>
      <c r="S415" s="14"/>
      <c r="T415" s="14">
        <f t="shared" si="82"/>
        <v>209.77395636874493</v>
      </c>
      <c r="U415" s="14">
        <f t="shared" si="83"/>
        <v>49.22541500786793</v>
      </c>
      <c r="V415" s="14">
        <f t="shared" si="80"/>
        <v>0.14389304499348948</v>
      </c>
    </row>
    <row r="416" spans="2:22" x14ac:dyDescent="0.3">
      <c r="B416" s="5" t="s">
        <v>10</v>
      </c>
      <c r="C416" s="5">
        <v>408</v>
      </c>
      <c r="D416" s="5">
        <v>408</v>
      </c>
      <c r="E416" s="6">
        <v>15.3</v>
      </c>
      <c r="F416" s="22">
        <f t="shared" si="73"/>
        <v>4.25</v>
      </c>
      <c r="G416" s="14">
        <f t="shared" si="81"/>
        <v>-0.38888888888888895</v>
      </c>
      <c r="H416" s="14">
        <f>('motorcycle data'!$C$4)*(G416)</f>
        <v>-77.000000000000014</v>
      </c>
      <c r="I416" s="14">
        <f>0.5*1.225*F416^2*('motorcycle data'!$F$4)*('motorcycle data'!$G$4)</f>
        <v>3.6398195312499997</v>
      </c>
      <c r="J416" s="14">
        <f>IF(F416=0,0,H416+I416+'motorcycle data'!$E$7)</f>
        <v>-34.512580468750016</v>
      </c>
      <c r="K416" s="14">
        <f t="shared" si="74"/>
        <v>0</v>
      </c>
      <c r="L416" s="14">
        <f t="shared" si="75"/>
        <v>34.512580468750016</v>
      </c>
      <c r="M416" s="14">
        <f t="shared" si="76"/>
        <v>-0.14667846699218756</v>
      </c>
      <c r="N416" s="14">
        <f t="shared" si="72"/>
        <v>0</v>
      </c>
      <c r="O416" s="14">
        <f t="shared" si="77"/>
        <v>0.14667846699218756</v>
      </c>
      <c r="P416" s="14">
        <f t="shared" si="78"/>
        <v>0.11000885024414067</v>
      </c>
      <c r="Q416" s="14">
        <f t="shared" si="79"/>
        <v>0.11000885024414067</v>
      </c>
      <c r="R416" s="14"/>
      <c r="S416" s="14"/>
      <c r="T416" s="14">
        <f t="shared" si="82"/>
        <v>209.77395636874493</v>
      </c>
      <c r="U416" s="14">
        <f t="shared" si="83"/>
        <v>49.372093474860115</v>
      </c>
      <c r="V416" s="14">
        <f t="shared" si="80"/>
        <v>8.9107168697753938E-2</v>
      </c>
    </row>
    <row r="417" spans="2:22" x14ac:dyDescent="0.3">
      <c r="B417" s="5" t="s">
        <v>10</v>
      </c>
      <c r="C417" s="5">
        <v>409</v>
      </c>
      <c r="D417" s="5">
        <v>409</v>
      </c>
      <c r="E417" s="6">
        <v>14.2</v>
      </c>
      <c r="F417" s="22">
        <f t="shared" si="73"/>
        <v>3.9444444444444442</v>
      </c>
      <c r="G417" s="14">
        <f t="shared" si="81"/>
        <v>-0.19444444444444448</v>
      </c>
      <c r="H417" s="14">
        <f>('motorcycle data'!$C$4)*(G417)</f>
        <v>-38.500000000000007</v>
      </c>
      <c r="I417" s="14">
        <f>0.5*1.225*F417^2*('motorcycle data'!$F$4)*('motorcycle data'!$G$4)</f>
        <v>3.1352608410493827</v>
      </c>
      <c r="J417" s="14">
        <f>IF(F417=0,0,H417+I417+'motorcycle data'!$E$7)</f>
        <v>3.4828608410493729</v>
      </c>
      <c r="K417" s="14">
        <f t="shared" si="74"/>
        <v>3.4828608410493729</v>
      </c>
      <c r="L417" s="14">
        <f t="shared" si="75"/>
        <v>0</v>
      </c>
      <c r="M417" s="14">
        <f t="shared" si="76"/>
        <v>1.3737951095250302E-2</v>
      </c>
      <c r="N417" s="14">
        <f t="shared" si="72"/>
        <v>1.3737951095250302E-2</v>
      </c>
      <c r="O417" s="14">
        <f t="shared" si="77"/>
        <v>0</v>
      </c>
      <c r="P417" s="14">
        <f t="shared" si="78"/>
        <v>0</v>
      </c>
      <c r="Q417" s="14">
        <f t="shared" si="79"/>
        <v>0</v>
      </c>
      <c r="R417" s="14"/>
      <c r="S417" s="14"/>
      <c r="T417" s="14">
        <f t="shared" si="82"/>
        <v>209.78769431984017</v>
      </c>
      <c r="U417" s="14">
        <f t="shared" si="83"/>
        <v>49.372093474860115</v>
      </c>
      <c r="V417" s="14">
        <f t="shared" si="80"/>
        <v>0</v>
      </c>
    </row>
    <row r="418" spans="2:22" x14ac:dyDescent="0.3">
      <c r="B418" s="5" t="s">
        <v>10</v>
      </c>
      <c r="C418" s="5">
        <v>410</v>
      </c>
      <c r="D418" s="5">
        <v>410</v>
      </c>
      <c r="E418" s="6">
        <v>13.9</v>
      </c>
      <c r="F418" s="22">
        <f t="shared" si="73"/>
        <v>3.8611111111111112</v>
      </c>
      <c r="G418" s="14">
        <f t="shared" si="81"/>
        <v>-2.7777777777777679E-2</v>
      </c>
      <c r="H418" s="14">
        <f>('motorcycle data'!$C$4)*(G418)</f>
        <v>-5.4999999999999805</v>
      </c>
      <c r="I418" s="14">
        <f>0.5*1.225*F418^2*('motorcycle data'!$F$4)*('motorcycle data'!$G$4)</f>
        <v>3.0041844232253085</v>
      </c>
      <c r="J418" s="14">
        <f>IF(F418=0,0,H418+I418+'motorcycle data'!$E$7)</f>
        <v>36.351784423225325</v>
      </c>
      <c r="K418" s="14">
        <f t="shared" si="74"/>
        <v>36.351784423225325</v>
      </c>
      <c r="L418" s="14">
        <f t="shared" si="75"/>
        <v>0</v>
      </c>
      <c r="M418" s="14">
        <f t="shared" si="76"/>
        <v>0.14035827874523113</v>
      </c>
      <c r="N418" s="14">
        <f t="shared" si="72"/>
        <v>0.14035827874523113</v>
      </c>
      <c r="O418" s="14">
        <f t="shared" si="77"/>
        <v>0</v>
      </c>
      <c r="P418" s="14">
        <f t="shared" si="78"/>
        <v>0</v>
      </c>
      <c r="Q418" s="14">
        <f t="shared" si="79"/>
        <v>0</v>
      </c>
      <c r="R418" s="14"/>
      <c r="S418" s="14"/>
      <c r="T418" s="14">
        <f t="shared" si="82"/>
        <v>209.9280525985854</v>
      </c>
      <c r="U418" s="14">
        <f t="shared" si="83"/>
        <v>49.372093474860115</v>
      </c>
      <c r="V418" s="14">
        <f t="shared" si="80"/>
        <v>0</v>
      </c>
    </row>
    <row r="419" spans="2:22" x14ac:dyDescent="0.3">
      <c r="B419" s="5" t="s">
        <v>10</v>
      </c>
      <c r="C419" s="5">
        <v>411</v>
      </c>
      <c r="D419" s="5">
        <v>411</v>
      </c>
      <c r="E419" s="6">
        <v>14</v>
      </c>
      <c r="F419" s="22">
        <f t="shared" si="73"/>
        <v>3.8888888888888888</v>
      </c>
      <c r="G419" s="14">
        <f t="shared" si="81"/>
        <v>4.1666666666666519E-2</v>
      </c>
      <c r="H419" s="14">
        <f>('motorcycle data'!$C$4)*(G419)</f>
        <v>8.2499999999999716</v>
      </c>
      <c r="I419" s="14">
        <f>0.5*1.225*F419^2*('motorcycle data'!$F$4)*('motorcycle data'!$G$4)</f>
        <v>3.0475655864197528</v>
      </c>
      <c r="J419" s="14">
        <f>IF(F419=0,0,H419+I419+'motorcycle data'!$E$7)</f>
        <v>50.145165586419722</v>
      </c>
      <c r="K419" s="14">
        <f t="shared" si="74"/>
        <v>50.145165586419722</v>
      </c>
      <c r="L419" s="14">
        <f t="shared" si="75"/>
        <v>0</v>
      </c>
      <c r="M419" s="14">
        <f t="shared" si="76"/>
        <v>0.19500897728052116</v>
      </c>
      <c r="N419" s="14">
        <f t="shared" si="72"/>
        <v>0.19500897728052116</v>
      </c>
      <c r="O419" s="14">
        <f t="shared" si="77"/>
        <v>0</v>
      </c>
      <c r="P419" s="14">
        <f t="shared" si="78"/>
        <v>0</v>
      </c>
      <c r="Q419" s="14" t="str">
        <f t="shared" si="79"/>
        <v/>
      </c>
      <c r="R419" s="14"/>
      <c r="S419" s="14"/>
      <c r="T419" s="14">
        <f t="shared" si="82"/>
        <v>210.1230615758659</v>
      </c>
      <c r="U419" s="14">
        <f t="shared" si="83"/>
        <v>49.372093474860115</v>
      </c>
      <c r="V419" s="14">
        <f t="shared" si="80"/>
        <v>0</v>
      </c>
    </row>
    <row r="420" spans="2:22" x14ac:dyDescent="0.3">
      <c r="B420" s="5" t="s">
        <v>10</v>
      </c>
      <c r="C420" s="5">
        <v>412</v>
      </c>
      <c r="D420" s="5">
        <v>412</v>
      </c>
      <c r="E420" s="6">
        <v>14.2</v>
      </c>
      <c r="F420" s="22">
        <f t="shared" si="73"/>
        <v>3.9444444444444442</v>
      </c>
      <c r="G420" s="14">
        <f t="shared" si="81"/>
        <v>6.9444444444444448E-2</v>
      </c>
      <c r="H420" s="14">
        <f>('motorcycle data'!$C$4)*(G420)</f>
        <v>13.75</v>
      </c>
      <c r="I420" s="14">
        <f>0.5*1.225*F420^2*('motorcycle data'!$F$4)*('motorcycle data'!$G$4)</f>
        <v>3.1352608410493827</v>
      </c>
      <c r="J420" s="14">
        <f>IF(F420=0,0,H420+I420+'motorcycle data'!$E$7)</f>
        <v>55.732860841049387</v>
      </c>
      <c r="K420" s="14">
        <f t="shared" si="74"/>
        <v>55.732860841049387</v>
      </c>
      <c r="L420" s="14">
        <f t="shared" si="75"/>
        <v>0</v>
      </c>
      <c r="M420" s="14">
        <f t="shared" si="76"/>
        <v>0.21983517331747257</v>
      </c>
      <c r="N420" s="14">
        <f t="shared" si="72"/>
        <v>0.21983517331747257</v>
      </c>
      <c r="O420" s="14">
        <f t="shared" si="77"/>
        <v>0</v>
      </c>
      <c r="P420" s="14">
        <f t="shared" si="78"/>
        <v>0</v>
      </c>
      <c r="Q420" s="14" t="str">
        <f t="shared" si="79"/>
        <v/>
      </c>
      <c r="R420" s="14"/>
      <c r="S420" s="14"/>
      <c r="T420" s="14">
        <f t="shared" si="82"/>
        <v>210.34289674918338</v>
      </c>
      <c r="U420" s="14">
        <f t="shared" si="83"/>
        <v>49.372093474860115</v>
      </c>
      <c r="V420" s="14">
        <f t="shared" si="80"/>
        <v>0</v>
      </c>
    </row>
    <row r="421" spans="2:22" x14ac:dyDescent="0.3">
      <c r="B421" s="5" t="s">
        <v>10</v>
      </c>
      <c r="C421" s="5">
        <v>413</v>
      </c>
      <c r="D421" s="5">
        <v>413</v>
      </c>
      <c r="E421" s="6">
        <v>14.5</v>
      </c>
      <c r="F421" s="22">
        <f t="shared" si="73"/>
        <v>4.0277777777777777</v>
      </c>
      <c r="G421" s="14">
        <f t="shared" si="81"/>
        <v>9.7222222222222363E-2</v>
      </c>
      <c r="H421" s="14">
        <f>('motorcycle data'!$C$4)*(G421)</f>
        <v>19.250000000000028</v>
      </c>
      <c r="I421" s="14">
        <f>0.5*1.225*F421^2*('motorcycle data'!$F$4)*('motorcycle data'!$G$4)</f>
        <v>3.2691360435956791</v>
      </c>
      <c r="J421" s="14">
        <f>IF(F421=0,0,H421+I421+'motorcycle data'!$E$7)</f>
        <v>61.366736043595708</v>
      </c>
      <c r="K421" s="14">
        <f t="shared" si="74"/>
        <v>61.366736043595708</v>
      </c>
      <c r="L421" s="14">
        <f t="shared" si="75"/>
        <v>0</v>
      </c>
      <c r="M421" s="14">
        <f t="shared" si="76"/>
        <v>0.24717157573114937</v>
      </c>
      <c r="N421" s="14">
        <f t="shared" si="72"/>
        <v>0.24717157573114937</v>
      </c>
      <c r="O421" s="14">
        <f t="shared" si="77"/>
        <v>0</v>
      </c>
      <c r="P421" s="14">
        <f t="shared" si="78"/>
        <v>0</v>
      </c>
      <c r="Q421" s="14" t="str">
        <f t="shared" si="79"/>
        <v/>
      </c>
      <c r="R421" s="14"/>
      <c r="S421" s="14"/>
      <c r="T421" s="14">
        <f t="shared" si="82"/>
        <v>210.59006832491454</v>
      </c>
      <c r="U421" s="14">
        <f t="shared" si="83"/>
        <v>49.372093474860115</v>
      </c>
      <c r="V421" s="14">
        <f t="shared" si="80"/>
        <v>0</v>
      </c>
    </row>
    <row r="422" spans="2:22" x14ac:dyDescent="0.3">
      <c r="B422" s="5" t="s">
        <v>10</v>
      </c>
      <c r="C422" s="5">
        <v>414</v>
      </c>
      <c r="D422" s="5">
        <v>414</v>
      </c>
      <c r="E422" s="6">
        <v>14.9</v>
      </c>
      <c r="F422" s="22">
        <f t="shared" si="73"/>
        <v>4.1388888888888893</v>
      </c>
      <c r="G422" s="14">
        <f t="shared" si="81"/>
        <v>0.19444444444444448</v>
      </c>
      <c r="H422" s="14">
        <f>('motorcycle data'!$C$4)*(G422)</f>
        <v>38.500000000000007</v>
      </c>
      <c r="I422" s="14">
        <f>0.5*1.225*F422^2*('motorcycle data'!$F$4)*('motorcycle data'!$G$4)</f>
        <v>3.451989978780865</v>
      </c>
      <c r="J422" s="14">
        <f>IF(F422=0,0,H422+I422+'motorcycle data'!$E$7)</f>
        <v>80.799589978780872</v>
      </c>
      <c r="K422" s="14">
        <f t="shared" si="74"/>
        <v>80.799589978780872</v>
      </c>
      <c r="L422" s="14">
        <f t="shared" si="75"/>
        <v>0</v>
      </c>
      <c r="M422" s="14">
        <f t="shared" si="76"/>
        <v>0.33442052518995424</v>
      </c>
      <c r="N422" s="14">
        <f t="shared" si="72"/>
        <v>0.33442052518995424</v>
      </c>
      <c r="O422" s="14">
        <f t="shared" si="77"/>
        <v>0</v>
      </c>
      <c r="P422" s="14">
        <f t="shared" si="78"/>
        <v>0</v>
      </c>
      <c r="Q422" s="14" t="str">
        <f t="shared" si="79"/>
        <v/>
      </c>
      <c r="R422" s="14"/>
      <c r="S422" s="14"/>
      <c r="T422" s="14">
        <f t="shared" si="82"/>
        <v>210.9244888501045</v>
      </c>
      <c r="U422" s="14">
        <f t="shared" si="83"/>
        <v>49.372093474860115</v>
      </c>
      <c r="V422" s="14">
        <f t="shared" si="80"/>
        <v>0</v>
      </c>
    </row>
    <row r="423" spans="2:22" x14ac:dyDescent="0.3">
      <c r="B423" s="5" t="s">
        <v>10</v>
      </c>
      <c r="C423" s="5">
        <v>415</v>
      </c>
      <c r="D423" s="5">
        <v>415</v>
      </c>
      <c r="E423" s="6">
        <v>15.9</v>
      </c>
      <c r="F423" s="22">
        <f t="shared" si="73"/>
        <v>4.416666666666667</v>
      </c>
      <c r="G423" s="14">
        <f t="shared" si="81"/>
        <v>0.34722222222222199</v>
      </c>
      <c r="H423" s="14">
        <f>('motorcycle data'!$C$4)*(G423)</f>
        <v>68.749999999999957</v>
      </c>
      <c r="I423" s="14">
        <f>0.5*1.225*F423^2*('motorcycle data'!$F$4)*('motorcycle data'!$G$4)</f>
        <v>3.9308931423611111</v>
      </c>
      <c r="J423" s="14">
        <f>IF(F423=0,0,H423+I423+'motorcycle data'!$E$7)</f>
        <v>111.52849314236107</v>
      </c>
      <c r="K423" s="14">
        <f t="shared" si="74"/>
        <v>111.52849314236107</v>
      </c>
      <c r="L423" s="14">
        <f t="shared" si="75"/>
        <v>0</v>
      </c>
      <c r="M423" s="14">
        <f t="shared" si="76"/>
        <v>0.49258417804542809</v>
      </c>
      <c r="N423" s="14">
        <f t="shared" si="72"/>
        <v>0.49258417804542809</v>
      </c>
      <c r="O423" s="14">
        <f t="shared" si="77"/>
        <v>0</v>
      </c>
      <c r="P423" s="14">
        <f t="shared" si="78"/>
        <v>0</v>
      </c>
      <c r="Q423" s="14" t="str">
        <f t="shared" si="79"/>
        <v/>
      </c>
      <c r="R423" s="14"/>
      <c r="S423" s="14"/>
      <c r="T423" s="14">
        <f t="shared" si="82"/>
        <v>211.41707302814993</v>
      </c>
      <c r="U423" s="14">
        <f t="shared" si="83"/>
        <v>49.372093474860115</v>
      </c>
      <c r="V423" s="14">
        <f t="shared" si="80"/>
        <v>0</v>
      </c>
    </row>
    <row r="424" spans="2:22" x14ac:dyDescent="0.3">
      <c r="B424" s="5" t="s">
        <v>10</v>
      </c>
      <c r="C424" s="5">
        <v>416</v>
      </c>
      <c r="D424" s="5">
        <v>416</v>
      </c>
      <c r="E424" s="6">
        <v>17.399999999999999</v>
      </c>
      <c r="F424" s="22">
        <f t="shared" si="73"/>
        <v>4.833333333333333</v>
      </c>
      <c r="G424" s="14">
        <f t="shared" si="81"/>
        <v>0.38888888888888873</v>
      </c>
      <c r="H424" s="14">
        <f>('motorcycle data'!$C$4)*(G424)</f>
        <v>76.999999999999972</v>
      </c>
      <c r="I424" s="14">
        <f>0.5*1.225*F424^2*('motorcycle data'!$F$4)*('motorcycle data'!$G$4)</f>
        <v>4.7075559027777771</v>
      </c>
      <c r="J424" s="14">
        <f>IF(F424=0,0,H424+I424+'motorcycle data'!$E$7)</f>
        <v>120.55515590277776</v>
      </c>
      <c r="K424" s="14">
        <f t="shared" si="74"/>
        <v>120.55515590277776</v>
      </c>
      <c r="L424" s="14">
        <f t="shared" si="75"/>
        <v>0</v>
      </c>
      <c r="M424" s="14">
        <f t="shared" si="76"/>
        <v>0.58268325353009243</v>
      </c>
      <c r="N424" s="14">
        <f t="shared" si="72"/>
        <v>0.58268325353009243</v>
      </c>
      <c r="O424" s="14">
        <f t="shared" si="77"/>
        <v>0</v>
      </c>
      <c r="P424" s="14">
        <f t="shared" si="78"/>
        <v>0</v>
      </c>
      <c r="Q424" s="14" t="str">
        <f t="shared" si="79"/>
        <v/>
      </c>
      <c r="R424" s="14"/>
      <c r="S424" s="14"/>
      <c r="T424" s="14">
        <f t="shared" si="82"/>
        <v>211.99975628168002</v>
      </c>
      <c r="U424" s="14">
        <f t="shared" si="83"/>
        <v>49.372093474860115</v>
      </c>
      <c r="V424" s="14">
        <f t="shared" si="80"/>
        <v>0</v>
      </c>
    </row>
    <row r="425" spans="2:22" x14ac:dyDescent="0.3">
      <c r="B425" s="5" t="s">
        <v>10</v>
      </c>
      <c r="C425" s="5">
        <v>417</v>
      </c>
      <c r="D425" s="5">
        <v>417</v>
      </c>
      <c r="E425" s="6">
        <v>18.7</v>
      </c>
      <c r="F425" s="22">
        <f t="shared" si="73"/>
        <v>5.1944444444444438</v>
      </c>
      <c r="G425" s="14">
        <f t="shared" si="81"/>
        <v>0.23611111111111149</v>
      </c>
      <c r="H425" s="14">
        <f>('motorcycle data'!$C$4)*(G425)</f>
        <v>46.750000000000078</v>
      </c>
      <c r="I425" s="14">
        <f>0.5*1.225*F425^2*('motorcycle data'!$F$4)*('motorcycle data'!$G$4)</f>
        <v>5.4372612750771596</v>
      </c>
      <c r="J425" s="14">
        <f>IF(F425=0,0,H425+I425+'motorcycle data'!$E$7)</f>
        <v>91.034861275077247</v>
      </c>
      <c r="K425" s="14">
        <f t="shared" si="74"/>
        <v>91.034861275077247</v>
      </c>
      <c r="L425" s="14">
        <f t="shared" si="75"/>
        <v>0</v>
      </c>
      <c r="M425" s="14">
        <f t="shared" si="76"/>
        <v>0.47287552940109567</v>
      </c>
      <c r="N425" s="14">
        <f t="shared" si="72"/>
        <v>0.47287552940109567</v>
      </c>
      <c r="O425" s="14">
        <f t="shared" si="77"/>
        <v>0</v>
      </c>
      <c r="P425" s="14">
        <f t="shared" si="78"/>
        <v>0</v>
      </c>
      <c r="Q425" s="14" t="str">
        <f t="shared" si="79"/>
        <v/>
      </c>
      <c r="R425" s="14"/>
      <c r="S425" s="14"/>
      <c r="T425" s="14">
        <f t="shared" si="82"/>
        <v>212.47263181108113</v>
      </c>
      <c r="U425" s="14">
        <f t="shared" si="83"/>
        <v>49.372093474860115</v>
      </c>
      <c r="V425" s="14">
        <f t="shared" si="80"/>
        <v>0</v>
      </c>
    </row>
    <row r="426" spans="2:22" x14ac:dyDescent="0.3">
      <c r="B426" s="5" t="s">
        <v>10</v>
      </c>
      <c r="C426" s="5">
        <v>418</v>
      </c>
      <c r="D426" s="5">
        <v>418</v>
      </c>
      <c r="E426" s="6">
        <v>19.100000000000001</v>
      </c>
      <c r="F426" s="22">
        <f t="shared" si="73"/>
        <v>5.3055555555555562</v>
      </c>
      <c r="G426" s="14">
        <f t="shared" si="81"/>
        <v>1.3888888888889086E-2</v>
      </c>
      <c r="H426" s="14">
        <f>('motorcycle data'!$C$4)*(G426)</f>
        <v>2.7500000000000391</v>
      </c>
      <c r="I426" s="14">
        <f>0.5*1.225*F426^2*('motorcycle data'!$F$4)*('motorcycle data'!$G$4)</f>
        <v>5.672359191743829</v>
      </c>
      <c r="J426" s="14">
        <f>IF(F426=0,0,H426+I426+'motorcycle data'!$E$7)</f>
        <v>47.269959191743865</v>
      </c>
      <c r="K426" s="14">
        <f t="shared" si="74"/>
        <v>47.269959191743865</v>
      </c>
      <c r="L426" s="14">
        <f t="shared" si="75"/>
        <v>0</v>
      </c>
      <c r="M426" s="14">
        <f t="shared" si="76"/>
        <v>0.2507933946006411</v>
      </c>
      <c r="N426" s="14">
        <f t="shared" si="72"/>
        <v>0.2507933946006411</v>
      </c>
      <c r="O426" s="14">
        <f t="shared" si="77"/>
        <v>0</v>
      </c>
      <c r="P426" s="14">
        <f t="shared" si="78"/>
        <v>0</v>
      </c>
      <c r="Q426" s="14" t="str">
        <f t="shared" si="79"/>
        <v/>
      </c>
      <c r="R426" s="14"/>
      <c r="S426" s="14"/>
      <c r="T426" s="14">
        <f t="shared" si="82"/>
        <v>212.72342520568176</v>
      </c>
      <c r="U426" s="14">
        <f t="shared" si="83"/>
        <v>49.372093474860115</v>
      </c>
      <c r="V426" s="14">
        <f t="shared" si="80"/>
        <v>0</v>
      </c>
    </row>
    <row r="427" spans="2:22" x14ac:dyDescent="0.3">
      <c r="B427" s="5" t="s">
        <v>10</v>
      </c>
      <c r="C427" s="5">
        <v>419</v>
      </c>
      <c r="D427" s="5">
        <v>419</v>
      </c>
      <c r="E427" s="6">
        <v>18.8</v>
      </c>
      <c r="F427" s="22">
        <f t="shared" si="73"/>
        <v>5.2222222222222223</v>
      </c>
      <c r="G427" s="14">
        <f t="shared" si="81"/>
        <v>-0.20833333333333331</v>
      </c>
      <c r="H427" s="14">
        <f>('motorcycle data'!$C$4)*(G427)</f>
        <v>-41.249999999999993</v>
      </c>
      <c r="I427" s="14">
        <f>0.5*1.225*F427^2*('motorcycle data'!$F$4)*('motorcycle data'!$G$4)</f>
        <v>5.4955692901234574</v>
      </c>
      <c r="J427" s="14">
        <f>IF(F427=0,0,H427+I427+'motorcycle data'!$E$7)</f>
        <v>3.0931692901234626</v>
      </c>
      <c r="K427" s="14">
        <f t="shared" si="74"/>
        <v>3.0931692901234626</v>
      </c>
      <c r="L427" s="14">
        <f t="shared" si="75"/>
        <v>0</v>
      </c>
      <c r="M427" s="14">
        <f t="shared" si="76"/>
        <v>1.6153217403978081E-2</v>
      </c>
      <c r="N427" s="14">
        <f t="shared" si="72"/>
        <v>1.6153217403978081E-2</v>
      </c>
      <c r="O427" s="14">
        <f t="shared" si="77"/>
        <v>0</v>
      </c>
      <c r="P427" s="14">
        <f t="shared" si="78"/>
        <v>0</v>
      </c>
      <c r="Q427" s="14">
        <f t="shared" si="79"/>
        <v>0</v>
      </c>
      <c r="R427" s="14">
        <f>SUM(Q427:Q430)</f>
        <v>6.1732009053497905E-2</v>
      </c>
      <c r="S427" s="14">
        <f>R427*4</f>
        <v>0.24692803621399162</v>
      </c>
      <c r="T427" s="14">
        <f t="shared" si="82"/>
        <v>212.73957842308573</v>
      </c>
      <c r="U427" s="14">
        <f t="shared" si="83"/>
        <v>49.372093474860115</v>
      </c>
      <c r="V427" s="14">
        <f t="shared" si="80"/>
        <v>0</v>
      </c>
    </row>
    <row r="428" spans="2:22" x14ac:dyDescent="0.3">
      <c r="B428" s="5" t="s">
        <v>10</v>
      </c>
      <c r="C428" s="5">
        <v>420</v>
      </c>
      <c r="D428" s="5">
        <v>420</v>
      </c>
      <c r="E428" s="6">
        <v>17.600000000000001</v>
      </c>
      <c r="F428" s="22">
        <f t="shared" si="73"/>
        <v>4.8888888888888893</v>
      </c>
      <c r="G428" s="14">
        <f t="shared" si="81"/>
        <v>-0.30555555555555547</v>
      </c>
      <c r="H428" s="14">
        <f>('motorcycle data'!$C$4)*(G428)</f>
        <v>-60.499999999999986</v>
      </c>
      <c r="I428" s="14">
        <f>0.5*1.225*F428^2*('motorcycle data'!$F$4)*('motorcycle data'!$G$4)</f>
        <v>4.8163975308641973</v>
      </c>
      <c r="J428" s="14">
        <f>IF(F428=0,0,H428+I428+'motorcycle data'!$E$7)</f>
        <v>-16.836002469135792</v>
      </c>
      <c r="K428" s="14">
        <f t="shared" si="74"/>
        <v>0</v>
      </c>
      <c r="L428" s="14">
        <f t="shared" si="75"/>
        <v>16.836002469135792</v>
      </c>
      <c r="M428" s="14">
        <f t="shared" si="76"/>
        <v>-8.2309345404663878E-2</v>
      </c>
      <c r="N428" s="14">
        <f t="shared" si="72"/>
        <v>0</v>
      </c>
      <c r="O428" s="14">
        <f t="shared" si="77"/>
        <v>8.2309345404663878E-2</v>
      </c>
      <c r="P428" s="14">
        <f t="shared" si="78"/>
        <v>6.1732009053497905E-2</v>
      </c>
      <c r="Q428" s="14">
        <f t="shared" si="79"/>
        <v>6.1732009053497905E-2</v>
      </c>
      <c r="R428" s="14"/>
      <c r="S428" s="14"/>
      <c r="T428" s="14">
        <f t="shared" si="82"/>
        <v>212.73957842308573</v>
      </c>
      <c r="U428" s="14">
        <f t="shared" si="83"/>
        <v>49.454402820264782</v>
      </c>
      <c r="V428" s="14">
        <f t="shared" si="80"/>
        <v>5.0002927333333301E-2</v>
      </c>
    </row>
    <row r="429" spans="2:22" x14ac:dyDescent="0.3">
      <c r="B429" s="5" t="s">
        <v>10</v>
      </c>
      <c r="C429" s="5">
        <v>421</v>
      </c>
      <c r="D429" s="5">
        <v>421</v>
      </c>
      <c r="E429" s="6">
        <v>16.600000000000001</v>
      </c>
      <c r="F429" s="22">
        <f t="shared" si="73"/>
        <v>4.6111111111111116</v>
      </c>
      <c r="G429" s="14">
        <f t="shared" si="81"/>
        <v>-0.19444444444444473</v>
      </c>
      <c r="H429" s="14">
        <f>('motorcycle data'!$C$4)*(G429)</f>
        <v>-38.500000000000057</v>
      </c>
      <c r="I429" s="14">
        <f>0.5*1.225*F429^2*('motorcycle data'!$F$4)*('motorcycle data'!$G$4)</f>
        <v>4.2846284336419762</v>
      </c>
      <c r="J429" s="14">
        <f>IF(F429=0,0,H429+I429+'motorcycle data'!$E$7)</f>
        <v>4.6322284336419202</v>
      </c>
      <c r="K429" s="14">
        <f t="shared" si="74"/>
        <v>4.6322284336419202</v>
      </c>
      <c r="L429" s="14">
        <f t="shared" si="75"/>
        <v>0</v>
      </c>
      <c r="M429" s="14">
        <f t="shared" si="76"/>
        <v>2.1359719999571081E-2</v>
      </c>
      <c r="N429" s="14">
        <f t="shared" si="72"/>
        <v>2.1359719999571081E-2</v>
      </c>
      <c r="O429" s="14">
        <f t="shared" si="77"/>
        <v>0</v>
      </c>
      <c r="P429" s="14">
        <f t="shared" si="78"/>
        <v>0</v>
      </c>
      <c r="Q429" s="14">
        <f t="shared" si="79"/>
        <v>0</v>
      </c>
      <c r="R429" s="14"/>
      <c r="S429" s="14"/>
      <c r="T429" s="14">
        <f t="shared" si="82"/>
        <v>212.7609381430853</v>
      </c>
      <c r="U429" s="14">
        <f t="shared" si="83"/>
        <v>49.454402820264782</v>
      </c>
      <c r="V429" s="14">
        <f t="shared" si="80"/>
        <v>0</v>
      </c>
    </row>
    <row r="430" spans="2:22" x14ac:dyDescent="0.3">
      <c r="B430" s="5" t="s">
        <v>10</v>
      </c>
      <c r="C430" s="5">
        <v>422</v>
      </c>
      <c r="D430" s="5">
        <v>422</v>
      </c>
      <c r="E430" s="6">
        <v>16.2</v>
      </c>
      <c r="F430" s="22">
        <f t="shared" si="73"/>
        <v>4.5</v>
      </c>
      <c r="G430" s="14">
        <f t="shared" si="81"/>
        <v>-2.7777777777778172E-2</v>
      </c>
      <c r="H430" s="14">
        <f>('motorcycle data'!$C$4)*(G430)</f>
        <v>-5.5000000000000782</v>
      </c>
      <c r="I430" s="14">
        <f>0.5*1.225*F430^2*('motorcycle data'!$F$4)*('motorcycle data'!$G$4)</f>
        <v>4.0806281249999996</v>
      </c>
      <c r="J430" s="14">
        <f>IF(F430=0,0,H430+I430+'motorcycle data'!$E$7)</f>
        <v>37.428228124999919</v>
      </c>
      <c r="K430" s="14">
        <f t="shared" si="74"/>
        <v>37.428228124999919</v>
      </c>
      <c r="L430" s="14">
        <f t="shared" si="75"/>
        <v>0</v>
      </c>
      <c r="M430" s="14">
        <f t="shared" si="76"/>
        <v>0.16842702656249964</v>
      </c>
      <c r="N430" s="14">
        <f t="shared" si="72"/>
        <v>0.16842702656249964</v>
      </c>
      <c r="O430" s="14">
        <f t="shared" si="77"/>
        <v>0</v>
      </c>
      <c r="P430" s="14">
        <f t="shared" si="78"/>
        <v>0</v>
      </c>
      <c r="Q430" s="14">
        <f t="shared" si="79"/>
        <v>0</v>
      </c>
      <c r="R430" s="14"/>
      <c r="S430" s="14"/>
      <c r="T430" s="14">
        <f t="shared" si="82"/>
        <v>212.92936516964781</v>
      </c>
      <c r="U430" s="14">
        <f t="shared" si="83"/>
        <v>49.454402820264782</v>
      </c>
      <c r="V430" s="14">
        <f t="shared" si="80"/>
        <v>0</v>
      </c>
    </row>
    <row r="431" spans="2:22" x14ac:dyDescent="0.3">
      <c r="B431" s="5" t="s">
        <v>10</v>
      </c>
      <c r="C431" s="5">
        <v>423</v>
      </c>
      <c r="D431" s="5">
        <v>423</v>
      </c>
      <c r="E431" s="6">
        <v>16.399999999999999</v>
      </c>
      <c r="F431" s="22">
        <f t="shared" si="73"/>
        <v>4.5555555555555554</v>
      </c>
      <c r="G431" s="14">
        <f t="shared" si="81"/>
        <v>0.1388888888888889</v>
      </c>
      <c r="H431" s="14">
        <f>('motorcycle data'!$C$4)*(G431)</f>
        <v>27.5</v>
      </c>
      <c r="I431" s="14">
        <f>0.5*1.225*F431^2*('motorcycle data'!$F$4)*('motorcycle data'!$G$4)</f>
        <v>4.1820063271604937</v>
      </c>
      <c r="J431" s="14">
        <f>IF(F431=0,0,H431+I431+'motorcycle data'!$E$7)</f>
        <v>70.529606327160494</v>
      </c>
      <c r="K431" s="14">
        <f t="shared" si="74"/>
        <v>70.529606327160494</v>
      </c>
      <c r="L431" s="14">
        <f t="shared" si="75"/>
        <v>0</v>
      </c>
      <c r="M431" s="14">
        <f t="shared" si="76"/>
        <v>0.32130153993484223</v>
      </c>
      <c r="N431" s="14">
        <f t="shared" si="72"/>
        <v>0.32130153993484223</v>
      </c>
      <c r="O431" s="14">
        <f t="shared" si="77"/>
        <v>0</v>
      </c>
      <c r="P431" s="14">
        <f t="shared" si="78"/>
        <v>0</v>
      </c>
      <c r="Q431" s="14" t="str">
        <f t="shared" si="79"/>
        <v/>
      </c>
      <c r="R431" s="14"/>
      <c r="S431" s="14"/>
      <c r="T431" s="14">
        <f t="shared" si="82"/>
        <v>213.25066670958265</v>
      </c>
      <c r="U431" s="14">
        <f t="shared" si="83"/>
        <v>49.454402820264782</v>
      </c>
      <c r="V431" s="14">
        <f t="shared" si="80"/>
        <v>0</v>
      </c>
    </row>
    <row r="432" spans="2:22" x14ac:dyDescent="0.3">
      <c r="B432" s="5" t="s">
        <v>10</v>
      </c>
      <c r="C432" s="5">
        <v>424</v>
      </c>
      <c r="D432" s="5">
        <v>424</v>
      </c>
      <c r="E432" s="6">
        <v>17.2</v>
      </c>
      <c r="F432" s="22">
        <f t="shared" si="73"/>
        <v>4.7777777777777777</v>
      </c>
      <c r="G432" s="14">
        <f t="shared" si="81"/>
        <v>0.37500000000000039</v>
      </c>
      <c r="H432" s="14">
        <f>('motorcycle data'!$C$4)*(G432)</f>
        <v>74.250000000000071</v>
      </c>
      <c r="I432" s="14">
        <f>0.5*1.225*F432^2*('motorcycle data'!$F$4)*('motorcycle data'!$G$4)</f>
        <v>4.5999581790123445</v>
      </c>
      <c r="J432" s="14">
        <f>IF(F432=0,0,H432+I432+'motorcycle data'!$E$7)</f>
        <v>117.69755817901242</v>
      </c>
      <c r="K432" s="14">
        <f t="shared" si="74"/>
        <v>117.69755817901242</v>
      </c>
      <c r="L432" s="14">
        <f t="shared" si="75"/>
        <v>0</v>
      </c>
      <c r="M432" s="14">
        <f t="shared" si="76"/>
        <v>0.56233277796639269</v>
      </c>
      <c r="N432" s="14">
        <f t="shared" si="72"/>
        <v>0.56233277796639269</v>
      </c>
      <c r="O432" s="14">
        <f t="shared" si="77"/>
        <v>0</v>
      </c>
      <c r="P432" s="14">
        <f t="shared" si="78"/>
        <v>0</v>
      </c>
      <c r="Q432" s="14" t="str">
        <f t="shared" si="79"/>
        <v/>
      </c>
      <c r="R432" s="14"/>
      <c r="S432" s="14"/>
      <c r="T432" s="14">
        <f t="shared" si="82"/>
        <v>213.81299948754904</v>
      </c>
      <c r="U432" s="14">
        <f t="shared" si="83"/>
        <v>49.454402820264782</v>
      </c>
      <c r="V432" s="14">
        <f t="shared" si="80"/>
        <v>0</v>
      </c>
    </row>
    <row r="433" spans="2:22" x14ac:dyDescent="0.3">
      <c r="B433" s="5" t="s">
        <v>10</v>
      </c>
      <c r="C433" s="5">
        <v>425</v>
      </c>
      <c r="D433" s="5">
        <v>425</v>
      </c>
      <c r="E433" s="6">
        <v>19.100000000000001</v>
      </c>
      <c r="F433" s="22">
        <f t="shared" si="73"/>
        <v>5.3055555555555562</v>
      </c>
      <c r="G433" s="14">
        <f t="shared" si="81"/>
        <v>0.75000000000000022</v>
      </c>
      <c r="H433" s="14">
        <f>('motorcycle data'!$C$4)*(G433)</f>
        <v>148.50000000000006</v>
      </c>
      <c r="I433" s="14">
        <f>0.5*1.225*F433^2*('motorcycle data'!$F$4)*('motorcycle data'!$G$4)</f>
        <v>5.672359191743829</v>
      </c>
      <c r="J433" s="14">
        <f>IF(F433=0,0,H433+I433+'motorcycle data'!$E$7)</f>
        <v>193.01995919174388</v>
      </c>
      <c r="K433" s="14">
        <f t="shared" si="74"/>
        <v>193.01995919174388</v>
      </c>
      <c r="L433" s="14">
        <f t="shared" si="75"/>
        <v>0</v>
      </c>
      <c r="M433" s="14">
        <f t="shared" si="76"/>
        <v>1.0240781168228634</v>
      </c>
      <c r="N433" s="14">
        <f t="shared" si="72"/>
        <v>1.0240781168228634</v>
      </c>
      <c r="O433" s="14">
        <f t="shared" si="77"/>
        <v>0</v>
      </c>
      <c r="P433" s="14">
        <f t="shared" si="78"/>
        <v>0</v>
      </c>
      <c r="Q433" s="14" t="str">
        <f t="shared" si="79"/>
        <v/>
      </c>
      <c r="R433" s="14"/>
      <c r="S433" s="14"/>
      <c r="T433" s="14">
        <f t="shared" si="82"/>
        <v>214.8370776043719</v>
      </c>
      <c r="U433" s="14">
        <f t="shared" si="83"/>
        <v>49.454402820264782</v>
      </c>
      <c r="V433" s="14">
        <f t="shared" si="80"/>
        <v>0</v>
      </c>
    </row>
    <row r="434" spans="2:22" x14ac:dyDescent="0.3">
      <c r="B434" s="5" t="s">
        <v>10</v>
      </c>
      <c r="C434" s="5">
        <v>426</v>
      </c>
      <c r="D434" s="5">
        <v>426</v>
      </c>
      <c r="E434" s="6">
        <v>22.6</v>
      </c>
      <c r="F434" s="22">
        <f t="shared" si="73"/>
        <v>6.2777777777777777</v>
      </c>
      <c r="G434" s="14">
        <f t="shared" si="81"/>
        <v>1.1527777777777775</v>
      </c>
      <c r="H434" s="14">
        <f>('motorcycle data'!$C$4)*(G434)</f>
        <v>228.24999999999994</v>
      </c>
      <c r="I434" s="14">
        <f>0.5*1.225*F434^2*('motorcycle data'!$F$4)*('motorcycle data'!$G$4)</f>
        <v>7.941707137345678</v>
      </c>
      <c r="J434" s="14">
        <f>IF(F434=0,0,H434+I434+'motorcycle data'!$E$7)</f>
        <v>275.03930713734565</v>
      </c>
      <c r="K434" s="14">
        <f t="shared" si="74"/>
        <v>275.03930713734565</v>
      </c>
      <c r="L434" s="14">
        <f t="shared" si="75"/>
        <v>0</v>
      </c>
      <c r="M434" s="14">
        <f t="shared" si="76"/>
        <v>1.7266356503622253</v>
      </c>
      <c r="N434" s="14">
        <f t="shared" si="72"/>
        <v>1.7266356503622253</v>
      </c>
      <c r="O434" s="14">
        <f t="shared" si="77"/>
        <v>0</v>
      </c>
      <c r="P434" s="14">
        <f t="shared" si="78"/>
        <v>0</v>
      </c>
      <c r="Q434" s="14" t="str">
        <f t="shared" si="79"/>
        <v/>
      </c>
      <c r="R434" s="14"/>
      <c r="S434" s="14"/>
      <c r="T434" s="14">
        <f t="shared" si="82"/>
        <v>216.56371325473413</v>
      </c>
      <c r="U434" s="14">
        <f t="shared" si="83"/>
        <v>49.454402820264782</v>
      </c>
      <c r="V434" s="14">
        <f t="shared" si="80"/>
        <v>0</v>
      </c>
    </row>
    <row r="435" spans="2:22" x14ac:dyDescent="0.3">
      <c r="B435" s="5" t="s">
        <v>10</v>
      </c>
      <c r="C435" s="5">
        <v>427</v>
      </c>
      <c r="D435" s="5">
        <v>427</v>
      </c>
      <c r="E435" s="6">
        <v>27.4</v>
      </c>
      <c r="F435" s="22">
        <f t="shared" si="73"/>
        <v>7.6111111111111107</v>
      </c>
      <c r="G435" s="14">
        <f t="shared" si="81"/>
        <v>1.25</v>
      </c>
      <c r="H435" s="14">
        <f>('motorcycle data'!$C$4)*(G435)</f>
        <v>247.5</v>
      </c>
      <c r="I435" s="14">
        <f>0.5*1.225*F435^2*('motorcycle data'!$F$4)*('motorcycle data'!$G$4)</f>
        <v>11.67342010030864</v>
      </c>
      <c r="J435" s="14">
        <f>IF(F435=0,0,H435+I435+'motorcycle data'!$E$7)</f>
        <v>298.02102010030865</v>
      </c>
      <c r="K435" s="14">
        <f t="shared" si="74"/>
        <v>298.02102010030865</v>
      </c>
      <c r="L435" s="14">
        <f t="shared" si="75"/>
        <v>0</v>
      </c>
      <c r="M435" s="14">
        <f t="shared" si="76"/>
        <v>2.2682710974301266</v>
      </c>
      <c r="N435" s="14">
        <f t="shared" si="72"/>
        <v>2.2682710974301266</v>
      </c>
      <c r="O435" s="14">
        <f t="shared" si="77"/>
        <v>0</v>
      </c>
      <c r="P435" s="14">
        <f t="shared" si="78"/>
        <v>0</v>
      </c>
      <c r="Q435" s="14" t="str">
        <f t="shared" si="79"/>
        <v/>
      </c>
      <c r="R435" s="14"/>
      <c r="S435" s="14"/>
      <c r="T435" s="14">
        <f t="shared" si="82"/>
        <v>218.83198435216426</v>
      </c>
      <c r="U435" s="14">
        <f t="shared" si="83"/>
        <v>49.454402820264782</v>
      </c>
      <c r="V435" s="14">
        <f t="shared" si="80"/>
        <v>0</v>
      </c>
    </row>
    <row r="436" spans="2:22" x14ac:dyDescent="0.3">
      <c r="B436" s="5" t="s">
        <v>10</v>
      </c>
      <c r="C436" s="5">
        <v>428</v>
      </c>
      <c r="D436" s="5">
        <v>428</v>
      </c>
      <c r="E436" s="6">
        <v>31.6</v>
      </c>
      <c r="F436" s="22">
        <f t="shared" si="73"/>
        <v>8.7777777777777786</v>
      </c>
      <c r="G436" s="14">
        <f t="shared" si="81"/>
        <v>0.83333333333333326</v>
      </c>
      <c r="H436" s="14">
        <f>('motorcycle data'!$C$4)*(G436)</f>
        <v>164.99999999999997</v>
      </c>
      <c r="I436" s="14">
        <f>0.5*1.225*F436^2*('motorcycle data'!$F$4)*('motorcycle data'!$G$4)</f>
        <v>15.526413734567903</v>
      </c>
      <c r="J436" s="14">
        <f>IF(F436=0,0,H436+I436+'motorcycle data'!$E$7)</f>
        <v>219.37401373456788</v>
      </c>
      <c r="K436" s="14">
        <f t="shared" si="74"/>
        <v>219.37401373456788</v>
      </c>
      <c r="L436" s="14">
        <f t="shared" si="75"/>
        <v>0</v>
      </c>
      <c r="M436" s="14">
        <f t="shared" si="76"/>
        <v>1.9256163427812072</v>
      </c>
      <c r="N436" s="14">
        <f t="shared" si="72"/>
        <v>1.9256163427812072</v>
      </c>
      <c r="O436" s="14">
        <f t="shared" si="77"/>
        <v>0</v>
      </c>
      <c r="P436" s="14">
        <f t="shared" si="78"/>
        <v>0</v>
      </c>
      <c r="Q436" s="14" t="str">
        <f t="shared" si="79"/>
        <v/>
      </c>
      <c r="R436" s="14"/>
      <c r="S436" s="14"/>
      <c r="T436" s="14">
        <f t="shared" si="82"/>
        <v>220.75760069494547</v>
      </c>
      <c r="U436" s="14">
        <f t="shared" si="83"/>
        <v>49.454402820264782</v>
      </c>
      <c r="V436" s="14">
        <f t="shared" si="80"/>
        <v>0</v>
      </c>
    </row>
    <row r="437" spans="2:22" x14ac:dyDescent="0.3">
      <c r="B437" s="5" t="s">
        <v>10</v>
      </c>
      <c r="C437" s="5">
        <v>429</v>
      </c>
      <c r="D437" s="5">
        <v>429</v>
      </c>
      <c r="E437" s="6">
        <v>33.4</v>
      </c>
      <c r="F437" s="22">
        <f t="shared" si="73"/>
        <v>9.2777777777777768</v>
      </c>
      <c r="G437" s="14">
        <f t="shared" si="81"/>
        <v>0.26388888888888867</v>
      </c>
      <c r="H437" s="14">
        <f>('motorcycle data'!$C$4)*(G437)</f>
        <v>52.249999999999957</v>
      </c>
      <c r="I437" s="14">
        <f>0.5*1.225*F437^2*('motorcycle data'!$F$4)*('motorcycle data'!$G$4)</f>
        <v>17.345623804012337</v>
      </c>
      <c r="J437" s="14">
        <f>IF(F437=0,0,H437+I437+'motorcycle data'!$E$7)</f>
        <v>108.44322380401229</v>
      </c>
      <c r="K437" s="14">
        <f t="shared" si="74"/>
        <v>108.44322380401229</v>
      </c>
      <c r="L437" s="14">
        <f t="shared" si="75"/>
        <v>0</v>
      </c>
      <c r="M437" s="14">
        <f t="shared" si="76"/>
        <v>1.0061121319594473</v>
      </c>
      <c r="N437" s="14">
        <f t="shared" si="72"/>
        <v>1.0061121319594473</v>
      </c>
      <c r="O437" s="14">
        <f t="shared" si="77"/>
        <v>0</v>
      </c>
      <c r="P437" s="14">
        <f t="shared" si="78"/>
        <v>0</v>
      </c>
      <c r="Q437" s="14" t="str">
        <f t="shared" si="79"/>
        <v/>
      </c>
      <c r="R437" s="14"/>
      <c r="S437" s="14"/>
      <c r="T437" s="14">
        <f t="shared" si="82"/>
        <v>221.76371282690491</v>
      </c>
      <c r="U437" s="14">
        <f t="shared" si="83"/>
        <v>49.454402820264782</v>
      </c>
      <c r="V437" s="14">
        <f t="shared" si="80"/>
        <v>0</v>
      </c>
    </row>
    <row r="438" spans="2:22" x14ac:dyDescent="0.3">
      <c r="B438" s="5" t="s">
        <v>10</v>
      </c>
      <c r="C438" s="5">
        <v>430</v>
      </c>
      <c r="D438" s="5">
        <v>430</v>
      </c>
      <c r="E438" s="6">
        <v>33.5</v>
      </c>
      <c r="F438" s="22">
        <f t="shared" si="73"/>
        <v>9.3055555555555554</v>
      </c>
      <c r="G438" s="14">
        <f t="shared" si="81"/>
        <v>-8.3333333333333523E-2</v>
      </c>
      <c r="H438" s="14">
        <f>('motorcycle data'!$C$4)*(G438)</f>
        <v>-16.500000000000039</v>
      </c>
      <c r="I438" s="14">
        <f>0.5*1.225*F438^2*('motorcycle data'!$F$4)*('motorcycle data'!$G$4)</f>
        <v>17.44964530285494</v>
      </c>
      <c r="J438" s="14">
        <f>IF(F438=0,0,H438+I438+'motorcycle data'!$E$7)</f>
        <v>39.797245302854904</v>
      </c>
      <c r="K438" s="14">
        <f t="shared" si="74"/>
        <v>39.797245302854904</v>
      </c>
      <c r="L438" s="14">
        <f t="shared" si="75"/>
        <v>0</v>
      </c>
      <c r="M438" s="14">
        <f t="shared" si="76"/>
        <v>0.37033547712378867</v>
      </c>
      <c r="N438" s="14">
        <f t="shared" si="72"/>
        <v>0.37033547712378867</v>
      </c>
      <c r="O438" s="14">
        <f t="shared" si="77"/>
        <v>0</v>
      </c>
      <c r="P438" s="14">
        <f t="shared" si="78"/>
        <v>0</v>
      </c>
      <c r="Q438" s="14">
        <f t="shared" si="79"/>
        <v>0</v>
      </c>
      <c r="R438" s="14">
        <f>SUM(Q438:Q453)</f>
        <v>3.913917217517441</v>
      </c>
      <c r="S438" s="14">
        <f>R438*16</f>
        <v>62.622675480279057</v>
      </c>
      <c r="T438" s="14">
        <f t="shared" si="82"/>
        <v>222.13404830402871</v>
      </c>
      <c r="U438" s="14">
        <f t="shared" si="83"/>
        <v>49.454402820264782</v>
      </c>
      <c r="V438" s="14">
        <f t="shared" si="80"/>
        <v>0</v>
      </c>
    </row>
    <row r="439" spans="2:22" x14ac:dyDescent="0.3">
      <c r="B439" s="5" t="s">
        <v>10</v>
      </c>
      <c r="C439" s="5">
        <v>431</v>
      </c>
      <c r="D439" s="5">
        <v>431</v>
      </c>
      <c r="E439" s="6">
        <v>32.799999999999997</v>
      </c>
      <c r="F439" s="22">
        <f t="shared" si="73"/>
        <v>9.1111111111111107</v>
      </c>
      <c r="G439" s="14">
        <f t="shared" si="81"/>
        <v>-0.2222222222222224</v>
      </c>
      <c r="H439" s="14">
        <f>('motorcycle data'!$C$4)*(G439)</f>
        <v>-44.000000000000036</v>
      </c>
      <c r="I439" s="14">
        <f>0.5*1.225*F439^2*('motorcycle data'!$F$4)*('motorcycle data'!$G$4)</f>
        <v>16.728025308641975</v>
      </c>
      <c r="J439" s="14">
        <f>IF(F439=0,0,H439+I439+'motorcycle data'!$E$7)</f>
        <v>11.575625308641939</v>
      </c>
      <c r="K439" s="14">
        <f t="shared" si="74"/>
        <v>11.575625308641939</v>
      </c>
      <c r="L439" s="14">
        <f t="shared" si="75"/>
        <v>0</v>
      </c>
      <c r="M439" s="14">
        <f t="shared" si="76"/>
        <v>0.10546680836762655</v>
      </c>
      <c r="N439" s="14">
        <f t="shared" si="72"/>
        <v>0.10546680836762655</v>
      </c>
      <c r="O439" s="14">
        <f t="shared" si="77"/>
        <v>0</v>
      </c>
      <c r="P439" s="14">
        <f t="shared" si="78"/>
        <v>0</v>
      </c>
      <c r="Q439" s="14">
        <f t="shared" si="79"/>
        <v>0</v>
      </c>
      <c r="R439" s="14"/>
      <c r="S439" s="14"/>
      <c r="T439" s="14">
        <f t="shared" si="82"/>
        <v>222.23951511239633</v>
      </c>
      <c r="U439" s="14">
        <f t="shared" si="83"/>
        <v>49.454402820264782</v>
      </c>
      <c r="V439" s="14">
        <f t="shared" si="80"/>
        <v>0</v>
      </c>
    </row>
    <row r="440" spans="2:22" x14ac:dyDescent="0.3">
      <c r="B440" s="5" t="s">
        <v>10</v>
      </c>
      <c r="C440" s="5">
        <v>432</v>
      </c>
      <c r="D440" s="5">
        <v>432</v>
      </c>
      <c r="E440" s="6">
        <v>31.9</v>
      </c>
      <c r="F440" s="22">
        <f t="shared" si="73"/>
        <v>8.8611111111111107</v>
      </c>
      <c r="G440" s="14">
        <f t="shared" si="81"/>
        <v>-0.20833333333333284</v>
      </c>
      <c r="H440" s="14">
        <f>('motorcycle data'!$C$4)*(G440)</f>
        <v>-41.249999999999901</v>
      </c>
      <c r="I440" s="14">
        <f>0.5*1.225*F440^2*('motorcycle data'!$F$4)*('motorcycle data'!$G$4)</f>
        <v>15.822618451003084</v>
      </c>
      <c r="J440" s="14">
        <f>IF(F440=0,0,H440+I440+'motorcycle data'!$E$7)</f>
        <v>13.420218451003183</v>
      </c>
      <c r="K440" s="14">
        <f t="shared" si="74"/>
        <v>13.420218451003183</v>
      </c>
      <c r="L440" s="14">
        <f t="shared" si="75"/>
        <v>0</v>
      </c>
      <c r="M440" s="14">
        <f t="shared" si="76"/>
        <v>0.11891804682972264</v>
      </c>
      <c r="N440" s="14">
        <f t="shared" si="72"/>
        <v>0.11891804682972264</v>
      </c>
      <c r="O440" s="14">
        <f t="shared" si="77"/>
        <v>0</v>
      </c>
      <c r="P440" s="14">
        <f t="shared" si="78"/>
        <v>0</v>
      </c>
      <c r="Q440" s="14">
        <f t="shared" si="79"/>
        <v>0</v>
      </c>
      <c r="R440" s="14"/>
      <c r="S440" s="14"/>
      <c r="T440" s="14">
        <f t="shared" si="82"/>
        <v>222.35843315922605</v>
      </c>
      <c r="U440" s="14">
        <f t="shared" si="83"/>
        <v>49.454402820264782</v>
      </c>
      <c r="V440" s="14">
        <f t="shared" si="80"/>
        <v>0</v>
      </c>
    </row>
    <row r="441" spans="2:22" x14ac:dyDescent="0.3">
      <c r="B441" s="5" t="s">
        <v>10</v>
      </c>
      <c r="C441" s="5">
        <v>433</v>
      </c>
      <c r="D441" s="5">
        <v>433</v>
      </c>
      <c r="E441" s="6">
        <v>31.3</v>
      </c>
      <c r="F441" s="22">
        <f t="shared" si="73"/>
        <v>8.6944444444444446</v>
      </c>
      <c r="G441" s="14">
        <f t="shared" si="81"/>
        <v>-0.11111111111111072</v>
      </c>
      <c r="H441" s="14">
        <f>('motorcycle data'!$C$4)*(G441)</f>
        <v>-21.999999999999922</v>
      </c>
      <c r="I441" s="14">
        <f>0.5*1.225*F441^2*('motorcycle data'!$F$4)*('motorcycle data'!$G$4)</f>
        <v>15.233007802854937</v>
      </c>
      <c r="J441" s="14">
        <f>IF(F441=0,0,H441+I441+'motorcycle data'!$E$7)</f>
        <v>32.080607802855013</v>
      </c>
      <c r="K441" s="14">
        <f t="shared" si="74"/>
        <v>32.080607802855013</v>
      </c>
      <c r="L441" s="14">
        <f t="shared" si="75"/>
        <v>0</v>
      </c>
      <c r="M441" s="14">
        <f t="shared" si="76"/>
        <v>0.27892306228593389</v>
      </c>
      <c r="N441" s="14">
        <f t="shared" si="72"/>
        <v>0.27892306228593389</v>
      </c>
      <c r="O441" s="14">
        <f t="shared" si="77"/>
        <v>0</v>
      </c>
      <c r="P441" s="14">
        <f t="shared" si="78"/>
        <v>0</v>
      </c>
      <c r="Q441" s="14">
        <f t="shared" si="79"/>
        <v>0</v>
      </c>
      <c r="R441" s="14"/>
      <c r="S441" s="14"/>
      <c r="T441" s="14">
        <f t="shared" si="82"/>
        <v>222.63735622151199</v>
      </c>
      <c r="U441" s="14">
        <f t="shared" si="83"/>
        <v>49.454402820264782</v>
      </c>
      <c r="V441" s="14">
        <f t="shared" si="80"/>
        <v>0</v>
      </c>
    </row>
    <row r="442" spans="2:22" x14ac:dyDescent="0.3">
      <c r="B442" s="5" t="s">
        <v>10</v>
      </c>
      <c r="C442" s="5">
        <v>434</v>
      </c>
      <c r="D442" s="5">
        <v>434</v>
      </c>
      <c r="E442" s="6">
        <v>31.1</v>
      </c>
      <c r="F442" s="22">
        <f t="shared" si="73"/>
        <v>8.6388888888888893</v>
      </c>
      <c r="G442" s="14">
        <f t="shared" si="81"/>
        <v>-9.7222222222222127E-2</v>
      </c>
      <c r="H442" s="14">
        <f>('motorcycle data'!$C$4)*(G442)</f>
        <v>-19.249999999999982</v>
      </c>
      <c r="I442" s="14">
        <f>0.5*1.225*F442^2*('motorcycle data'!$F$4)*('motorcycle data'!$G$4)</f>
        <v>15.038958728780866</v>
      </c>
      <c r="J442" s="14">
        <f>IF(F442=0,0,H442+I442+'motorcycle data'!$E$7)</f>
        <v>34.636558728780884</v>
      </c>
      <c r="K442" s="14">
        <f t="shared" si="74"/>
        <v>34.636558728780884</v>
      </c>
      <c r="L442" s="14">
        <f t="shared" si="75"/>
        <v>0</v>
      </c>
      <c r="M442" s="14">
        <f t="shared" si="76"/>
        <v>0.29922138235141266</v>
      </c>
      <c r="N442" s="14">
        <f t="shared" si="72"/>
        <v>0.29922138235141266</v>
      </c>
      <c r="O442" s="14">
        <f t="shared" si="77"/>
        <v>0</v>
      </c>
      <c r="P442" s="14">
        <f t="shared" si="78"/>
        <v>0</v>
      </c>
      <c r="Q442" s="14">
        <f t="shared" si="79"/>
        <v>0</v>
      </c>
      <c r="R442" s="14"/>
      <c r="S442" s="14"/>
      <c r="T442" s="14">
        <f t="shared" si="82"/>
        <v>222.93657760386341</v>
      </c>
      <c r="U442" s="14">
        <f t="shared" si="83"/>
        <v>49.454402820264782</v>
      </c>
      <c r="V442" s="14">
        <f t="shared" si="80"/>
        <v>0</v>
      </c>
    </row>
    <row r="443" spans="2:22" x14ac:dyDescent="0.3">
      <c r="B443" s="5" t="s">
        <v>10</v>
      </c>
      <c r="C443" s="5">
        <v>435</v>
      </c>
      <c r="D443" s="5">
        <v>435</v>
      </c>
      <c r="E443" s="6">
        <v>30.6</v>
      </c>
      <c r="F443" s="22">
        <f t="shared" si="73"/>
        <v>8.5</v>
      </c>
      <c r="G443" s="14">
        <f t="shared" si="81"/>
        <v>-0.26388888888888917</v>
      </c>
      <c r="H443" s="14">
        <f>('motorcycle data'!$C$4)*(G443)</f>
        <v>-52.250000000000057</v>
      </c>
      <c r="I443" s="14">
        <f>0.5*1.225*F443^2*('motorcycle data'!$F$4)*('motorcycle data'!$G$4)</f>
        <v>14.559278124999999</v>
      </c>
      <c r="J443" s="14">
        <f>IF(F443=0,0,H443+I443+'motorcycle data'!$E$7)</f>
        <v>1.1568781249999418</v>
      </c>
      <c r="K443" s="14">
        <f t="shared" si="74"/>
        <v>1.1568781249999418</v>
      </c>
      <c r="L443" s="14">
        <f t="shared" si="75"/>
        <v>0</v>
      </c>
      <c r="M443" s="14">
        <f t="shared" si="76"/>
        <v>9.8334640624995057E-3</v>
      </c>
      <c r="N443" s="14">
        <f t="shared" si="72"/>
        <v>9.8334640624995057E-3</v>
      </c>
      <c r="O443" s="14">
        <f t="shared" si="77"/>
        <v>0</v>
      </c>
      <c r="P443" s="14">
        <f t="shared" si="78"/>
        <v>0</v>
      </c>
      <c r="Q443" s="14">
        <f t="shared" si="79"/>
        <v>0</v>
      </c>
      <c r="R443" s="14"/>
      <c r="S443" s="14"/>
      <c r="T443" s="14">
        <f t="shared" si="82"/>
        <v>222.94641106792591</v>
      </c>
      <c r="U443" s="14">
        <f t="shared" si="83"/>
        <v>49.454402820264782</v>
      </c>
      <c r="V443" s="14">
        <f t="shared" si="80"/>
        <v>0</v>
      </c>
    </row>
    <row r="444" spans="2:22" x14ac:dyDescent="0.3">
      <c r="B444" s="5" t="s">
        <v>10</v>
      </c>
      <c r="C444" s="5">
        <v>436</v>
      </c>
      <c r="D444" s="5">
        <v>436</v>
      </c>
      <c r="E444" s="6">
        <v>29.2</v>
      </c>
      <c r="F444" s="22">
        <f t="shared" si="73"/>
        <v>8.1111111111111107</v>
      </c>
      <c r="G444" s="14">
        <f t="shared" si="81"/>
        <v>-0.54166666666666696</v>
      </c>
      <c r="H444" s="14">
        <f>('motorcycle data'!$C$4)*(G444)</f>
        <v>-107.25000000000006</v>
      </c>
      <c r="I444" s="14">
        <f>0.5*1.225*F444^2*('motorcycle data'!$F$4)*('motorcycle data'!$G$4)</f>
        <v>13.257532253086415</v>
      </c>
      <c r="J444" s="14">
        <f>IF(F444=0,0,H444+I444+'motorcycle data'!$E$7)</f>
        <v>-55.144867746913647</v>
      </c>
      <c r="K444" s="14">
        <f t="shared" si="74"/>
        <v>0</v>
      </c>
      <c r="L444" s="14">
        <f t="shared" si="75"/>
        <v>55.144867746913647</v>
      </c>
      <c r="M444" s="14">
        <f t="shared" si="76"/>
        <v>-0.44728614950274403</v>
      </c>
      <c r="N444" s="14">
        <f t="shared" si="72"/>
        <v>0</v>
      </c>
      <c r="O444" s="14">
        <f t="shared" si="77"/>
        <v>0.44728614950274403</v>
      </c>
      <c r="P444" s="14">
        <f t="shared" si="78"/>
        <v>0.33546461212705803</v>
      </c>
      <c r="Q444" s="14">
        <f t="shared" si="79"/>
        <v>0.33546461212705803</v>
      </c>
      <c r="R444" s="14"/>
      <c r="S444" s="14"/>
      <c r="T444" s="14">
        <f t="shared" si="82"/>
        <v>222.94641106792591</v>
      </c>
      <c r="U444" s="14">
        <f t="shared" si="83"/>
        <v>49.901688969767527</v>
      </c>
      <c r="V444" s="14">
        <f t="shared" si="80"/>
        <v>0.27172633582291705</v>
      </c>
    </row>
    <row r="445" spans="2:22" x14ac:dyDescent="0.3">
      <c r="B445" s="5" t="s">
        <v>10</v>
      </c>
      <c r="C445" s="5">
        <v>437</v>
      </c>
      <c r="D445" s="5">
        <v>437</v>
      </c>
      <c r="E445" s="6">
        <v>26.7</v>
      </c>
      <c r="F445" s="22">
        <f t="shared" si="73"/>
        <v>7.4166666666666661</v>
      </c>
      <c r="G445" s="14">
        <f t="shared" si="81"/>
        <v>-0.86111111111111094</v>
      </c>
      <c r="H445" s="14">
        <f>('motorcycle data'!$C$4)*(G445)</f>
        <v>-170.49999999999997</v>
      </c>
      <c r="I445" s="14">
        <f>0.5*1.225*F445^2*('motorcycle data'!$F$4)*('motorcycle data'!$G$4)</f>
        <v>11.084586892361108</v>
      </c>
      <c r="J445" s="14">
        <f>IF(F445=0,0,H445+I445+'motorcycle data'!$E$7)</f>
        <v>-120.56781310763887</v>
      </c>
      <c r="K445" s="14">
        <f t="shared" si="74"/>
        <v>0</v>
      </c>
      <c r="L445" s="14">
        <f t="shared" si="75"/>
        <v>120.56781310763887</v>
      </c>
      <c r="M445" s="14">
        <f t="shared" si="76"/>
        <v>-0.89421128054832155</v>
      </c>
      <c r="N445" s="14">
        <f t="shared" si="72"/>
        <v>0</v>
      </c>
      <c r="O445" s="14">
        <f t="shared" si="77"/>
        <v>0.89421128054832155</v>
      </c>
      <c r="P445" s="14">
        <f t="shared" si="78"/>
        <v>0.67065846041124111</v>
      </c>
      <c r="Q445" s="14">
        <f t="shared" si="79"/>
        <v>0.67065846041124111</v>
      </c>
      <c r="R445" s="14"/>
      <c r="S445" s="14"/>
      <c r="T445" s="14">
        <f t="shared" si="82"/>
        <v>222.94641106792591</v>
      </c>
      <c r="U445" s="14">
        <f t="shared" si="83"/>
        <v>50.795900250315846</v>
      </c>
      <c r="V445" s="14">
        <f t="shared" si="80"/>
        <v>0.54323335293310537</v>
      </c>
    </row>
    <row r="446" spans="2:22" x14ac:dyDescent="0.3">
      <c r="B446" s="5" t="s">
        <v>10</v>
      </c>
      <c r="C446" s="5">
        <v>438</v>
      </c>
      <c r="D446" s="5">
        <v>438</v>
      </c>
      <c r="E446" s="6">
        <v>23</v>
      </c>
      <c r="F446" s="22">
        <f t="shared" si="73"/>
        <v>6.3888888888888884</v>
      </c>
      <c r="G446" s="14">
        <f t="shared" si="81"/>
        <v>-1.1805555555555556</v>
      </c>
      <c r="H446" s="14">
        <f>('motorcycle data'!$C$4)*(G446)</f>
        <v>-233.75</v>
      </c>
      <c r="I446" s="14">
        <f>0.5*1.225*F446^2*('motorcycle data'!$F$4)*('motorcycle data'!$G$4)</f>
        <v>8.2253173225308629</v>
      </c>
      <c r="J446" s="14">
        <f>IF(F446=0,0,H446+I446+'motorcycle data'!$E$7)</f>
        <v>-186.67708267746914</v>
      </c>
      <c r="K446" s="14">
        <f t="shared" si="74"/>
        <v>0</v>
      </c>
      <c r="L446" s="14">
        <f t="shared" si="75"/>
        <v>186.67708267746914</v>
      </c>
      <c r="M446" s="14">
        <f t="shared" si="76"/>
        <v>-1.1926591393282748</v>
      </c>
      <c r="N446" s="14">
        <f t="shared" si="72"/>
        <v>0</v>
      </c>
      <c r="O446" s="14">
        <f t="shared" si="77"/>
        <v>1.1926591393282748</v>
      </c>
      <c r="P446" s="14">
        <f t="shared" si="78"/>
        <v>0.89449435449620607</v>
      </c>
      <c r="Q446" s="14">
        <f t="shared" si="79"/>
        <v>0.89449435449620607</v>
      </c>
      <c r="R446" s="14"/>
      <c r="S446" s="14"/>
      <c r="T446" s="14">
        <f t="shared" si="82"/>
        <v>222.94641106792591</v>
      </c>
      <c r="U446" s="14">
        <f t="shared" si="83"/>
        <v>51.988559389644124</v>
      </c>
      <c r="V446" s="14">
        <f t="shared" si="80"/>
        <v>0.7245404271419269</v>
      </c>
    </row>
    <row r="447" spans="2:22" x14ac:dyDescent="0.3">
      <c r="B447" s="5" t="s">
        <v>10</v>
      </c>
      <c r="C447" s="5">
        <v>439</v>
      </c>
      <c r="D447" s="5">
        <v>439</v>
      </c>
      <c r="E447" s="6">
        <v>18.2</v>
      </c>
      <c r="F447" s="22">
        <f t="shared" si="73"/>
        <v>5.0555555555555554</v>
      </c>
      <c r="G447" s="14">
        <f t="shared" si="81"/>
        <v>-1.4027777777777777</v>
      </c>
      <c r="H447" s="14">
        <f>('motorcycle data'!$C$4)*(G447)</f>
        <v>-277.75</v>
      </c>
      <c r="I447" s="14">
        <f>0.5*1.225*F447^2*('motorcycle data'!$F$4)*('motorcycle data'!$G$4)</f>
        <v>5.1503858410493821</v>
      </c>
      <c r="J447" s="14">
        <f>IF(F447=0,0,H447+I447+'motorcycle data'!$E$7)</f>
        <v>-233.7520141589506</v>
      </c>
      <c r="K447" s="14">
        <f t="shared" si="74"/>
        <v>0</v>
      </c>
      <c r="L447" s="14">
        <f t="shared" si="75"/>
        <v>233.7520141589506</v>
      </c>
      <c r="M447" s="14">
        <f t="shared" si="76"/>
        <v>-1.1817462938035834</v>
      </c>
      <c r="N447" s="14">
        <f t="shared" si="72"/>
        <v>0</v>
      </c>
      <c r="O447" s="14">
        <f t="shared" si="77"/>
        <v>1.1817462938035834</v>
      </c>
      <c r="P447" s="14">
        <f t="shared" si="78"/>
        <v>0.88630972035268751</v>
      </c>
      <c r="Q447" s="14">
        <f t="shared" si="79"/>
        <v>0.88630972035268751</v>
      </c>
      <c r="R447" s="14"/>
      <c r="S447" s="14"/>
      <c r="T447" s="14">
        <f t="shared" si="82"/>
        <v>222.94641106792591</v>
      </c>
      <c r="U447" s="14">
        <f t="shared" si="83"/>
        <v>53.170305683447708</v>
      </c>
      <c r="V447" s="14">
        <f t="shared" si="80"/>
        <v>0.71791087348567695</v>
      </c>
    </row>
    <row r="448" spans="2:22" x14ac:dyDescent="0.3">
      <c r="B448" s="5" t="s">
        <v>10</v>
      </c>
      <c r="C448" s="5">
        <v>440</v>
      </c>
      <c r="D448" s="5">
        <v>440</v>
      </c>
      <c r="E448" s="6">
        <v>12.9</v>
      </c>
      <c r="F448" s="22">
        <f t="shared" si="73"/>
        <v>3.5833333333333335</v>
      </c>
      <c r="G448" s="14">
        <f t="shared" si="81"/>
        <v>-1.4583333333333333</v>
      </c>
      <c r="H448" s="14">
        <f>('motorcycle data'!$C$4)*(G448)</f>
        <v>-288.75</v>
      </c>
      <c r="I448" s="14">
        <f>0.5*1.225*F448^2*('motorcycle data'!$F$4)*('motorcycle data'!$G$4)</f>
        <v>2.5874764756944444</v>
      </c>
      <c r="J448" s="14">
        <f>IF(F448=0,0,H448+I448+'motorcycle data'!$E$7)</f>
        <v>-247.31492352430558</v>
      </c>
      <c r="K448" s="14">
        <f t="shared" si="74"/>
        <v>0</v>
      </c>
      <c r="L448" s="14">
        <f t="shared" si="75"/>
        <v>247.31492352430558</v>
      </c>
      <c r="M448" s="14">
        <f t="shared" si="76"/>
        <v>-0.88621180929542831</v>
      </c>
      <c r="N448" s="14">
        <f t="shared" si="72"/>
        <v>0</v>
      </c>
      <c r="O448" s="14">
        <f t="shared" si="77"/>
        <v>0.88621180929542831</v>
      </c>
      <c r="P448" s="14">
        <f t="shared" si="78"/>
        <v>0.66465885697157123</v>
      </c>
      <c r="Q448" s="14">
        <f t="shared" si="79"/>
        <v>0.66465885697157123</v>
      </c>
      <c r="R448" s="14"/>
      <c r="S448" s="14"/>
      <c r="T448" s="14">
        <f t="shared" si="82"/>
        <v>222.94641106792591</v>
      </c>
      <c r="U448" s="14">
        <f t="shared" si="83"/>
        <v>54.05651749274314</v>
      </c>
      <c r="V448" s="14">
        <f t="shared" si="80"/>
        <v>0.53837367414697279</v>
      </c>
    </row>
    <row r="449" spans="2:22" x14ac:dyDescent="0.3">
      <c r="B449" s="5" t="s">
        <v>10</v>
      </c>
      <c r="C449" s="5">
        <v>441</v>
      </c>
      <c r="D449" s="5">
        <v>441</v>
      </c>
      <c r="E449" s="6">
        <v>7.7</v>
      </c>
      <c r="F449" s="22">
        <f t="shared" si="73"/>
        <v>2.1388888888888888</v>
      </c>
      <c r="G449" s="14">
        <f t="shared" si="81"/>
        <v>-1.2638888888888891</v>
      </c>
      <c r="H449" s="14">
        <f>('motorcycle data'!$C$4)*(G449)</f>
        <v>-250.25000000000003</v>
      </c>
      <c r="I449" s="14">
        <f>0.5*1.225*F449^2*('motorcycle data'!$F$4)*('motorcycle data'!$G$4)</f>
        <v>0.9218885898919752</v>
      </c>
      <c r="J449" s="14">
        <f>IF(F449=0,0,H449+I449+'motorcycle data'!$E$7)</f>
        <v>-210.48051141010805</v>
      </c>
      <c r="K449" s="14">
        <f t="shared" si="74"/>
        <v>0</v>
      </c>
      <c r="L449" s="14">
        <f t="shared" si="75"/>
        <v>210.48051141010805</v>
      </c>
      <c r="M449" s="14">
        <f t="shared" si="76"/>
        <v>-0.45019442718273112</v>
      </c>
      <c r="N449" s="14">
        <f t="shared" si="72"/>
        <v>0</v>
      </c>
      <c r="O449" s="14">
        <f t="shared" si="77"/>
        <v>0.45019442718273112</v>
      </c>
      <c r="P449" s="14">
        <f t="shared" si="78"/>
        <v>0.33764582038704832</v>
      </c>
      <c r="Q449" s="14">
        <f t="shared" si="79"/>
        <v>0.33764582038704832</v>
      </c>
      <c r="R449" s="14"/>
      <c r="S449" s="14"/>
      <c r="T449" s="14">
        <f t="shared" si="82"/>
        <v>222.94641106792591</v>
      </c>
      <c r="U449" s="14">
        <f t="shared" si="83"/>
        <v>54.50671191992587</v>
      </c>
      <c r="V449" s="14">
        <f t="shared" si="80"/>
        <v>0.27349311451350916</v>
      </c>
    </row>
    <row r="450" spans="2:22" x14ac:dyDescent="0.3">
      <c r="B450" s="5" t="s">
        <v>10</v>
      </c>
      <c r="C450" s="5">
        <v>442</v>
      </c>
      <c r="D450" s="5">
        <v>442</v>
      </c>
      <c r="E450" s="6">
        <v>3.8</v>
      </c>
      <c r="F450" s="22">
        <f t="shared" si="73"/>
        <v>1.0555555555555556</v>
      </c>
      <c r="G450" s="14">
        <f t="shared" si="81"/>
        <v>-0.88888888888888895</v>
      </c>
      <c r="H450" s="14">
        <f>('motorcycle data'!$C$4)*(G450)</f>
        <v>-176</v>
      </c>
      <c r="I450" s="14">
        <f>0.5*1.225*F450^2*('motorcycle data'!$F$4)*('motorcycle data'!$G$4)</f>
        <v>0.22452472993827161</v>
      </c>
      <c r="J450" s="14">
        <f>IF(F450=0,0,H450+I450+'motorcycle data'!$E$7)</f>
        <v>-136.92787527006172</v>
      </c>
      <c r="K450" s="14">
        <f t="shared" si="74"/>
        <v>0</v>
      </c>
      <c r="L450" s="14">
        <f t="shared" si="75"/>
        <v>136.92787527006172</v>
      </c>
      <c r="M450" s="14">
        <f t="shared" si="76"/>
        <v>-0.14453497945173183</v>
      </c>
      <c r="N450" s="14">
        <f t="shared" si="72"/>
        <v>0</v>
      </c>
      <c r="O450" s="14">
        <f t="shared" si="77"/>
        <v>0.14453497945173183</v>
      </c>
      <c r="P450" s="14">
        <f t="shared" si="78"/>
        <v>0.10840123458879887</v>
      </c>
      <c r="Q450" s="14">
        <f t="shared" si="79"/>
        <v>0.10840123458879887</v>
      </c>
      <c r="R450" s="14"/>
      <c r="S450" s="14"/>
      <c r="T450" s="14">
        <f t="shared" si="82"/>
        <v>222.94641106792591</v>
      </c>
      <c r="U450" s="14">
        <f t="shared" si="83"/>
        <v>54.651246899377604</v>
      </c>
      <c r="V450" s="14">
        <f t="shared" si="80"/>
        <v>8.7805000016927093E-2</v>
      </c>
    </row>
    <row r="451" spans="2:22" x14ac:dyDescent="0.3">
      <c r="B451" s="5" t="s">
        <v>10</v>
      </c>
      <c r="C451" s="5">
        <v>443</v>
      </c>
      <c r="D451" s="5">
        <v>443</v>
      </c>
      <c r="E451" s="6">
        <v>1.3</v>
      </c>
      <c r="F451" s="22">
        <f t="shared" si="73"/>
        <v>0.3611111111111111</v>
      </c>
      <c r="G451" s="14">
        <f t="shared" si="81"/>
        <v>-0.49999999999999994</v>
      </c>
      <c r="H451" s="14">
        <f>('motorcycle data'!$C$4)*(G451)</f>
        <v>-98.999999999999986</v>
      </c>
      <c r="I451" s="14">
        <f>0.5*1.225*F451^2*('motorcycle data'!$F$4)*('motorcycle data'!$G$4)</f>
        <v>2.6277478780864196E-2</v>
      </c>
      <c r="J451" s="14">
        <f>IF(F451=0,0,H451+I451+'motorcycle data'!$E$7)</f>
        <v>-60.126122521219116</v>
      </c>
      <c r="K451" s="14">
        <f t="shared" si="74"/>
        <v>0</v>
      </c>
      <c r="L451" s="14">
        <f t="shared" si="75"/>
        <v>60.126122521219116</v>
      </c>
      <c r="M451" s="14">
        <f t="shared" si="76"/>
        <v>-2.1712210910440236E-2</v>
      </c>
      <c r="N451" s="14">
        <f t="shared" si="72"/>
        <v>0</v>
      </c>
      <c r="O451" s="14">
        <f t="shared" si="77"/>
        <v>2.1712210910440236E-2</v>
      </c>
      <c r="P451" s="14">
        <f t="shared" si="78"/>
        <v>1.6284158182830178E-2</v>
      </c>
      <c r="Q451" s="14">
        <f t="shared" si="79"/>
        <v>1.6284158182830178E-2</v>
      </c>
      <c r="R451" s="14"/>
      <c r="S451" s="14"/>
      <c r="T451" s="14">
        <f t="shared" si="82"/>
        <v>222.94641106792591</v>
      </c>
      <c r="U451" s="14">
        <f t="shared" si="83"/>
        <v>54.672959110288048</v>
      </c>
      <c r="V451" s="14">
        <f t="shared" si="80"/>
        <v>1.3190168128092445E-2</v>
      </c>
    </row>
    <row r="452" spans="2:22" x14ac:dyDescent="0.3">
      <c r="B452" s="5" t="s">
        <v>10</v>
      </c>
      <c r="C452" s="5">
        <v>444</v>
      </c>
      <c r="D452" s="5">
        <v>444</v>
      </c>
      <c r="E452" s="6">
        <v>0.2</v>
      </c>
      <c r="F452" s="22">
        <f t="shared" si="73"/>
        <v>5.5555555555555559E-2</v>
      </c>
      <c r="G452" s="14">
        <f t="shared" si="81"/>
        <v>-0.18055555555555555</v>
      </c>
      <c r="H452" s="14">
        <f>('motorcycle data'!$C$4)*(G452)</f>
        <v>-35.75</v>
      </c>
      <c r="I452" s="14">
        <f>0.5*1.225*F452^2*('motorcycle data'!$F$4)*('motorcycle data'!$G$4)</f>
        <v>6.2195216049382716E-4</v>
      </c>
      <c r="J452" s="14">
        <f>IF(F452=0,0,H452+I452+'motorcycle data'!$E$7)</f>
        <v>3.0982219521604932</v>
      </c>
      <c r="K452" s="14">
        <f t="shared" si="74"/>
        <v>3.0982219521604932</v>
      </c>
      <c r="L452" s="14">
        <f t="shared" si="75"/>
        <v>0</v>
      </c>
      <c r="M452" s="14">
        <f t="shared" si="76"/>
        <v>1.7212344178669408E-4</v>
      </c>
      <c r="N452" s="14">
        <f t="shared" si="72"/>
        <v>1.7212344178669408E-4</v>
      </c>
      <c r="O452" s="14">
        <f t="shared" si="77"/>
        <v>0</v>
      </c>
      <c r="P452" s="14">
        <f t="shared" si="78"/>
        <v>0</v>
      </c>
      <c r="Q452" s="14">
        <f t="shared" si="79"/>
        <v>0</v>
      </c>
      <c r="R452" s="14"/>
      <c r="S452" s="14"/>
      <c r="T452" s="14">
        <f t="shared" si="82"/>
        <v>222.94658319136769</v>
      </c>
      <c r="U452" s="14">
        <f t="shared" si="83"/>
        <v>54.672959110288048</v>
      </c>
      <c r="V452" s="14">
        <f t="shared" si="80"/>
        <v>0</v>
      </c>
    </row>
    <row r="453" spans="2:22" x14ac:dyDescent="0.3">
      <c r="B453" s="5" t="s">
        <v>10</v>
      </c>
      <c r="C453" s="5">
        <v>445</v>
      </c>
      <c r="D453" s="5">
        <v>445</v>
      </c>
      <c r="E453" s="6">
        <v>0</v>
      </c>
      <c r="F453" s="22">
        <f t="shared" si="73"/>
        <v>0</v>
      </c>
      <c r="G453" s="14">
        <f t="shared" si="81"/>
        <v>-2.777777777777778E-2</v>
      </c>
      <c r="H453" s="14">
        <f>('motorcycle data'!$C$4)*(G453)</f>
        <v>-5.5</v>
      </c>
      <c r="I453" s="14">
        <f>0.5*1.225*F453^2*('motorcycle data'!$F$4)*('motorcycle data'!$G$4)</f>
        <v>0</v>
      </c>
      <c r="J453" s="14">
        <f>IF(F453=0,0,H453+I453+'motorcycle data'!$E$7)</f>
        <v>0</v>
      </c>
      <c r="K453" s="14">
        <f t="shared" si="74"/>
        <v>0</v>
      </c>
      <c r="L453" s="14">
        <f t="shared" si="75"/>
        <v>0</v>
      </c>
      <c r="M453" s="14">
        <f t="shared" si="76"/>
        <v>0</v>
      </c>
      <c r="N453" s="14">
        <f t="shared" si="72"/>
        <v>0</v>
      </c>
      <c r="O453" s="14">
        <f t="shared" si="77"/>
        <v>0</v>
      </c>
      <c r="P453" s="14">
        <f t="shared" si="78"/>
        <v>0</v>
      </c>
      <c r="Q453" s="14">
        <f t="shared" si="79"/>
        <v>0</v>
      </c>
      <c r="R453" s="14"/>
      <c r="S453" s="14"/>
      <c r="T453" s="14">
        <f t="shared" si="82"/>
        <v>222.94658319136769</v>
      </c>
      <c r="U453" s="14">
        <f t="shared" si="83"/>
        <v>54.672959110288048</v>
      </c>
      <c r="V453" s="14">
        <f t="shared" si="80"/>
        <v>0</v>
      </c>
    </row>
    <row r="454" spans="2:22" x14ac:dyDescent="0.3">
      <c r="B454" s="5" t="s">
        <v>10</v>
      </c>
      <c r="C454" s="5">
        <v>446</v>
      </c>
      <c r="D454" s="5">
        <v>446</v>
      </c>
      <c r="E454" s="6">
        <v>0</v>
      </c>
      <c r="F454" s="22">
        <f t="shared" si="73"/>
        <v>0</v>
      </c>
      <c r="G454" s="14">
        <f t="shared" si="81"/>
        <v>0</v>
      </c>
      <c r="H454" s="14">
        <f>('motorcycle data'!$C$4)*(G454)</f>
        <v>0</v>
      </c>
      <c r="I454" s="14">
        <f>0.5*1.225*F454^2*('motorcycle data'!$F$4)*('motorcycle data'!$G$4)</f>
        <v>0</v>
      </c>
      <c r="J454" s="14">
        <f>IF(F454=0,0,H454+I454+'motorcycle data'!$E$7)</f>
        <v>0</v>
      </c>
      <c r="K454" s="14">
        <f t="shared" si="74"/>
        <v>0</v>
      </c>
      <c r="L454" s="14">
        <f t="shared" si="75"/>
        <v>0</v>
      </c>
      <c r="M454" s="14">
        <f t="shared" si="76"/>
        <v>0</v>
      </c>
      <c r="N454" s="14">
        <f t="shared" si="72"/>
        <v>0</v>
      </c>
      <c r="O454" s="14">
        <f t="shared" si="77"/>
        <v>0</v>
      </c>
      <c r="P454" s="14">
        <f t="shared" si="78"/>
        <v>0</v>
      </c>
      <c r="Q454" s="14" t="str">
        <f t="shared" si="79"/>
        <v/>
      </c>
      <c r="R454" s="14"/>
      <c r="S454" s="14"/>
      <c r="T454" s="14">
        <f t="shared" si="82"/>
        <v>222.94658319136769</v>
      </c>
      <c r="U454" s="14">
        <f t="shared" si="83"/>
        <v>54.672959110288048</v>
      </c>
      <c r="V454" s="14">
        <f t="shared" si="80"/>
        <v>0</v>
      </c>
    </row>
    <row r="455" spans="2:22" x14ac:dyDescent="0.3">
      <c r="B455" s="5" t="s">
        <v>10</v>
      </c>
      <c r="C455" s="5">
        <v>447</v>
      </c>
      <c r="D455" s="5">
        <v>447</v>
      </c>
      <c r="E455" s="6">
        <v>0</v>
      </c>
      <c r="F455" s="22">
        <f t="shared" si="73"/>
        <v>0</v>
      </c>
      <c r="G455" s="14">
        <f t="shared" si="81"/>
        <v>0</v>
      </c>
      <c r="H455" s="14">
        <f>('motorcycle data'!$C$4)*(G455)</f>
        <v>0</v>
      </c>
      <c r="I455" s="14">
        <f>0.5*1.225*F455^2*('motorcycle data'!$F$4)*('motorcycle data'!$G$4)</f>
        <v>0</v>
      </c>
      <c r="J455" s="14">
        <f>IF(F455=0,0,H455+I455+'motorcycle data'!$E$7)</f>
        <v>0</v>
      </c>
      <c r="K455" s="14">
        <f t="shared" si="74"/>
        <v>0</v>
      </c>
      <c r="L455" s="14">
        <f t="shared" si="75"/>
        <v>0</v>
      </c>
      <c r="M455" s="14">
        <f t="shared" si="76"/>
        <v>0</v>
      </c>
      <c r="N455" s="14">
        <f t="shared" si="72"/>
        <v>0</v>
      </c>
      <c r="O455" s="14">
        <f t="shared" si="77"/>
        <v>0</v>
      </c>
      <c r="P455" s="14">
        <f t="shared" si="78"/>
        <v>0</v>
      </c>
      <c r="Q455" s="14" t="str">
        <f t="shared" si="79"/>
        <v/>
      </c>
      <c r="R455" s="14"/>
      <c r="S455" s="14"/>
      <c r="T455" s="14">
        <f t="shared" si="82"/>
        <v>222.94658319136769</v>
      </c>
      <c r="U455" s="14">
        <f t="shared" si="83"/>
        <v>54.672959110288048</v>
      </c>
      <c r="V455" s="14">
        <f t="shared" si="80"/>
        <v>0</v>
      </c>
    </row>
    <row r="456" spans="2:22" x14ac:dyDescent="0.3">
      <c r="B456" s="5" t="s">
        <v>10</v>
      </c>
      <c r="C456" s="5">
        <v>448</v>
      </c>
      <c r="D456" s="5">
        <v>448</v>
      </c>
      <c r="E456" s="6">
        <v>0</v>
      </c>
      <c r="F456" s="22">
        <f t="shared" si="73"/>
        <v>0</v>
      </c>
      <c r="G456" s="14">
        <f t="shared" si="81"/>
        <v>0</v>
      </c>
      <c r="H456" s="14">
        <f>('motorcycle data'!$C$4)*(G456)</f>
        <v>0</v>
      </c>
      <c r="I456" s="14">
        <f>0.5*1.225*F456^2*('motorcycle data'!$F$4)*('motorcycle data'!$G$4)</f>
        <v>0</v>
      </c>
      <c r="J456" s="14">
        <f>IF(F456=0,0,H456+I456+'motorcycle data'!$E$7)</f>
        <v>0</v>
      </c>
      <c r="K456" s="14">
        <f t="shared" si="74"/>
        <v>0</v>
      </c>
      <c r="L456" s="14">
        <f t="shared" si="75"/>
        <v>0</v>
      </c>
      <c r="M456" s="14">
        <f t="shared" si="76"/>
        <v>0</v>
      </c>
      <c r="N456" s="14">
        <f t="shared" ref="N456:N519" si="84">IF(M456&gt;0,M456,0)</f>
        <v>0</v>
      </c>
      <c r="O456" s="14">
        <f t="shared" si="77"/>
        <v>0</v>
      </c>
      <c r="P456" s="14">
        <f t="shared" si="78"/>
        <v>0</v>
      </c>
      <c r="Q456" s="14" t="str">
        <f t="shared" si="79"/>
        <v/>
      </c>
      <c r="R456" s="14"/>
      <c r="S456" s="14"/>
      <c r="T456" s="14">
        <f t="shared" si="82"/>
        <v>222.94658319136769</v>
      </c>
      <c r="U456" s="14">
        <f t="shared" si="83"/>
        <v>54.672959110288048</v>
      </c>
      <c r="V456" s="14">
        <f t="shared" si="80"/>
        <v>0</v>
      </c>
    </row>
    <row r="457" spans="2:22" x14ac:dyDescent="0.3">
      <c r="B457" s="5" t="s">
        <v>10</v>
      </c>
      <c r="C457" s="5">
        <v>449</v>
      </c>
      <c r="D457" s="5">
        <v>449</v>
      </c>
      <c r="E457" s="6">
        <v>0</v>
      </c>
      <c r="F457" s="22">
        <f t="shared" ref="F457:F520" si="85">E457/3.6</f>
        <v>0</v>
      </c>
      <c r="G457" s="14">
        <f t="shared" si="81"/>
        <v>0</v>
      </c>
      <c r="H457" s="14">
        <f>('motorcycle data'!$C$4)*(G457)</f>
        <v>0</v>
      </c>
      <c r="I457" s="14">
        <f>0.5*1.225*F457^2*('motorcycle data'!$F$4)*('motorcycle data'!$G$4)</f>
        <v>0</v>
      </c>
      <c r="J457" s="14">
        <f>IF(F457=0,0,H457+I457+'motorcycle data'!$E$7)</f>
        <v>0</v>
      </c>
      <c r="K457" s="14">
        <f t="shared" ref="K457:K520" si="86">IF(J457&lt;=0,0,J457)</f>
        <v>0</v>
      </c>
      <c r="L457" s="14">
        <f t="shared" ref="L457:L520" si="87">IF(J457&lt;0,J457*-1,0)</f>
        <v>0</v>
      </c>
      <c r="M457" s="14">
        <f t="shared" ref="M457:M520" si="88">(J457*F457)/1000</f>
        <v>0</v>
      </c>
      <c r="N457" s="14">
        <f t="shared" si="84"/>
        <v>0</v>
      </c>
      <c r="O457" s="14">
        <f t="shared" ref="O457:O520" si="89">IF(M457&lt;0,M457*-1,0)</f>
        <v>0</v>
      </c>
      <c r="P457" s="14">
        <f t="shared" ref="P457:P520" si="90">O457*0.75</f>
        <v>0</v>
      </c>
      <c r="Q457" s="14" t="str">
        <f t="shared" ref="Q457:Q520" si="91">IF(G457&lt;0,P457,"")</f>
        <v/>
      </c>
      <c r="R457" s="14"/>
      <c r="S457" s="14"/>
      <c r="T457" s="14">
        <f t="shared" si="82"/>
        <v>222.94658319136769</v>
      </c>
      <c r="U457" s="14">
        <f t="shared" si="83"/>
        <v>54.672959110288048</v>
      </c>
      <c r="V457" s="14">
        <f t="shared" ref="V457:V520" si="92">O457*0.75*0.9*0.9</f>
        <v>0</v>
      </c>
    </row>
    <row r="458" spans="2:22" x14ac:dyDescent="0.3">
      <c r="B458" s="5" t="s">
        <v>10</v>
      </c>
      <c r="C458" s="5">
        <v>450</v>
      </c>
      <c r="D458" s="5">
        <v>450</v>
      </c>
      <c r="E458" s="6">
        <v>0</v>
      </c>
      <c r="F458" s="22">
        <f t="shared" si="85"/>
        <v>0</v>
      </c>
      <c r="G458" s="14">
        <f t="shared" ref="G458:G521" si="93">($E459-$E457)/2/3.6</f>
        <v>0</v>
      </c>
      <c r="H458" s="14">
        <f>('motorcycle data'!$C$4)*(G458)</f>
        <v>0</v>
      </c>
      <c r="I458" s="14">
        <f>0.5*1.225*F458^2*('motorcycle data'!$F$4)*('motorcycle data'!$G$4)</f>
        <v>0</v>
      </c>
      <c r="J458" s="14">
        <f>IF(F458=0,0,H458+I458+'motorcycle data'!$E$7)</f>
        <v>0</v>
      </c>
      <c r="K458" s="14">
        <f t="shared" si="86"/>
        <v>0</v>
      </c>
      <c r="L458" s="14">
        <f t="shared" si="87"/>
        <v>0</v>
      </c>
      <c r="M458" s="14">
        <f t="shared" si="88"/>
        <v>0</v>
      </c>
      <c r="N458" s="14">
        <f t="shared" si="84"/>
        <v>0</v>
      </c>
      <c r="O458" s="14">
        <f t="shared" si="89"/>
        <v>0</v>
      </c>
      <c r="P458" s="14">
        <f t="shared" si="90"/>
        <v>0</v>
      </c>
      <c r="Q458" s="14" t="str">
        <f t="shared" si="91"/>
        <v/>
      </c>
      <c r="R458" s="14"/>
      <c r="S458" s="14"/>
      <c r="T458" s="14">
        <f t="shared" ref="T458:T521" si="94">T457+N458</f>
        <v>222.94658319136769</v>
      </c>
      <c r="U458" s="14">
        <f t="shared" ref="U458:U521" si="95">U457+O458</f>
        <v>54.672959110288048</v>
      </c>
      <c r="V458" s="14">
        <f t="shared" si="92"/>
        <v>0</v>
      </c>
    </row>
    <row r="459" spans="2:22" x14ac:dyDescent="0.3">
      <c r="B459" s="5" t="s">
        <v>10</v>
      </c>
      <c r="C459" s="5">
        <v>451</v>
      </c>
      <c r="D459" s="5">
        <v>451</v>
      </c>
      <c r="E459" s="6">
        <v>0</v>
      </c>
      <c r="F459" s="22">
        <f t="shared" si="85"/>
        <v>0</v>
      </c>
      <c r="G459" s="14">
        <f t="shared" si="93"/>
        <v>0</v>
      </c>
      <c r="H459" s="14">
        <f>('motorcycle data'!$C$4)*(G459)</f>
        <v>0</v>
      </c>
      <c r="I459" s="14">
        <f>0.5*1.225*F459^2*('motorcycle data'!$F$4)*('motorcycle data'!$G$4)</f>
        <v>0</v>
      </c>
      <c r="J459" s="14">
        <f>IF(F459=0,0,H459+I459+'motorcycle data'!$E$7)</f>
        <v>0</v>
      </c>
      <c r="K459" s="14">
        <f t="shared" si="86"/>
        <v>0</v>
      </c>
      <c r="L459" s="14">
        <f t="shared" si="87"/>
        <v>0</v>
      </c>
      <c r="M459" s="14">
        <f t="shared" si="88"/>
        <v>0</v>
      </c>
      <c r="N459" s="14">
        <f t="shared" si="84"/>
        <v>0</v>
      </c>
      <c r="O459" s="14">
        <f t="shared" si="89"/>
        <v>0</v>
      </c>
      <c r="P459" s="14">
        <f t="shared" si="90"/>
        <v>0</v>
      </c>
      <c r="Q459" s="14" t="str">
        <f t="shared" si="91"/>
        <v/>
      </c>
      <c r="R459" s="14"/>
      <c r="S459" s="14"/>
      <c r="T459" s="14">
        <f t="shared" si="94"/>
        <v>222.94658319136769</v>
      </c>
      <c r="U459" s="14">
        <f t="shared" si="95"/>
        <v>54.672959110288048</v>
      </c>
      <c r="V459" s="14">
        <f t="shared" si="92"/>
        <v>0</v>
      </c>
    </row>
    <row r="460" spans="2:22" x14ac:dyDescent="0.3">
      <c r="B460" s="5" t="s">
        <v>10</v>
      </c>
      <c r="C460" s="5">
        <v>452</v>
      </c>
      <c r="D460" s="5">
        <v>452</v>
      </c>
      <c r="E460" s="6">
        <v>0</v>
      </c>
      <c r="F460" s="22">
        <f t="shared" si="85"/>
        <v>0</v>
      </c>
      <c r="G460" s="14">
        <f t="shared" si="93"/>
        <v>0</v>
      </c>
      <c r="H460" s="14">
        <f>('motorcycle data'!$C$4)*(G460)</f>
        <v>0</v>
      </c>
      <c r="I460" s="14">
        <f>0.5*1.225*F460^2*('motorcycle data'!$F$4)*('motorcycle data'!$G$4)</f>
        <v>0</v>
      </c>
      <c r="J460" s="14">
        <f>IF(F460=0,0,H460+I460+'motorcycle data'!$E$7)</f>
        <v>0</v>
      </c>
      <c r="K460" s="14">
        <f t="shared" si="86"/>
        <v>0</v>
      </c>
      <c r="L460" s="14">
        <f t="shared" si="87"/>
        <v>0</v>
      </c>
      <c r="M460" s="14">
        <f t="shared" si="88"/>
        <v>0</v>
      </c>
      <c r="N460" s="14">
        <f t="shared" si="84"/>
        <v>0</v>
      </c>
      <c r="O460" s="14">
        <f t="shared" si="89"/>
        <v>0</v>
      </c>
      <c r="P460" s="14">
        <f t="shared" si="90"/>
        <v>0</v>
      </c>
      <c r="Q460" s="14" t="str">
        <f t="shared" si="91"/>
        <v/>
      </c>
      <c r="R460" s="14"/>
      <c r="S460" s="14"/>
      <c r="T460" s="14">
        <f t="shared" si="94"/>
        <v>222.94658319136769</v>
      </c>
      <c r="U460" s="14">
        <f t="shared" si="95"/>
        <v>54.672959110288048</v>
      </c>
      <c r="V460" s="14">
        <f t="shared" si="92"/>
        <v>0</v>
      </c>
    </row>
    <row r="461" spans="2:22" x14ac:dyDescent="0.3">
      <c r="B461" s="5" t="s">
        <v>10</v>
      </c>
      <c r="C461" s="5">
        <v>453</v>
      </c>
      <c r="D461" s="5">
        <v>453</v>
      </c>
      <c r="E461" s="6">
        <v>0</v>
      </c>
      <c r="F461" s="22">
        <f t="shared" si="85"/>
        <v>0</v>
      </c>
      <c r="G461" s="14">
        <f t="shared" si="93"/>
        <v>0</v>
      </c>
      <c r="H461" s="14">
        <f>('motorcycle data'!$C$4)*(G461)</f>
        <v>0</v>
      </c>
      <c r="I461" s="14">
        <f>0.5*1.225*F461^2*('motorcycle data'!$F$4)*('motorcycle data'!$G$4)</f>
        <v>0</v>
      </c>
      <c r="J461" s="14">
        <f>IF(F461=0,0,H461+I461+'motorcycle data'!$E$7)</f>
        <v>0</v>
      </c>
      <c r="K461" s="14">
        <f t="shared" si="86"/>
        <v>0</v>
      </c>
      <c r="L461" s="14">
        <f t="shared" si="87"/>
        <v>0</v>
      </c>
      <c r="M461" s="14">
        <f t="shared" si="88"/>
        <v>0</v>
      </c>
      <c r="N461" s="14">
        <f t="shared" si="84"/>
        <v>0</v>
      </c>
      <c r="O461" s="14">
        <f t="shared" si="89"/>
        <v>0</v>
      </c>
      <c r="P461" s="14">
        <f t="shared" si="90"/>
        <v>0</v>
      </c>
      <c r="Q461" s="14" t="str">
        <f t="shared" si="91"/>
        <v/>
      </c>
      <c r="R461" s="14"/>
      <c r="S461" s="14"/>
      <c r="T461" s="14">
        <f t="shared" si="94"/>
        <v>222.94658319136769</v>
      </c>
      <c r="U461" s="14">
        <f t="shared" si="95"/>
        <v>54.672959110288048</v>
      </c>
      <c r="V461" s="14">
        <f t="shared" si="92"/>
        <v>0</v>
      </c>
    </row>
    <row r="462" spans="2:22" x14ac:dyDescent="0.3">
      <c r="B462" s="5" t="s">
        <v>10</v>
      </c>
      <c r="C462" s="5">
        <v>454</v>
      </c>
      <c r="D462" s="5">
        <v>454</v>
      </c>
      <c r="E462" s="6">
        <v>0</v>
      </c>
      <c r="F462" s="22">
        <f t="shared" si="85"/>
        <v>0</v>
      </c>
      <c r="G462" s="14">
        <f t="shared" si="93"/>
        <v>0</v>
      </c>
      <c r="H462" s="14">
        <f>('motorcycle data'!$C$4)*(G462)</f>
        <v>0</v>
      </c>
      <c r="I462" s="14">
        <f>0.5*1.225*F462^2*('motorcycle data'!$F$4)*('motorcycle data'!$G$4)</f>
        <v>0</v>
      </c>
      <c r="J462" s="14">
        <f>IF(F462=0,0,H462+I462+'motorcycle data'!$E$7)</f>
        <v>0</v>
      </c>
      <c r="K462" s="14">
        <f t="shared" si="86"/>
        <v>0</v>
      </c>
      <c r="L462" s="14">
        <f t="shared" si="87"/>
        <v>0</v>
      </c>
      <c r="M462" s="14">
        <f t="shared" si="88"/>
        <v>0</v>
      </c>
      <c r="N462" s="14">
        <f t="shared" si="84"/>
        <v>0</v>
      </c>
      <c r="O462" s="14">
        <f t="shared" si="89"/>
        <v>0</v>
      </c>
      <c r="P462" s="14">
        <f t="shared" si="90"/>
        <v>0</v>
      </c>
      <c r="Q462" s="14" t="str">
        <f t="shared" si="91"/>
        <v/>
      </c>
      <c r="R462" s="14"/>
      <c r="S462" s="14"/>
      <c r="T462" s="14">
        <f t="shared" si="94"/>
        <v>222.94658319136769</v>
      </c>
      <c r="U462" s="14">
        <f t="shared" si="95"/>
        <v>54.672959110288048</v>
      </c>
      <c r="V462" s="14">
        <f t="shared" si="92"/>
        <v>0</v>
      </c>
    </row>
    <row r="463" spans="2:22" x14ac:dyDescent="0.3">
      <c r="B463" s="5" t="s">
        <v>10</v>
      </c>
      <c r="C463" s="5">
        <v>455</v>
      </c>
      <c r="D463" s="5">
        <v>455</v>
      </c>
      <c r="E463" s="6">
        <v>0</v>
      </c>
      <c r="F463" s="22">
        <f t="shared" si="85"/>
        <v>0</v>
      </c>
      <c r="G463" s="14">
        <f t="shared" si="93"/>
        <v>0</v>
      </c>
      <c r="H463" s="14">
        <f>('motorcycle data'!$C$4)*(G463)</f>
        <v>0</v>
      </c>
      <c r="I463" s="14">
        <f>0.5*1.225*F463^2*('motorcycle data'!$F$4)*('motorcycle data'!$G$4)</f>
        <v>0</v>
      </c>
      <c r="J463" s="14">
        <f>IF(F463=0,0,H463+I463+'motorcycle data'!$E$7)</f>
        <v>0</v>
      </c>
      <c r="K463" s="14">
        <f t="shared" si="86"/>
        <v>0</v>
      </c>
      <c r="L463" s="14">
        <f t="shared" si="87"/>
        <v>0</v>
      </c>
      <c r="M463" s="14">
        <f t="shared" si="88"/>
        <v>0</v>
      </c>
      <c r="N463" s="14">
        <f t="shared" si="84"/>
        <v>0</v>
      </c>
      <c r="O463" s="14">
        <f t="shared" si="89"/>
        <v>0</v>
      </c>
      <c r="P463" s="14">
        <f t="shared" si="90"/>
        <v>0</v>
      </c>
      <c r="Q463" s="14" t="str">
        <f t="shared" si="91"/>
        <v/>
      </c>
      <c r="R463" s="14"/>
      <c r="S463" s="14"/>
      <c r="T463" s="14">
        <f t="shared" si="94"/>
        <v>222.94658319136769</v>
      </c>
      <c r="U463" s="14">
        <f t="shared" si="95"/>
        <v>54.672959110288048</v>
      </c>
      <c r="V463" s="14">
        <f t="shared" si="92"/>
        <v>0</v>
      </c>
    </row>
    <row r="464" spans="2:22" x14ac:dyDescent="0.3">
      <c r="B464" s="5" t="s">
        <v>10</v>
      </c>
      <c r="C464" s="5">
        <v>456</v>
      </c>
      <c r="D464" s="5">
        <v>456</v>
      </c>
      <c r="E464" s="6">
        <v>0</v>
      </c>
      <c r="F464" s="22">
        <f t="shared" si="85"/>
        <v>0</v>
      </c>
      <c r="G464" s="14">
        <f t="shared" si="93"/>
        <v>0</v>
      </c>
      <c r="H464" s="14">
        <f>('motorcycle data'!$C$4)*(G464)</f>
        <v>0</v>
      </c>
      <c r="I464" s="14">
        <f>0.5*1.225*F464^2*('motorcycle data'!$F$4)*('motorcycle data'!$G$4)</f>
        <v>0</v>
      </c>
      <c r="J464" s="14">
        <f>IF(F464=0,0,H464+I464+'motorcycle data'!$E$7)</f>
        <v>0</v>
      </c>
      <c r="K464" s="14">
        <f t="shared" si="86"/>
        <v>0</v>
      </c>
      <c r="L464" s="14">
        <f t="shared" si="87"/>
        <v>0</v>
      </c>
      <c r="M464" s="14">
        <f t="shared" si="88"/>
        <v>0</v>
      </c>
      <c r="N464" s="14">
        <f t="shared" si="84"/>
        <v>0</v>
      </c>
      <c r="O464" s="14">
        <f t="shared" si="89"/>
        <v>0</v>
      </c>
      <c r="P464" s="14">
        <f t="shared" si="90"/>
        <v>0</v>
      </c>
      <c r="Q464" s="14" t="str">
        <f t="shared" si="91"/>
        <v/>
      </c>
      <c r="R464" s="14"/>
      <c r="S464" s="14"/>
      <c r="T464" s="14">
        <f t="shared" si="94"/>
        <v>222.94658319136769</v>
      </c>
      <c r="U464" s="14">
        <f t="shared" si="95"/>
        <v>54.672959110288048</v>
      </c>
      <c r="V464" s="14">
        <f t="shared" si="92"/>
        <v>0</v>
      </c>
    </row>
    <row r="465" spans="2:22" x14ac:dyDescent="0.3">
      <c r="B465" s="5" t="s">
        <v>10</v>
      </c>
      <c r="C465" s="5">
        <v>457</v>
      </c>
      <c r="D465" s="5">
        <v>457</v>
      </c>
      <c r="E465" s="6">
        <v>0</v>
      </c>
      <c r="F465" s="22">
        <f t="shared" si="85"/>
        <v>0</v>
      </c>
      <c r="G465" s="14">
        <f t="shared" si="93"/>
        <v>0</v>
      </c>
      <c r="H465" s="14">
        <f>('motorcycle data'!$C$4)*(G465)</f>
        <v>0</v>
      </c>
      <c r="I465" s="14">
        <f>0.5*1.225*F465^2*('motorcycle data'!$F$4)*('motorcycle data'!$G$4)</f>
        <v>0</v>
      </c>
      <c r="J465" s="14">
        <f>IF(F465=0,0,H465+I465+'motorcycle data'!$E$7)</f>
        <v>0</v>
      </c>
      <c r="K465" s="14">
        <f t="shared" si="86"/>
        <v>0</v>
      </c>
      <c r="L465" s="14">
        <f t="shared" si="87"/>
        <v>0</v>
      </c>
      <c r="M465" s="14">
        <f t="shared" si="88"/>
        <v>0</v>
      </c>
      <c r="N465" s="14">
        <f t="shared" si="84"/>
        <v>0</v>
      </c>
      <c r="O465" s="14">
        <f t="shared" si="89"/>
        <v>0</v>
      </c>
      <c r="P465" s="14">
        <f t="shared" si="90"/>
        <v>0</v>
      </c>
      <c r="Q465" s="14" t="str">
        <f t="shared" si="91"/>
        <v/>
      </c>
      <c r="R465" s="14"/>
      <c r="S465" s="14"/>
      <c r="T465" s="14">
        <f t="shared" si="94"/>
        <v>222.94658319136769</v>
      </c>
      <c r="U465" s="14">
        <f t="shared" si="95"/>
        <v>54.672959110288048</v>
      </c>
      <c r="V465" s="14">
        <f t="shared" si="92"/>
        <v>0</v>
      </c>
    </row>
    <row r="466" spans="2:22" x14ac:dyDescent="0.3">
      <c r="B466" s="5" t="s">
        <v>10</v>
      </c>
      <c r="C466" s="5">
        <v>458</v>
      </c>
      <c r="D466" s="5">
        <v>458</v>
      </c>
      <c r="E466" s="6">
        <v>0</v>
      </c>
      <c r="F466" s="22">
        <f t="shared" si="85"/>
        <v>0</v>
      </c>
      <c r="G466" s="14">
        <f t="shared" si="93"/>
        <v>0</v>
      </c>
      <c r="H466" s="14">
        <f>('motorcycle data'!$C$4)*(G466)</f>
        <v>0</v>
      </c>
      <c r="I466" s="14">
        <f>0.5*1.225*F466^2*('motorcycle data'!$F$4)*('motorcycle data'!$G$4)</f>
        <v>0</v>
      </c>
      <c r="J466" s="14">
        <f>IF(F466=0,0,H466+I466+'motorcycle data'!$E$7)</f>
        <v>0</v>
      </c>
      <c r="K466" s="14">
        <f t="shared" si="86"/>
        <v>0</v>
      </c>
      <c r="L466" s="14">
        <f t="shared" si="87"/>
        <v>0</v>
      </c>
      <c r="M466" s="14">
        <f t="shared" si="88"/>
        <v>0</v>
      </c>
      <c r="N466" s="14">
        <f t="shared" si="84"/>
        <v>0</v>
      </c>
      <c r="O466" s="14">
        <f t="shared" si="89"/>
        <v>0</v>
      </c>
      <c r="P466" s="14">
        <f t="shared" si="90"/>
        <v>0</v>
      </c>
      <c r="Q466" s="14" t="str">
        <f t="shared" si="91"/>
        <v/>
      </c>
      <c r="R466" s="14"/>
      <c r="S466" s="14"/>
      <c r="T466" s="14">
        <f t="shared" si="94"/>
        <v>222.94658319136769</v>
      </c>
      <c r="U466" s="14">
        <f t="shared" si="95"/>
        <v>54.672959110288048</v>
      </c>
      <c r="V466" s="14">
        <f t="shared" si="92"/>
        <v>0</v>
      </c>
    </row>
    <row r="467" spans="2:22" x14ac:dyDescent="0.3">
      <c r="B467" s="5" t="s">
        <v>10</v>
      </c>
      <c r="C467" s="5">
        <v>459</v>
      </c>
      <c r="D467" s="5">
        <v>459</v>
      </c>
      <c r="E467" s="6">
        <v>0</v>
      </c>
      <c r="F467" s="22">
        <f t="shared" si="85"/>
        <v>0</v>
      </c>
      <c r="G467" s="14">
        <f t="shared" si="93"/>
        <v>0</v>
      </c>
      <c r="H467" s="14">
        <f>('motorcycle data'!$C$4)*(G467)</f>
        <v>0</v>
      </c>
      <c r="I467" s="14">
        <f>0.5*1.225*F467^2*('motorcycle data'!$F$4)*('motorcycle data'!$G$4)</f>
        <v>0</v>
      </c>
      <c r="J467" s="14">
        <f>IF(F467=0,0,H467+I467+'motorcycle data'!$E$7)</f>
        <v>0</v>
      </c>
      <c r="K467" s="14">
        <f t="shared" si="86"/>
        <v>0</v>
      </c>
      <c r="L467" s="14">
        <f t="shared" si="87"/>
        <v>0</v>
      </c>
      <c r="M467" s="14">
        <f t="shared" si="88"/>
        <v>0</v>
      </c>
      <c r="N467" s="14">
        <f t="shared" si="84"/>
        <v>0</v>
      </c>
      <c r="O467" s="14">
        <f t="shared" si="89"/>
        <v>0</v>
      </c>
      <c r="P467" s="14">
        <f t="shared" si="90"/>
        <v>0</v>
      </c>
      <c r="Q467" s="14" t="str">
        <f t="shared" si="91"/>
        <v/>
      </c>
      <c r="R467" s="14"/>
      <c r="S467" s="14"/>
      <c r="T467" s="14">
        <f t="shared" si="94"/>
        <v>222.94658319136769</v>
      </c>
      <c r="U467" s="14">
        <f t="shared" si="95"/>
        <v>54.672959110288048</v>
      </c>
      <c r="V467" s="14">
        <f t="shared" si="92"/>
        <v>0</v>
      </c>
    </row>
    <row r="468" spans="2:22" x14ac:dyDescent="0.3">
      <c r="B468" s="5" t="s">
        <v>10</v>
      </c>
      <c r="C468" s="5">
        <v>460</v>
      </c>
      <c r="D468" s="5">
        <v>460</v>
      </c>
      <c r="E468" s="6">
        <v>0</v>
      </c>
      <c r="F468" s="22">
        <f t="shared" si="85"/>
        <v>0</v>
      </c>
      <c r="G468" s="14">
        <f t="shared" si="93"/>
        <v>0</v>
      </c>
      <c r="H468" s="14">
        <f>('motorcycle data'!$C$4)*(G468)</f>
        <v>0</v>
      </c>
      <c r="I468" s="14">
        <f>0.5*1.225*F468^2*('motorcycle data'!$F$4)*('motorcycle data'!$G$4)</f>
        <v>0</v>
      </c>
      <c r="J468" s="14">
        <f>IF(F468=0,0,H468+I468+'motorcycle data'!$E$7)</f>
        <v>0</v>
      </c>
      <c r="K468" s="14">
        <f t="shared" si="86"/>
        <v>0</v>
      </c>
      <c r="L468" s="14">
        <f t="shared" si="87"/>
        <v>0</v>
      </c>
      <c r="M468" s="14">
        <f t="shared" si="88"/>
        <v>0</v>
      </c>
      <c r="N468" s="14">
        <f t="shared" si="84"/>
        <v>0</v>
      </c>
      <c r="O468" s="14">
        <f t="shared" si="89"/>
        <v>0</v>
      </c>
      <c r="P468" s="14">
        <f t="shared" si="90"/>
        <v>0</v>
      </c>
      <c r="Q468" s="14" t="str">
        <f t="shared" si="91"/>
        <v/>
      </c>
      <c r="R468" s="14"/>
      <c r="S468" s="14"/>
      <c r="T468" s="14">
        <f t="shared" si="94"/>
        <v>222.94658319136769</v>
      </c>
      <c r="U468" s="14">
        <f t="shared" si="95"/>
        <v>54.672959110288048</v>
      </c>
      <c r="V468" s="14">
        <f t="shared" si="92"/>
        <v>0</v>
      </c>
    </row>
    <row r="469" spans="2:22" x14ac:dyDescent="0.3">
      <c r="B469" s="5" t="s">
        <v>10</v>
      </c>
      <c r="C469" s="5">
        <v>461</v>
      </c>
      <c r="D469" s="5">
        <v>461</v>
      </c>
      <c r="E469" s="6">
        <v>0</v>
      </c>
      <c r="F469" s="22">
        <f t="shared" si="85"/>
        <v>0</v>
      </c>
      <c r="G469" s="14">
        <f t="shared" si="93"/>
        <v>0</v>
      </c>
      <c r="H469" s="14">
        <f>('motorcycle data'!$C$4)*(G469)</f>
        <v>0</v>
      </c>
      <c r="I469" s="14">
        <f>0.5*1.225*F469^2*('motorcycle data'!$F$4)*('motorcycle data'!$G$4)</f>
        <v>0</v>
      </c>
      <c r="J469" s="14">
        <f>IF(F469=0,0,H469+I469+'motorcycle data'!$E$7)</f>
        <v>0</v>
      </c>
      <c r="K469" s="14">
        <f t="shared" si="86"/>
        <v>0</v>
      </c>
      <c r="L469" s="14">
        <f t="shared" si="87"/>
        <v>0</v>
      </c>
      <c r="M469" s="14">
        <f t="shared" si="88"/>
        <v>0</v>
      </c>
      <c r="N469" s="14">
        <f t="shared" si="84"/>
        <v>0</v>
      </c>
      <c r="O469" s="14">
        <f t="shared" si="89"/>
        <v>0</v>
      </c>
      <c r="P469" s="14">
        <f t="shared" si="90"/>
        <v>0</v>
      </c>
      <c r="Q469" s="14" t="str">
        <f t="shared" si="91"/>
        <v/>
      </c>
      <c r="R469" s="14"/>
      <c r="S469" s="14"/>
      <c r="T469" s="14">
        <f t="shared" si="94"/>
        <v>222.94658319136769</v>
      </c>
      <c r="U469" s="14">
        <f t="shared" si="95"/>
        <v>54.672959110288048</v>
      </c>
      <c r="V469" s="14">
        <f t="shared" si="92"/>
        <v>0</v>
      </c>
    </row>
    <row r="470" spans="2:22" x14ac:dyDescent="0.3">
      <c r="B470" s="5" t="s">
        <v>10</v>
      </c>
      <c r="C470" s="5">
        <v>462</v>
      </c>
      <c r="D470" s="5">
        <v>462</v>
      </c>
      <c r="E470" s="6">
        <v>0</v>
      </c>
      <c r="F470" s="22">
        <f t="shared" si="85"/>
        <v>0</v>
      </c>
      <c r="G470" s="14">
        <f t="shared" si="93"/>
        <v>0</v>
      </c>
      <c r="H470" s="14">
        <f>('motorcycle data'!$C$4)*(G470)</f>
        <v>0</v>
      </c>
      <c r="I470" s="14">
        <f>0.5*1.225*F470^2*('motorcycle data'!$F$4)*('motorcycle data'!$G$4)</f>
        <v>0</v>
      </c>
      <c r="J470" s="14">
        <f>IF(F470=0,0,H470+I470+'motorcycle data'!$E$7)</f>
        <v>0</v>
      </c>
      <c r="K470" s="14">
        <f t="shared" si="86"/>
        <v>0</v>
      </c>
      <c r="L470" s="14">
        <f t="shared" si="87"/>
        <v>0</v>
      </c>
      <c r="M470" s="14">
        <f t="shared" si="88"/>
        <v>0</v>
      </c>
      <c r="N470" s="14">
        <f t="shared" si="84"/>
        <v>0</v>
      </c>
      <c r="O470" s="14">
        <f t="shared" si="89"/>
        <v>0</v>
      </c>
      <c r="P470" s="14">
        <f t="shared" si="90"/>
        <v>0</v>
      </c>
      <c r="Q470" s="14" t="str">
        <f t="shared" si="91"/>
        <v/>
      </c>
      <c r="R470" s="14"/>
      <c r="S470" s="14"/>
      <c r="T470" s="14">
        <f t="shared" si="94"/>
        <v>222.94658319136769</v>
      </c>
      <c r="U470" s="14">
        <f t="shared" si="95"/>
        <v>54.672959110288048</v>
      </c>
      <c r="V470" s="14">
        <f t="shared" si="92"/>
        <v>0</v>
      </c>
    </row>
    <row r="471" spans="2:22" x14ac:dyDescent="0.3">
      <c r="B471" s="5" t="s">
        <v>10</v>
      </c>
      <c r="C471" s="5">
        <v>463</v>
      </c>
      <c r="D471" s="5">
        <v>463</v>
      </c>
      <c r="E471" s="6">
        <v>0</v>
      </c>
      <c r="F471" s="22">
        <f t="shared" si="85"/>
        <v>0</v>
      </c>
      <c r="G471" s="14">
        <f t="shared" si="93"/>
        <v>0</v>
      </c>
      <c r="H471" s="14">
        <f>('motorcycle data'!$C$4)*(G471)</f>
        <v>0</v>
      </c>
      <c r="I471" s="14">
        <f>0.5*1.225*F471^2*('motorcycle data'!$F$4)*('motorcycle data'!$G$4)</f>
        <v>0</v>
      </c>
      <c r="J471" s="14">
        <f>IF(F471=0,0,H471+I471+'motorcycle data'!$E$7)</f>
        <v>0</v>
      </c>
      <c r="K471" s="14">
        <f t="shared" si="86"/>
        <v>0</v>
      </c>
      <c r="L471" s="14">
        <f t="shared" si="87"/>
        <v>0</v>
      </c>
      <c r="M471" s="14">
        <f t="shared" si="88"/>
        <v>0</v>
      </c>
      <c r="N471" s="14">
        <f t="shared" si="84"/>
        <v>0</v>
      </c>
      <c r="O471" s="14">
        <f t="shared" si="89"/>
        <v>0</v>
      </c>
      <c r="P471" s="14">
        <f t="shared" si="90"/>
        <v>0</v>
      </c>
      <c r="Q471" s="14" t="str">
        <f t="shared" si="91"/>
        <v/>
      </c>
      <c r="R471" s="14"/>
      <c r="S471" s="14"/>
      <c r="T471" s="14">
        <f t="shared" si="94"/>
        <v>222.94658319136769</v>
      </c>
      <c r="U471" s="14">
        <f t="shared" si="95"/>
        <v>54.672959110288048</v>
      </c>
      <c r="V471" s="14">
        <f t="shared" si="92"/>
        <v>0</v>
      </c>
    </row>
    <row r="472" spans="2:22" x14ac:dyDescent="0.3">
      <c r="B472" s="5" t="s">
        <v>10</v>
      </c>
      <c r="C472" s="5">
        <v>464</v>
      </c>
      <c r="D472" s="5">
        <v>464</v>
      </c>
      <c r="E472" s="6">
        <v>0</v>
      </c>
      <c r="F472" s="22">
        <f t="shared" si="85"/>
        <v>0</v>
      </c>
      <c r="G472" s="14">
        <f t="shared" si="93"/>
        <v>0</v>
      </c>
      <c r="H472" s="14">
        <f>('motorcycle data'!$C$4)*(G472)</f>
        <v>0</v>
      </c>
      <c r="I472" s="14">
        <f>0.5*1.225*F472^2*('motorcycle data'!$F$4)*('motorcycle data'!$G$4)</f>
        <v>0</v>
      </c>
      <c r="J472" s="14">
        <f>IF(F472=0,0,H472+I472+'motorcycle data'!$E$7)</f>
        <v>0</v>
      </c>
      <c r="K472" s="14">
        <f t="shared" si="86"/>
        <v>0</v>
      </c>
      <c r="L472" s="14">
        <f t="shared" si="87"/>
        <v>0</v>
      </c>
      <c r="M472" s="14">
        <f t="shared" si="88"/>
        <v>0</v>
      </c>
      <c r="N472" s="14">
        <f t="shared" si="84"/>
        <v>0</v>
      </c>
      <c r="O472" s="14">
        <f t="shared" si="89"/>
        <v>0</v>
      </c>
      <c r="P472" s="14">
        <f t="shared" si="90"/>
        <v>0</v>
      </c>
      <c r="Q472" s="14" t="str">
        <f t="shared" si="91"/>
        <v/>
      </c>
      <c r="R472" s="14"/>
      <c r="S472" s="14"/>
      <c r="T472" s="14">
        <f t="shared" si="94"/>
        <v>222.94658319136769</v>
      </c>
      <c r="U472" s="14">
        <f t="shared" si="95"/>
        <v>54.672959110288048</v>
      </c>
      <c r="V472" s="14">
        <f t="shared" si="92"/>
        <v>0</v>
      </c>
    </row>
    <row r="473" spans="2:22" x14ac:dyDescent="0.3">
      <c r="B473" s="5" t="s">
        <v>10</v>
      </c>
      <c r="C473" s="5">
        <v>465</v>
      </c>
      <c r="D473" s="5">
        <v>465</v>
      </c>
      <c r="E473" s="6">
        <v>0</v>
      </c>
      <c r="F473" s="22">
        <f t="shared" si="85"/>
        <v>0</v>
      </c>
      <c r="G473" s="14">
        <f t="shared" si="93"/>
        <v>0</v>
      </c>
      <c r="H473" s="14">
        <f>('motorcycle data'!$C$4)*(G473)</f>
        <v>0</v>
      </c>
      <c r="I473" s="14">
        <f>0.5*1.225*F473^2*('motorcycle data'!$F$4)*('motorcycle data'!$G$4)</f>
        <v>0</v>
      </c>
      <c r="J473" s="14">
        <f>IF(F473=0,0,H473+I473+'motorcycle data'!$E$7)</f>
        <v>0</v>
      </c>
      <c r="K473" s="14">
        <f t="shared" si="86"/>
        <v>0</v>
      </c>
      <c r="L473" s="14">
        <f t="shared" si="87"/>
        <v>0</v>
      </c>
      <c r="M473" s="14">
        <f t="shared" si="88"/>
        <v>0</v>
      </c>
      <c r="N473" s="14">
        <f t="shared" si="84"/>
        <v>0</v>
      </c>
      <c r="O473" s="14">
        <f t="shared" si="89"/>
        <v>0</v>
      </c>
      <c r="P473" s="14">
        <f t="shared" si="90"/>
        <v>0</v>
      </c>
      <c r="Q473" s="14" t="str">
        <f t="shared" si="91"/>
        <v/>
      </c>
      <c r="R473" s="14"/>
      <c r="S473" s="14"/>
      <c r="T473" s="14">
        <f t="shared" si="94"/>
        <v>222.94658319136769</v>
      </c>
      <c r="U473" s="14">
        <f t="shared" si="95"/>
        <v>54.672959110288048</v>
      </c>
      <c r="V473" s="14">
        <f t="shared" si="92"/>
        <v>0</v>
      </c>
    </row>
    <row r="474" spans="2:22" x14ac:dyDescent="0.3">
      <c r="B474" s="5" t="s">
        <v>10</v>
      </c>
      <c r="C474" s="5">
        <v>466</v>
      </c>
      <c r="D474" s="5">
        <v>466</v>
      </c>
      <c r="E474" s="6">
        <v>0</v>
      </c>
      <c r="F474" s="22">
        <f t="shared" si="85"/>
        <v>0</v>
      </c>
      <c r="G474" s="14">
        <f t="shared" si="93"/>
        <v>0</v>
      </c>
      <c r="H474" s="14">
        <f>('motorcycle data'!$C$4)*(G474)</f>
        <v>0</v>
      </c>
      <c r="I474" s="14">
        <f>0.5*1.225*F474^2*('motorcycle data'!$F$4)*('motorcycle data'!$G$4)</f>
        <v>0</v>
      </c>
      <c r="J474" s="14">
        <f>IF(F474=0,0,H474+I474+'motorcycle data'!$E$7)</f>
        <v>0</v>
      </c>
      <c r="K474" s="14">
        <f t="shared" si="86"/>
        <v>0</v>
      </c>
      <c r="L474" s="14">
        <f t="shared" si="87"/>
        <v>0</v>
      </c>
      <c r="M474" s="14">
        <f t="shared" si="88"/>
        <v>0</v>
      </c>
      <c r="N474" s="14">
        <f t="shared" si="84"/>
        <v>0</v>
      </c>
      <c r="O474" s="14">
        <f t="shared" si="89"/>
        <v>0</v>
      </c>
      <c r="P474" s="14">
        <f t="shared" si="90"/>
        <v>0</v>
      </c>
      <c r="Q474" s="14" t="str">
        <f t="shared" si="91"/>
        <v/>
      </c>
      <c r="R474" s="14"/>
      <c r="S474" s="14"/>
      <c r="T474" s="14">
        <f t="shared" si="94"/>
        <v>222.94658319136769</v>
      </c>
      <c r="U474" s="14">
        <f t="shared" si="95"/>
        <v>54.672959110288048</v>
      </c>
      <c r="V474" s="14">
        <f t="shared" si="92"/>
        <v>0</v>
      </c>
    </row>
    <row r="475" spans="2:22" x14ac:dyDescent="0.3">
      <c r="B475" s="5" t="s">
        <v>10</v>
      </c>
      <c r="C475" s="5">
        <v>467</v>
      </c>
      <c r="D475" s="5">
        <v>467</v>
      </c>
      <c r="E475" s="6">
        <v>0</v>
      </c>
      <c r="F475" s="22">
        <f t="shared" si="85"/>
        <v>0</v>
      </c>
      <c r="G475" s="14">
        <f t="shared" si="93"/>
        <v>0</v>
      </c>
      <c r="H475" s="14">
        <f>('motorcycle data'!$C$4)*(G475)</f>
        <v>0</v>
      </c>
      <c r="I475" s="14">
        <f>0.5*1.225*F475^2*('motorcycle data'!$F$4)*('motorcycle data'!$G$4)</f>
        <v>0</v>
      </c>
      <c r="J475" s="14">
        <f>IF(F475=0,0,H475+I475+'motorcycle data'!$E$7)</f>
        <v>0</v>
      </c>
      <c r="K475" s="14">
        <f t="shared" si="86"/>
        <v>0</v>
      </c>
      <c r="L475" s="14">
        <f t="shared" si="87"/>
        <v>0</v>
      </c>
      <c r="M475" s="14">
        <f t="shared" si="88"/>
        <v>0</v>
      </c>
      <c r="N475" s="14">
        <f t="shared" si="84"/>
        <v>0</v>
      </c>
      <c r="O475" s="14">
        <f t="shared" si="89"/>
        <v>0</v>
      </c>
      <c r="P475" s="14">
        <f t="shared" si="90"/>
        <v>0</v>
      </c>
      <c r="Q475" s="14" t="str">
        <f t="shared" si="91"/>
        <v/>
      </c>
      <c r="R475" s="14"/>
      <c r="S475" s="14"/>
      <c r="T475" s="14">
        <f t="shared" si="94"/>
        <v>222.94658319136769</v>
      </c>
      <c r="U475" s="14">
        <f t="shared" si="95"/>
        <v>54.672959110288048</v>
      </c>
      <c r="V475" s="14">
        <f t="shared" si="92"/>
        <v>0</v>
      </c>
    </row>
    <row r="476" spans="2:22" x14ac:dyDescent="0.3">
      <c r="B476" s="5" t="s">
        <v>10</v>
      </c>
      <c r="C476" s="5">
        <v>468</v>
      </c>
      <c r="D476" s="5">
        <v>468</v>
      </c>
      <c r="E476" s="6">
        <v>0</v>
      </c>
      <c r="F476" s="22">
        <f t="shared" si="85"/>
        <v>0</v>
      </c>
      <c r="G476" s="14">
        <f t="shared" si="93"/>
        <v>0</v>
      </c>
      <c r="H476" s="14">
        <f>('motorcycle data'!$C$4)*(G476)</f>
        <v>0</v>
      </c>
      <c r="I476" s="14">
        <f>0.5*1.225*F476^2*('motorcycle data'!$F$4)*('motorcycle data'!$G$4)</f>
        <v>0</v>
      </c>
      <c r="J476" s="14">
        <f>IF(F476=0,0,H476+I476+'motorcycle data'!$E$7)</f>
        <v>0</v>
      </c>
      <c r="K476" s="14">
        <f t="shared" si="86"/>
        <v>0</v>
      </c>
      <c r="L476" s="14">
        <f t="shared" si="87"/>
        <v>0</v>
      </c>
      <c r="M476" s="14">
        <f t="shared" si="88"/>
        <v>0</v>
      </c>
      <c r="N476" s="14">
        <f t="shared" si="84"/>
        <v>0</v>
      </c>
      <c r="O476" s="14">
        <f t="shared" si="89"/>
        <v>0</v>
      </c>
      <c r="P476" s="14">
        <f t="shared" si="90"/>
        <v>0</v>
      </c>
      <c r="Q476" s="14" t="str">
        <f t="shared" si="91"/>
        <v/>
      </c>
      <c r="R476" s="14"/>
      <c r="S476" s="14"/>
      <c r="T476" s="14">
        <f t="shared" si="94"/>
        <v>222.94658319136769</v>
      </c>
      <c r="U476" s="14">
        <f t="shared" si="95"/>
        <v>54.672959110288048</v>
      </c>
      <c r="V476" s="14">
        <f t="shared" si="92"/>
        <v>0</v>
      </c>
    </row>
    <row r="477" spans="2:22" x14ac:dyDescent="0.3">
      <c r="B477" s="5" t="s">
        <v>10</v>
      </c>
      <c r="C477" s="5">
        <v>469</v>
      </c>
      <c r="D477" s="5">
        <v>469</v>
      </c>
      <c r="E477" s="6">
        <v>0</v>
      </c>
      <c r="F477" s="22">
        <f t="shared" si="85"/>
        <v>0</v>
      </c>
      <c r="G477" s="14">
        <f t="shared" si="93"/>
        <v>0</v>
      </c>
      <c r="H477" s="14">
        <f>('motorcycle data'!$C$4)*(G477)</f>
        <v>0</v>
      </c>
      <c r="I477" s="14">
        <f>0.5*1.225*F477^2*('motorcycle data'!$F$4)*('motorcycle data'!$G$4)</f>
        <v>0</v>
      </c>
      <c r="J477" s="14">
        <f>IF(F477=0,0,H477+I477+'motorcycle data'!$E$7)</f>
        <v>0</v>
      </c>
      <c r="K477" s="14">
        <f t="shared" si="86"/>
        <v>0</v>
      </c>
      <c r="L477" s="14">
        <f t="shared" si="87"/>
        <v>0</v>
      </c>
      <c r="M477" s="14">
        <f t="shared" si="88"/>
        <v>0</v>
      </c>
      <c r="N477" s="14">
        <f t="shared" si="84"/>
        <v>0</v>
      </c>
      <c r="O477" s="14">
        <f t="shared" si="89"/>
        <v>0</v>
      </c>
      <c r="P477" s="14">
        <f t="shared" si="90"/>
        <v>0</v>
      </c>
      <c r="Q477" s="14" t="str">
        <f t="shared" si="91"/>
        <v/>
      </c>
      <c r="R477" s="14"/>
      <c r="S477" s="14"/>
      <c r="T477" s="14">
        <f t="shared" si="94"/>
        <v>222.94658319136769</v>
      </c>
      <c r="U477" s="14">
        <f t="shared" si="95"/>
        <v>54.672959110288048</v>
      </c>
      <c r="V477" s="14">
        <f t="shared" si="92"/>
        <v>0</v>
      </c>
    </row>
    <row r="478" spans="2:22" x14ac:dyDescent="0.3">
      <c r="B478" s="5" t="s">
        <v>10</v>
      </c>
      <c r="C478" s="5">
        <v>470</v>
      </c>
      <c r="D478" s="5">
        <v>470</v>
      </c>
      <c r="E478" s="6">
        <v>0</v>
      </c>
      <c r="F478" s="22">
        <f t="shared" si="85"/>
        <v>0</v>
      </c>
      <c r="G478" s="14">
        <f t="shared" si="93"/>
        <v>0</v>
      </c>
      <c r="H478" s="14">
        <f>('motorcycle data'!$C$4)*(G478)</f>
        <v>0</v>
      </c>
      <c r="I478" s="14">
        <f>0.5*1.225*F478^2*('motorcycle data'!$F$4)*('motorcycle data'!$G$4)</f>
        <v>0</v>
      </c>
      <c r="J478" s="14">
        <f>IF(F478=0,0,H478+I478+'motorcycle data'!$E$7)</f>
        <v>0</v>
      </c>
      <c r="K478" s="14">
        <f t="shared" si="86"/>
        <v>0</v>
      </c>
      <c r="L478" s="14">
        <f t="shared" si="87"/>
        <v>0</v>
      </c>
      <c r="M478" s="14">
        <f t="shared" si="88"/>
        <v>0</v>
      </c>
      <c r="N478" s="14">
        <f t="shared" si="84"/>
        <v>0</v>
      </c>
      <c r="O478" s="14">
        <f t="shared" si="89"/>
        <v>0</v>
      </c>
      <c r="P478" s="14">
        <f t="shared" si="90"/>
        <v>0</v>
      </c>
      <c r="Q478" s="14" t="str">
        <f t="shared" si="91"/>
        <v/>
      </c>
      <c r="R478" s="14"/>
      <c r="S478" s="14"/>
      <c r="T478" s="14">
        <f t="shared" si="94"/>
        <v>222.94658319136769</v>
      </c>
      <c r="U478" s="14">
        <f t="shared" si="95"/>
        <v>54.672959110288048</v>
      </c>
      <c r="V478" s="14">
        <f t="shared" si="92"/>
        <v>0</v>
      </c>
    </row>
    <row r="479" spans="2:22" x14ac:dyDescent="0.3">
      <c r="B479" s="5" t="s">
        <v>10</v>
      </c>
      <c r="C479" s="5">
        <v>471</v>
      </c>
      <c r="D479" s="5">
        <v>471</v>
      </c>
      <c r="E479" s="6">
        <v>0</v>
      </c>
      <c r="F479" s="22">
        <f t="shared" si="85"/>
        <v>0</v>
      </c>
      <c r="G479" s="14">
        <f t="shared" si="93"/>
        <v>0</v>
      </c>
      <c r="H479" s="14">
        <f>('motorcycle data'!$C$4)*(G479)</f>
        <v>0</v>
      </c>
      <c r="I479" s="14">
        <f>0.5*1.225*F479^2*('motorcycle data'!$F$4)*('motorcycle data'!$G$4)</f>
        <v>0</v>
      </c>
      <c r="J479" s="14">
        <f>IF(F479=0,0,H479+I479+'motorcycle data'!$E$7)</f>
        <v>0</v>
      </c>
      <c r="K479" s="14">
        <f t="shared" si="86"/>
        <v>0</v>
      </c>
      <c r="L479" s="14">
        <f t="shared" si="87"/>
        <v>0</v>
      </c>
      <c r="M479" s="14">
        <f t="shared" si="88"/>
        <v>0</v>
      </c>
      <c r="N479" s="14">
        <f t="shared" si="84"/>
        <v>0</v>
      </c>
      <c r="O479" s="14">
        <f t="shared" si="89"/>
        <v>0</v>
      </c>
      <c r="P479" s="14">
        <f t="shared" si="90"/>
        <v>0</v>
      </c>
      <c r="Q479" s="14" t="str">
        <f t="shared" si="91"/>
        <v/>
      </c>
      <c r="R479" s="14"/>
      <c r="S479" s="14"/>
      <c r="T479" s="14">
        <f t="shared" si="94"/>
        <v>222.94658319136769</v>
      </c>
      <c r="U479" s="14">
        <f t="shared" si="95"/>
        <v>54.672959110288048</v>
      </c>
      <c r="V479" s="14">
        <f t="shared" si="92"/>
        <v>0</v>
      </c>
    </row>
    <row r="480" spans="2:22" x14ac:dyDescent="0.3">
      <c r="B480" s="5" t="s">
        <v>10</v>
      </c>
      <c r="C480" s="5">
        <v>472</v>
      </c>
      <c r="D480" s="5">
        <v>472</v>
      </c>
      <c r="E480" s="6">
        <v>0</v>
      </c>
      <c r="F480" s="22">
        <f t="shared" si="85"/>
        <v>0</v>
      </c>
      <c r="G480" s="14">
        <f t="shared" si="93"/>
        <v>0</v>
      </c>
      <c r="H480" s="14">
        <f>('motorcycle data'!$C$4)*(G480)</f>
        <v>0</v>
      </c>
      <c r="I480" s="14">
        <f>0.5*1.225*F480^2*('motorcycle data'!$F$4)*('motorcycle data'!$G$4)</f>
        <v>0</v>
      </c>
      <c r="J480" s="14">
        <f>IF(F480=0,0,H480+I480+'motorcycle data'!$E$7)</f>
        <v>0</v>
      </c>
      <c r="K480" s="14">
        <f t="shared" si="86"/>
        <v>0</v>
      </c>
      <c r="L480" s="14">
        <f t="shared" si="87"/>
        <v>0</v>
      </c>
      <c r="M480" s="14">
        <f t="shared" si="88"/>
        <v>0</v>
      </c>
      <c r="N480" s="14">
        <f t="shared" si="84"/>
        <v>0</v>
      </c>
      <c r="O480" s="14">
        <f t="shared" si="89"/>
        <v>0</v>
      </c>
      <c r="P480" s="14">
        <f t="shared" si="90"/>
        <v>0</v>
      </c>
      <c r="Q480" s="14" t="str">
        <f t="shared" si="91"/>
        <v/>
      </c>
      <c r="R480" s="14"/>
      <c r="S480" s="14"/>
      <c r="T480" s="14">
        <f t="shared" si="94"/>
        <v>222.94658319136769</v>
      </c>
      <c r="U480" s="14">
        <f t="shared" si="95"/>
        <v>54.672959110288048</v>
      </c>
      <c r="V480" s="14">
        <f t="shared" si="92"/>
        <v>0</v>
      </c>
    </row>
    <row r="481" spans="2:22" x14ac:dyDescent="0.3">
      <c r="B481" s="5" t="s">
        <v>10</v>
      </c>
      <c r="C481" s="5">
        <v>473</v>
      </c>
      <c r="D481" s="5">
        <v>473</v>
      </c>
      <c r="E481" s="6">
        <v>0</v>
      </c>
      <c r="F481" s="22">
        <f t="shared" si="85"/>
        <v>0</v>
      </c>
      <c r="G481" s="14">
        <f t="shared" si="93"/>
        <v>0</v>
      </c>
      <c r="H481" s="14">
        <f>('motorcycle data'!$C$4)*(G481)</f>
        <v>0</v>
      </c>
      <c r="I481" s="14">
        <f>0.5*1.225*F481^2*('motorcycle data'!$F$4)*('motorcycle data'!$G$4)</f>
        <v>0</v>
      </c>
      <c r="J481" s="14">
        <f>IF(F481=0,0,H481+I481+'motorcycle data'!$E$7)</f>
        <v>0</v>
      </c>
      <c r="K481" s="14">
        <f t="shared" si="86"/>
        <v>0</v>
      </c>
      <c r="L481" s="14">
        <f t="shared" si="87"/>
        <v>0</v>
      </c>
      <c r="M481" s="14">
        <f t="shared" si="88"/>
        <v>0</v>
      </c>
      <c r="N481" s="14">
        <f t="shared" si="84"/>
        <v>0</v>
      </c>
      <c r="O481" s="14">
        <f t="shared" si="89"/>
        <v>0</v>
      </c>
      <c r="P481" s="14">
        <f t="shared" si="90"/>
        <v>0</v>
      </c>
      <c r="Q481" s="14" t="str">
        <f t="shared" si="91"/>
        <v/>
      </c>
      <c r="R481" s="14"/>
      <c r="S481" s="14"/>
      <c r="T481" s="14">
        <f t="shared" si="94"/>
        <v>222.94658319136769</v>
      </c>
      <c r="U481" s="14">
        <f t="shared" si="95"/>
        <v>54.672959110288048</v>
      </c>
      <c r="V481" s="14">
        <f t="shared" si="92"/>
        <v>0</v>
      </c>
    </row>
    <row r="482" spans="2:22" x14ac:dyDescent="0.3">
      <c r="B482" s="5" t="s">
        <v>10</v>
      </c>
      <c r="C482" s="5">
        <v>474</v>
      </c>
      <c r="D482" s="5">
        <v>474</v>
      </c>
      <c r="E482" s="6">
        <v>0</v>
      </c>
      <c r="F482" s="22">
        <f t="shared" si="85"/>
        <v>0</v>
      </c>
      <c r="G482" s="14">
        <f t="shared" si="93"/>
        <v>0</v>
      </c>
      <c r="H482" s="14">
        <f>('motorcycle data'!$C$4)*(G482)</f>
        <v>0</v>
      </c>
      <c r="I482" s="14">
        <f>0.5*1.225*F482^2*('motorcycle data'!$F$4)*('motorcycle data'!$G$4)</f>
        <v>0</v>
      </c>
      <c r="J482" s="14">
        <f>IF(F482=0,0,H482+I482+'motorcycle data'!$E$7)</f>
        <v>0</v>
      </c>
      <c r="K482" s="14">
        <f t="shared" si="86"/>
        <v>0</v>
      </c>
      <c r="L482" s="14">
        <f t="shared" si="87"/>
        <v>0</v>
      </c>
      <c r="M482" s="14">
        <f t="shared" si="88"/>
        <v>0</v>
      </c>
      <c r="N482" s="14">
        <f t="shared" si="84"/>
        <v>0</v>
      </c>
      <c r="O482" s="14">
        <f t="shared" si="89"/>
        <v>0</v>
      </c>
      <c r="P482" s="14">
        <f t="shared" si="90"/>
        <v>0</v>
      </c>
      <c r="Q482" s="14" t="str">
        <f t="shared" si="91"/>
        <v/>
      </c>
      <c r="R482" s="14"/>
      <c r="S482" s="14"/>
      <c r="T482" s="14">
        <f t="shared" si="94"/>
        <v>222.94658319136769</v>
      </c>
      <c r="U482" s="14">
        <f t="shared" si="95"/>
        <v>54.672959110288048</v>
      </c>
      <c r="V482" s="14">
        <f t="shared" si="92"/>
        <v>0</v>
      </c>
    </row>
    <row r="483" spans="2:22" x14ac:dyDescent="0.3">
      <c r="B483" s="5" t="s">
        <v>10</v>
      </c>
      <c r="C483" s="5">
        <v>475</v>
      </c>
      <c r="D483" s="5">
        <v>475</v>
      </c>
      <c r="E483" s="6">
        <v>0</v>
      </c>
      <c r="F483" s="22">
        <f t="shared" si="85"/>
        <v>0</v>
      </c>
      <c r="G483" s="14">
        <f t="shared" si="93"/>
        <v>0</v>
      </c>
      <c r="H483" s="14">
        <f>('motorcycle data'!$C$4)*(G483)</f>
        <v>0</v>
      </c>
      <c r="I483" s="14">
        <f>0.5*1.225*F483^2*('motorcycle data'!$F$4)*('motorcycle data'!$G$4)</f>
        <v>0</v>
      </c>
      <c r="J483" s="14">
        <f>IF(F483=0,0,H483+I483+'motorcycle data'!$E$7)</f>
        <v>0</v>
      </c>
      <c r="K483" s="14">
        <f t="shared" si="86"/>
        <v>0</v>
      </c>
      <c r="L483" s="14">
        <f t="shared" si="87"/>
        <v>0</v>
      </c>
      <c r="M483" s="14">
        <f t="shared" si="88"/>
        <v>0</v>
      </c>
      <c r="N483" s="14">
        <f t="shared" si="84"/>
        <v>0</v>
      </c>
      <c r="O483" s="14">
        <f t="shared" si="89"/>
        <v>0</v>
      </c>
      <c r="P483" s="14">
        <f t="shared" si="90"/>
        <v>0</v>
      </c>
      <c r="Q483" s="14" t="str">
        <f t="shared" si="91"/>
        <v/>
      </c>
      <c r="R483" s="14"/>
      <c r="S483" s="14"/>
      <c r="T483" s="14">
        <f t="shared" si="94"/>
        <v>222.94658319136769</v>
      </c>
      <c r="U483" s="14">
        <f t="shared" si="95"/>
        <v>54.672959110288048</v>
      </c>
      <c r="V483" s="14">
        <f t="shared" si="92"/>
        <v>0</v>
      </c>
    </row>
    <row r="484" spans="2:22" x14ac:dyDescent="0.3">
      <c r="B484" s="5" t="s">
        <v>10</v>
      </c>
      <c r="C484" s="5">
        <v>476</v>
      </c>
      <c r="D484" s="5">
        <v>476</v>
      </c>
      <c r="E484" s="6">
        <v>0</v>
      </c>
      <c r="F484" s="22">
        <f t="shared" si="85"/>
        <v>0</v>
      </c>
      <c r="G484" s="14">
        <f t="shared" si="93"/>
        <v>0</v>
      </c>
      <c r="H484" s="14">
        <f>('motorcycle data'!$C$4)*(G484)</f>
        <v>0</v>
      </c>
      <c r="I484" s="14">
        <f>0.5*1.225*F484^2*('motorcycle data'!$F$4)*('motorcycle data'!$G$4)</f>
        <v>0</v>
      </c>
      <c r="J484" s="14">
        <f>IF(F484=0,0,H484+I484+'motorcycle data'!$E$7)</f>
        <v>0</v>
      </c>
      <c r="K484" s="14">
        <f t="shared" si="86"/>
        <v>0</v>
      </c>
      <c r="L484" s="14">
        <f t="shared" si="87"/>
        <v>0</v>
      </c>
      <c r="M484" s="14">
        <f t="shared" si="88"/>
        <v>0</v>
      </c>
      <c r="N484" s="14">
        <f t="shared" si="84"/>
        <v>0</v>
      </c>
      <c r="O484" s="14">
        <f t="shared" si="89"/>
        <v>0</v>
      </c>
      <c r="P484" s="14">
        <f t="shared" si="90"/>
        <v>0</v>
      </c>
      <c r="Q484" s="14" t="str">
        <f t="shared" si="91"/>
        <v/>
      </c>
      <c r="R484" s="14"/>
      <c r="S484" s="14"/>
      <c r="T484" s="14">
        <f t="shared" si="94"/>
        <v>222.94658319136769</v>
      </c>
      <c r="U484" s="14">
        <f t="shared" si="95"/>
        <v>54.672959110288048</v>
      </c>
      <c r="V484" s="14">
        <f t="shared" si="92"/>
        <v>0</v>
      </c>
    </row>
    <row r="485" spans="2:22" x14ac:dyDescent="0.3">
      <c r="B485" s="5" t="s">
        <v>10</v>
      </c>
      <c r="C485" s="5">
        <v>477</v>
      </c>
      <c r="D485" s="5">
        <v>477</v>
      </c>
      <c r="E485" s="6">
        <v>0</v>
      </c>
      <c r="F485" s="22">
        <f t="shared" si="85"/>
        <v>0</v>
      </c>
      <c r="G485" s="14">
        <f t="shared" si="93"/>
        <v>0</v>
      </c>
      <c r="H485" s="14">
        <f>('motorcycle data'!$C$4)*(G485)</f>
        <v>0</v>
      </c>
      <c r="I485" s="14">
        <f>0.5*1.225*F485^2*('motorcycle data'!$F$4)*('motorcycle data'!$G$4)</f>
        <v>0</v>
      </c>
      <c r="J485" s="14">
        <f>IF(F485=0,0,H485+I485+'motorcycle data'!$E$7)</f>
        <v>0</v>
      </c>
      <c r="K485" s="14">
        <f t="shared" si="86"/>
        <v>0</v>
      </c>
      <c r="L485" s="14">
        <f t="shared" si="87"/>
        <v>0</v>
      </c>
      <c r="M485" s="14">
        <f t="shared" si="88"/>
        <v>0</v>
      </c>
      <c r="N485" s="14">
        <f t="shared" si="84"/>
        <v>0</v>
      </c>
      <c r="O485" s="14">
        <f t="shared" si="89"/>
        <v>0</v>
      </c>
      <c r="P485" s="14">
        <f t="shared" si="90"/>
        <v>0</v>
      </c>
      <c r="Q485" s="14" t="str">
        <f t="shared" si="91"/>
        <v/>
      </c>
      <c r="R485" s="14"/>
      <c r="S485" s="14"/>
      <c r="T485" s="14">
        <f t="shared" si="94"/>
        <v>222.94658319136769</v>
      </c>
      <c r="U485" s="14">
        <f t="shared" si="95"/>
        <v>54.672959110288048</v>
      </c>
      <c r="V485" s="14">
        <f t="shared" si="92"/>
        <v>0</v>
      </c>
    </row>
    <row r="486" spans="2:22" x14ac:dyDescent="0.3">
      <c r="B486" s="5" t="s">
        <v>10</v>
      </c>
      <c r="C486" s="5">
        <v>478</v>
      </c>
      <c r="D486" s="5">
        <v>478</v>
      </c>
      <c r="E486" s="6">
        <v>0</v>
      </c>
      <c r="F486" s="22">
        <f t="shared" si="85"/>
        <v>0</v>
      </c>
      <c r="G486" s="14">
        <f t="shared" si="93"/>
        <v>0</v>
      </c>
      <c r="H486" s="14">
        <f>('motorcycle data'!$C$4)*(G486)</f>
        <v>0</v>
      </c>
      <c r="I486" s="14">
        <f>0.5*1.225*F486^2*('motorcycle data'!$F$4)*('motorcycle data'!$G$4)</f>
        <v>0</v>
      </c>
      <c r="J486" s="14">
        <f>IF(F486=0,0,H486+I486+'motorcycle data'!$E$7)</f>
        <v>0</v>
      </c>
      <c r="K486" s="14">
        <f t="shared" si="86"/>
        <v>0</v>
      </c>
      <c r="L486" s="14">
        <f t="shared" si="87"/>
        <v>0</v>
      </c>
      <c r="M486" s="14">
        <f t="shared" si="88"/>
        <v>0</v>
      </c>
      <c r="N486" s="14">
        <f t="shared" si="84"/>
        <v>0</v>
      </c>
      <c r="O486" s="14">
        <f t="shared" si="89"/>
        <v>0</v>
      </c>
      <c r="P486" s="14">
        <f t="shared" si="90"/>
        <v>0</v>
      </c>
      <c r="Q486" s="14" t="str">
        <f t="shared" si="91"/>
        <v/>
      </c>
      <c r="R486" s="14"/>
      <c r="S486" s="14"/>
      <c r="T486" s="14">
        <f t="shared" si="94"/>
        <v>222.94658319136769</v>
      </c>
      <c r="U486" s="14">
        <f t="shared" si="95"/>
        <v>54.672959110288048</v>
      </c>
      <c r="V486" s="14">
        <f t="shared" si="92"/>
        <v>0</v>
      </c>
    </row>
    <row r="487" spans="2:22" x14ac:dyDescent="0.3">
      <c r="B487" s="5" t="s">
        <v>10</v>
      </c>
      <c r="C487" s="5">
        <v>479</v>
      </c>
      <c r="D487" s="5">
        <v>479</v>
      </c>
      <c r="E487" s="6">
        <v>0</v>
      </c>
      <c r="F487" s="22">
        <f t="shared" si="85"/>
        <v>0</v>
      </c>
      <c r="G487" s="14">
        <f t="shared" si="93"/>
        <v>0</v>
      </c>
      <c r="H487" s="14">
        <f>('motorcycle data'!$C$4)*(G487)</f>
        <v>0</v>
      </c>
      <c r="I487" s="14">
        <f>0.5*1.225*F487^2*('motorcycle data'!$F$4)*('motorcycle data'!$G$4)</f>
        <v>0</v>
      </c>
      <c r="J487" s="14">
        <f>IF(F487=0,0,H487+I487+'motorcycle data'!$E$7)</f>
        <v>0</v>
      </c>
      <c r="K487" s="14">
        <f t="shared" si="86"/>
        <v>0</v>
      </c>
      <c r="L487" s="14">
        <f t="shared" si="87"/>
        <v>0</v>
      </c>
      <c r="M487" s="14">
        <f t="shared" si="88"/>
        <v>0</v>
      </c>
      <c r="N487" s="14">
        <f t="shared" si="84"/>
        <v>0</v>
      </c>
      <c r="O487" s="14">
        <f t="shared" si="89"/>
        <v>0</v>
      </c>
      <c r="P487" s="14">
        <f t="shared" si="90"/>
        <v>0</v>
      </c>
      <c r="Q487" s="14" t="str">
        <f t="shared" si="91"/>
        <v/>
      </c>
      <c r="R487" s="14"/>
      <c r="S487" s="14"/>
      <c r="T487" s="14">
        <f t="shared" si="94"/>
        <v>222.94658319136769</v>
      </c>
      <c r="U487" s="14">
        <f t="shared" si="95"/>
        <v>54.672959110288048</v>
      </c>
      <c r="V487" s="14">
        <f t="shared" si="92"/>
        <v>0</v>
      </c>
    </row>
    <row r="488" spans="2:22" x14ac:dyDescent="0.3">
      <c r="B488" s="5" t="s">
        <v>10</v>
      </c>
      <c r="C488" s="5">
        <v>480</v>
      </c>
      <c r="D488" s="5">
        <v>480</v>
      </c>
      <c r="E488" s="6">
        <v>0</v>
      </c>
      <c r="F488" s="22">
        <f t="shared" si="85"/>
        <v>0</v>
      </c>
      <c r="G488" s="14">
        <f t="shared" si="93"/>
        <v>0</v>
      </c>
      <c r="H488" s="14">
        <f>('motorcycle data'!$C$4)*(G488)</f>
        <v>0</v>
      </c>
      <c r="I488" s="14">
        <f>0.5*1.225*F488^2*('motorcycle data'!$F$4)*('motorcycle data'!$G$4)</f>
        <v>0</v>
      </c>
      <c r="J488" s="14">
        <f>IF(F488=0,0,H488+I488+'motorcycle data'!$E$7)</f>
        <v>0</v>
      </c>
      <c r="K488" s="14">
        <f t="shared" si="86"/>
        <v>0</v>
      </c>
      <c r="L488" s="14">
        <f t="shared" si="87"/>
        <v>0</v>
      </c>
      <c r="M488" s="14">
        <f t="shared" si="88"/>
        <v>0</v>
      </c>
      <c r="N488" s="14">
        <f t="shared" si="84"/>
        <v>0</v>
      </c>
      <c r="O488" s="14">
        <f t="shared" si="89"/>
        <v>0</v>
      </c>
      <c r="P488" s="14">
        <f t="shared" si="90"/>
        <v>0</v>
      </c>
      <c r="Q488" s="14" t="str">
        <f t="shared" si="91"/>
        <v/>
      </c>
      <c r="R488" s="14"/>
      <c r="S488" s="14"/>
      <c r="T488" s="14">
        <f t="shared" si="94"/>
        <v>222.94658319136769</v>
      </c>
      <c r="U488" s="14">
        <f t="shared" si="95"/>
        <v>54.672959110288048</v>
      </c>
      <c r="V488" s="14">
        <f t="shared" si="92"/>
        <v>0</v>
      </c>
    </row>
    <row r="489" spans="2:22" x14ac:dyDescent="0.3">
      <c r="B489" s="5" t="s">
        <v>10</v>
      </c>
      <c r="C489" s="5">
        <v>481</v>
      </c>
      <c r="D489" s="5">
        <v>481</v>
      </c>
      <c r="E489" s="6">
        <v>0</v>
      </c>
      <c r="F489" s="22">
        <f t="shared" si="85"/>
        <v>0</v>
      </c>
      <c r="G489" s="14">
        <f t="shared" si="93"/>
        <v>0</v>
      </c>
      <c r="H489" s="14">
        <f>('motorcycle data'!$C$4)*(G489)</f>
        <v>0</v>
      </c>
      <c r="I489" s="14">
        <f>0.5*1.225*F489^2*('motorcycle data'!$F$4)*('motorcycle data'!$G$4)</f>
        <v>0</v>
      </c>
      <c r="J489" s="14">
        <f>IF(F489=0,0,H489+I489+'motorcycle data'!$E$7)</f>
        <v>0</v>
      </c>
      <c r="K489" s="14">
        <f t="shared" si="86"/>
        <v>0</v>
      </c>
      <c r="L489" s="14">
        <f t="shared" si="87"/>
        <v>0</v>
      </c>
      <c r="M489" s="14">
        <f t="shared" si="88"/>
        <v>0</v>
      </c>
      <c r="N489" s="14">
        <f t="shared" si="84"/>
        <v>0</v>
      </c>
      <c r="O489" s="14">
        <f t="shared" si="89"/>
        <v>0</v>
      </c>
      <c r="P489" s="14">
        <f t="shared" si="90"/>
        <v>0</v>
      </c>
      <c r="Q489" s="14" t="str">
        <f t="shared" si="91"/>
        <v/>
      </c>
      <c r="R489" s="14"/>
      <c r="S489" s="14"/>
      <c r="T489" s="14">
        <f t="shared" si="94"/>
        <v>222.94658319136769</v>
      </c>
      <c r="U489" s="14">
        <f t="shared" si="95"/>
        <v>54.672959110288048</v>
      </c>
      <c r="V489" s="14">
        <f t="shared" si="92"/>
        <v>0</v>
      </c>
    </row>
    <row r="490" spans="2:22" x14ac:dyDescent="0.3">
      <c r="B490" s="5" t="s">
        <v>10</v>
      </c>
      <c r="C490" s="5">
        <v>482</v>
      </c>
      <c r="D490" s="5">
        <v>482</v>
      </c>
      <c r="E490" s="6">
        <v>0</v>
      </c>
      <c r="F490" s="22">
        <f t="shared" si="85"/>
        <v>0</v>
      </c>
      <c r="G490" s="14">
        <f t="shared" si="93"/>
        <v>0</v>
      </c>
      <c r="H490" s="14">
        <f>('motorcycle data'!$C$4)*(G490)</f>
        <v>0</v>
      </c>
      <c r="I490" s="14">
        <f>0.5*1.225*F490^2*('motorcycle data'!$F$4)*('motorcycle data'!$G$4)</f>
        <v>0</v>
      </c>
      <c r="J490" s="14">
        <f>IF(F490=0,0,H490+I490+'motorcycle data'!$E$7)</f>
        <v>0</v>
      </c>
      <c r="K490" s="14">
        <f t="shared" si="86"/>
        <v>0</v>
      </c>
      <c r="L490" s="14">
        <f t="shared" si="87"/>
        <v>0</v>
      </c>
      <c r="M490" s="14">
        <f t="shared" si="88"/>
        <v>0</v>
      </c>
      <c r="N490" s="14">
        <f t="shared" si="84"/>
        <v>0</v>
      </c>
      <c r="O490" s="14">
        <f t="shared" si="89"/>
        <v>0</v>
      </c>
      <c r="P490" s="14">
        <f t="shared" si="90"/>
        <v>0</v>
      </c>
      <c r="Q490" s="14" t="str">
        <f t="shared" si="91"/>
        <v/>
      </c>
      <c r="R490" s="14"/>
      <c r="S490" s="14"/>
      <c r="T490" s="14">
        <f t="shared" si="94"/>
        <v>222.94658319136769</v>
      </c>
      <c r="U490" s="14">
        <f t="shared" si="95"/>
        <v>54.672959110288048</v>
      </c>
      <c r="V490" s="14">
        <f t="shared" si="92"/>
        <v>0</v>
      </c>
    </row>
    <row r="491" spans="2:22" x14ac:dyDescent="0.3">
      <c r="B491" s="5" t="s">
        <v>10</v>
      </c>
      <c r="C491" s="5">
        <v>483</v>
      </c>
      <c r="D491" s="5">
        <v>483</v>
      </c>
      <c r="E491" s="6">
        <v>0</v>
      </c>
      <c r="F491" s="22">
        <f t="shared" si="85"/>
        <v>0</v>
      </c>
      <c r="G491" s="14">
        <f t="shared" si="93"/>
        <v>0</v>
      </c>
      <c r="H491" s="14">
        <f>('motorcycle data'!$C$4)*(G491)</f>
        <v>0</v>
      </c>
      <c r="I491" s="14">
        <f>0.5*1.225*F491^2*('motorcycle data'!$F$4)*('motorcycle data'!$G$4)</f>
        <v>0</v>
      </c>
      <c r="J491" s="14">
        <f>IF(F491=0,0,H491+I491+'motorcycle data'!$E$7)</f>
        <v>0</v>
      </c>
      <c r="K491" s="14">
        <f t="shared" si="86"/>
        <v>0</v>
      </c>
      <c r="L491" s="14">
        <f t="shared" si="87"/>
        <v>0</v>
      </c>
      <c r="M491" s="14">
        <f t="shared" si="88"/>
        <v>0</v>
      </c>
      <c r="N491" s="14">
        <f t="shared" si="84"/>
        <v>0</v>
      </c>
      <c r="O491" s="14">
        <f t="shared" si="89"/>
        <v>0</v>
      </c>
      <c r="P491" s="14">
        <f t="shared" si="90"/>
        <v>0</v>
      </c>
      <c r="Q491" s="14" t="str">
        <f t="shared" si="91"/>
        <v/>
      </c>
      <c r="R491" s="14"/>
      <c r="S491" s="14"/>
      <c r="T491" s="14">
        <f t="shared" si="94"/>
        <v>222.94658319136769</v>
      </c>
      <c r="U491" s="14">
        <f t="shared" si="95"/>
        <v>54.672959110288048</v>
      </c>
      <c r="V491" s="14">
        <f t="shared" si="92"/>
        <v>0</v>
      </c>
    </row>
    <row r="492" spans="2:22" x14ac:dyDescent="0.3">
      <c r="B492" s="5" t="s">
        <v>10</v>
      </c>
      <c r="C492" s="5">
        <v>484</v>
      </c>
      <c r="D492" s="5">
        <v>484</v>
      </c>
      <c r="E492" s="6">
        <v>0</v>
      </c>
      <c r="F492" s="22">
        <f t="shared" si="85"/>
        <v>0</v>
      </c>
      <c r="G492" s="14">
        <f t="shared" si="93"/>
        <v>0</v>
      </c>
      <c r="H492" s="14">
        <f>('motorcycle data'!$C$4)*(G492)</f>
        <v>0</v>
      </c>
      <c r="I492" s="14">
        <f>0.5*1.225*F492^2*('motorcycle data'!$F$4)*('motorcycle data'!$G$4)</f>
        <v>0</v>
      </c>
      <c r="J492" s="14">
        <f>IF(F492=0,0,H492+I492+'motorcycle data'!$E$7)</f>
        <v>0</v>
      </c>
      <c r="K492" s="14">
        <f t="shared" si="86"/>
        <v>0</v>
      </c>
      <c r="L492" s="14">
        <f t="shared" si="87"/>
        <v>0</v>
      </c>
      <c r="M492" s="14">
        <f t="shared" si="88"/>
        <v>0</v>
      </c>
      <c r="N492" s="14">
        <f t="shared" si="84"/>
        <v>0</v>
      </c>
      <c r="O492" s="14">
        <f t="shared" si="89"/>
        <v>0</v>
      </c>
      <c r="P492" s="14">
        <f t="shared" si="90"/>
        <v>0</v>
      </c>
      <c r="Q492" s="14" t="str">
        <f t="shared" si="91"/>
        <v/>
      </c>
      <c r="R492" s="14"/>
      <c r="S492" s="14"/>
      <c r="T492" s="14">
        <f t="shared" si="94"/>
        <v>222.94658319136769</v>
      </c>
      <c r="U492" s="14">
        <f t="shared" si="95"/>
        <v>54.672959110288048</v>
      </c>
      <c r="V492" s="14">
        <f t="shared" si="92"/>
        <v>0</v>
      </c>
    </row>
    <row r="493" spans="2:22" x14ac:dyDescent="0.3">
      <c r="B493" s="5" t="s">
        <v>10</v>
      </c>
      <c r="C493" s="5">
        <v>485</v>
      </c>
      <c r="D493" s="5">
        <v>485</v>
      </c>
      <c r="E493" s="6">
        <v>0</v>
      </c>
      <c r="F493" s="22">
        <f t="shared" si="85"/>
        <v>0</v>
      </c>
      <c r="G493" s="14">
        <f t="shared" si="93"/>
        <v>0</v>
      </c>
      <c r="H493" s="14">
        <f>('motorcycle data'!$C$4)*(G493)</f>
        <v>0</v>
      </c>
      <c r="I493" s="14">
        <f>0.5*1.225*F493^2*('motorcycle data'!$F$4)*('motorcycle data'!$G$4)</f>
        <v>0</v>
      </c>
      <c r="J493" s="14">
        <f>IF(F493=0,0,H493+I493+'motorcycle data'!$E$7)</f>
        <v>0</v>
      </c>
      <c r="K493" s="14">
        <f t="shared" si="86"/>
        <v>0</v>
      </c>
      <c r="L493" s="14">
        <f t="shared" si="87"/>
        <v>0</v>
      </c>
      <c r="M493" s="14">
        <f t="shared" si="88"/>
        <v>0</v>
      </c>
      <c r="N493" s="14">
        <f t="shared" si="84"/>
        <v>0</v>
      </c>
      <c r="O493" s="14">
        <f t="shared" si="89"/>
        <v>0</v>
      </c>
      <c r="P493" s="14">
        <f t="shared" si="90"/>
        <v>0</v>
      </c>
      <c r="Q493" s="14" t="str">
        <f t="shared" si="91"/>
        <v/>
      </c>
      <c r="R493" s="14"/>
      <c r="S493" s="14"/>
      <c r="T493" s="14">
        <f t="shared" si="94"/>
        <v>222.94658319136769</v>
      </c>
      <c r="U493" s="14">
        <f t="shared" si="95"/>
        <v>54.672959110288048</v>
      </c>
      <c r="V493" s="14">
        <f t="shared" si="92"/>
        <v>0</v>
      </c>
    </row>
    <row r="494" spans="2:22" x14ac:dyDescent="0.3">
      <c r="B494" s="5" t="s">
        <v>10</v>
      </c>
      <c r="C494" s="5">
        <v>486</v>
      </c>
      <c r="D494" s="5">
        <v>486</v>
      </c>
      <c r="E494" s="6">
        <v>0</v>
      </c>
      <c r="F494" s="22">
        <f t="shared" si="85"/>
        <v>0</v>
      </c>
      <c r="G494" s="14">
        <f t="shared" si="93"/>
        <v>0</v>
      </c>
      <c r="H494" s="14">
        <f>('motorcycle data'!$C$4)*(G494)</f>
        <v>0</v>
      </c>
      <c r="I494" s="14">
        <f>0.5*1.225*F494^2*('motorcycle data'!$F$4)*('motorcycle data'!$G$4)</f>
        <v>0</v>
      </c>
      <c r="J494" s="14">
        <f>IF(F494=0,0,H494+I494+'motorcycle data'!$E$7)</f>
        <v>0</v>
      </c>
      <c r="K494" s="14">
        <f t="shared" si="86"/>
        <v>0</v>
      </c>
      <c r="L494" s="14">
        <f t="shared" si="87"/>
        <v>0</v>
      </c>
      <c r="M494" s="14">
        <f t="shared" si="88"/>
        <v>0</v>
      </c>
      <c r="N494" s="14">
        <f t="shared" si="84"/>
        <v>0</v>
      </c>
      <c r="O494" s="14">
        <f t="shared" si="89"/>
        <v>0</v>
      </c>
      <c r="P494" s="14">
        <f t="shared" si="90"/>
        <v>0</v>
      </c>
      <c r="Q494" s="14" t="str">
        <f t="shared" si="91"/>
        <v/>
      </c>
      <c r="R494" s="14"/>
      <c r="S494" s="14"/>
      <c r="T494" s="14">
        <f t="shared" si="94"/>
        <v>222.94658319136769</v>
      </c>
      <c r="U494" s="14">
        <f t="shared" si="95"/>
        <v>54.672959110288048</v>
      </c>
      <c r="V494" s="14">
        <f t="shared" si="92"/>
        <v>0</v>
      </c>
    </row>
    <row r="495" spans="2:22" x14ac:dyDescent="0.3">
      <c r="B495" s="5" t="s">
        <v>10</v>
      </c>
      <c r="C495" s="5">
        <v>487</v>
      </c>
      <c r="D495" s="5">
        <v>487</v>
      </c>
      <c r="E495" s="6">
        <v>0</v>
      </c>
      <c r="F495" s="22">
        <f t="shared" si="85"/>
        <v>0</v>
      </c>
      <c r="G495" s="14">
        <f t="shared" si="93"/>
        <v>0</v>
      </c>
      <c r="H495" s="14">
        <f>('motorcycle data'!$C$4)*(G495)</f>
        <v>0</v>
      </c>
      <c r="I495" s="14">
        <f>0.5*1.225*F495^2*('motorcycle data'!$F$4)*('motorcycle data'!$G$4)</f>
        <v>0</v>
      </c>
      <c r="J495" s="14">
        <f>IF(F495=0,0,H495+I495+'motorcycle data'!$E$7)</f>
        <v>0</v>
      </c>
      <c r="K495" s="14">
        <f t="shared" si="86"/>
        <v>0</v>
      </c>
      <c r="L495" s="14">
        <f t="shared" si="87"/>
        <v>0</v>
      </c>
      <c r="M495" s="14">
        <f t="shared" si="88"/>
        <v>0</v>
      </c>
      <c r="N495" s="14">
        <f t="shared" si="84"/>
        <v>0</v>
      </c>
      <c r="O495" s="14">
        <f t="shared" si="89"/>
        <v>0</v>
      </c>
      <c r="P495" s="14">
        <f t="shared" si="90"/>
        <v>0</v>
      </c>
      <c r="Q495" s="14" t="str">
        <f t="shared" si="91"/>
        <v/>
      </c>
      <c r="R495" s="14"/>
      <c r="S495" s="14"/>
      <c r="T495" s="14">
        <f t="shared" si="94"/>
        <v>222.94658319136769</v>
      </c>
      <c r="U495" s="14">
        <f t="shared" si="95"/>
        <v>54.672959110288048</v>
      </c>
      <c r="V495" s="14">
        <f t="shared" si="92"/>
        <v>0</v>
      </c>
    </row>
    <row r="496" spans="2:22" x14ac:dyDescent="0.3">
      <c r="B496" s="5" t="s">
        <v>10</v>
      </c>
      <c r="C496" s="5">
        <v>488</v>
      </c>
      <c r="D496" s="5">
        <v>488</v>
      </c>
      <c r="E496" s="6">
        <v>0</v>
      </c>
      <c r="F496" s="22">
        <f t="shared" si="85"/>
        <v>0</v>
      </c>
      <c r="G496" s="14">
        <f t="shared" si="93"/>
        <v>0</v>
      </c>
      <c r="H496" s="14">
        <f>('motorcycle data'!$C$4)*(G496)</f>
        <v>0</v>
      </c>
      <c r="I496" s="14">
        <f>0.5*1.225*F496^2*('motorcycle data'!$F$4)*('motorcycle data'!$G$4)</f>
        <v>0</v>
      </c>
      <c r="J496" s="14">
        <f>IF(F496=0,0,H496+I496+'motorcycle data'!$E$7)</f>
        <v>0</v>
      </c>
      <c r="K496" s="14">
        <f t="shared" si="86"/>
        <v>0</v>
      </c>
      <c r="L496" s="14">
        <f t="shared" si="87"/>
        <v>0</v>
      </c>
      <c r="M496" s="14">
        <f t="shared" si="88"/>
        <v>0</v>
      </c>
      <c r="N496" s="14">
        <f t="shared" si="84"/>
        <v>0</v>
      </c>
      <c r="O496" s="14">
        <f t="shared" si="89"/>
        <v>0</v>
      </c>
      <c r="P496" s="14">
        <f t="shared" si="90"/>
        <v>0</v>
      </c>
      <c r="Q496" s="14" t="str">
        <f t="shared" si="91"/>
        <v/>
      </c>
      <c r="R496" s="14"/>
      <c r="S496" s="14"/>
      <c r="T496" s="14">
        <f t="shared" si="94"/>
        <v>222.94658319136769</v>
      </c>
      <c r="U496" s="14">
        <f t="shared" si="95"/>
        <v>54.672959110288048</v>
      </c>
      <c r="V496" s="14">
        <f t="shared" si="92"/>
        <v>0</v>
      </c>
    </row>
    <row r="497" spans="2:22" x14ac:dyDescent="0.3">
      <c r="B497" s="5" t="s">
        <v>10</v>
      </c>
      <c r="C497" s="5">
        <v>489</v>
      </c>
      <c r="D497" s="5">
        <v>489</v>
      </c>
      <c r="E497" s="6">
        <v>0</v>
      </c>
      <c r="F497" s="22">
        <f t="shared" si="85"/>
        <v>0</v>
      </c>
      <c r="G497" s="14">
        <f t="shared" si="93"/>
        <v>0</v>
      </c>
      <c r="H497" s="14">
        <f>('motorcycle data'!$C$4)*(G497)</f>
        <v>0</v>
      </c>
      <c r="I497" s="14">
        <f>0.5*1.225*F497^2*('motorcycle data'!$F$4)*('motorcycle data'!$G$4)</f>
        <v>0</v>
      </c>
      <c r="J497" s="14">
        <f>IF(F497=0,0,H497+I497+'motorcycle data'!$E$7)</f>
        <v>0</v>
      </c>
      <c r="K497" s="14">
        <f t="shared" si="86"/>
        <v>0</v>
      </c>
      <c r="L497" s="14">
        <f t="shared" si="87"/>
        <v>0</v>
      </c>
      <c r="M497" s="14">
        <f t="shared" si="88"/>
        <v>0</v>
      </c>
      <c r="N497" s="14">
        <f t="shared" si="84"/>
        <v>0</v>
      </c>
      <c r="O497" s="14">
        <f t="shared" si="89"/>
        <v>0</v>
      </c>
      <c r="P497" s="14">
        <f t="shared" si="90"/>
        <v>0</v>
      </c>
      <c r="Q497" s="14" t="str">
        <f t="shared" si="91"/>
        <v/>
      </c>
      <c r="R497" s="14"/>
      <c r="S497" s="14"/>
      <c r="T497" s="14">
        <f t="shared" si="94"/>
        <v>222.94658319136769</v>
      </c>
      <c r="U497" s="14">
        <f t="shared" si="95"/>
        <v>54.672959110288048</v>
      </c>
      <c r="V497" s="14">
        <f t="shared" si="92"/>
        <v>0</v>
      </c>
    </row>
    <row r="498" spans="2:22" x14ac:dyDescent="0.3">
      <c r="B498" s="5" t="s">
        <v>10</v>
      </c>
      <c r="C498" s="5">
        <v>490</v>
      </c>
      <c r="D498" s="5">
        <v>490</v>
      </c>
      <c r="E498" s="6">
        <v>0</v>
      </c>
      <c r="F498" s="22">
        <f t="shared" si="85"/>
        <v>0</v>
      </c>
      <c r="G498" s="14">
        <f t="shared" si="93"/>
        <v>0</v>
      </c>
      <c r="H498" s="14">
        <f>('motorcycle data'!$C$4)*(G498)</f>
        <v>0</v>
      </c>
      <c r="I498" s="14">
        <f>0.5*1.225*F498^2*('motorcycle data'!$F$4)*('motorcycle data'!$G$4)</f>
        <v>0</v>
      </c>
      <c r="J498" s="14">
        <f>IF(F498=0,0,H498+I498+'motorcycle data'!$E$7)</f>
        <v>0</v>
      </c>
      <c r="K498" s="14">
        <f t="shared" si="86"/>
        <v>0</v>
      </c>
      <c r="L498" s="14">
        <f t="shared" si="87"/>
        <v>0</v>
      </c>
      <c r="M498" s="14">
        <f t="shared" si="88"/>
        <v>0</v>
      </c>
      <c r="N498" s="14">
        <f t="shared" si="84"/>
        <v>0</v>
      </c>
      <c r="O498" s="14">
        <f t="shared" si="89"/>
        <v>0</v>
      </c>
      <c r="P498" s="14">
        <f t="shared" si="90"/>
        <v>0</v>
      </c>
      <c r="Q498" s="14" t="str">
        <f t="shared" si="91"/>
        <v/>
      </c>
      <c r="R498" s="14"/>
      <c r="S498" s="14"/>
      <c r="T498" s="14">
        <f t="shared" si="94"/>
        <v>222.94658319136769</v>
      </c>
      <c r="U498" s="14">
        <f t="shared" si="95"/>
        <v>54.672959110288048</v>
      </c>
      <c r="V498" s="14">
        <f t="shared" si="92"/>
        <v>0</v>
      </c>
    </row>
    <row r="499" spans="2:22" x14ac:dyDescent="0.3">
      <c r="B499" s="5" t="s">
        <v>10</v>
      </c>
      <c r="C499" s="5">
        <v>491</v>
      </c>
      <c r="D499" s="5">
        <v>491</v>
      </c>
      <c r="E499" s="6">
        <v>0</v>
      </c>
      <c r="F499" s="22">
        <f t="shared" si="85"/>
        <v>0</v>
      </c>
      <c r="G499" s="14">
        <f t="shared" si="93"/>
        <v>0</v>
      </c>
      <c r="H499" s="14">
        <f>('motorcycle data'!$C$4)*(G499)</f>
        <v>0</v>
      </c>
      <c r="I499" s="14">
        <f>0.5*1.225*F499^2*('motorcycle data'!$F$4)*('motorcycle data'!$G$4)</f>
        <v>0</v>
      </c>
      <c r="J499" s="14">
        <f>IF(F499=0,0,H499+I499+'motorcycle data'!$E$7)</f>
        <v>0</v>
      </c>
      <c r="K499" s="14">
        <f t="shared" si="86"/>
        <v>0</v>
      </c>
      <c r="L499" s="14">
        <f t="shared" si="87"/>
        <v>0</v>
      </c>
      <c r="M499" s="14">
        <f t="shared" si="88"/>
        <v>0</v>
      </c>
      <c r="N499" s="14">
        <f t="shared" si="84"/>
        <v>0</v>
      </c>
      <c r="O499" s="14">
        <f t="shared" si="89"/>
        <v>0</v>
      </c>
      <c r="P499" s="14">
        <f t="shared" si="90"/>
        <v>0</v>
      </c>
      <c r="Q499" s="14" t="str">
        <f t="shared" si="91"/>
        <v/>
      </c>
      <c r="R499" s="14"/>
      <c r="S499" s="14"/>
      <c r="T499" s="14">
        <f t="shared" si="94"/>
        <v>222.94658319136769</v>
      </c>
      <c r="U499" s="14">
        <f t="shared" si="95"/>
        <v>54.672959110288048</v>
      </c>
      <c r="V499" s="14">
        <f t="shared" si="92"/>
        <v>0</v>
      </c>
    </row>
    <row r="500" spans="2:22" x14ac:dyDescent="0.3">
      <c r="B500" s="5" t="s">
        <v>10</v>
      </c>
      <c r="C500" s="5">
        <v>492</v>
      </c>
      <c r="D500" s="5">
        <v>492</v>
      </c>
      <c r="E500" s="6">
        <v>0</v>
      </c>
      <c r="F500" s="22">
        <f t="shared" si="85"/>
        <v>0</v>
      </c>
      <c r="G500" s="14">
        <f t="shared" si="93"/>
        <v>0</v>
      </c>
      <c r="H500" s="14">
        <f>('motorcycle data'!$C$4)*(G500)</f>
        <v>0</v>
      </c>
      <c r="I500" s="14">
        <f>0.5*1.225*F500^2*('motorcycle data'!$F$4)*('motorcycle data'!$G$4)</f>
        <v>0</v>
      </c>
      <c r="J500" s="14">
        <f>IF(F500=0,0,H500+I500+'motorcycle data'!$E$7)</f>
        <v>0</v>
      </c>
      <c r="K500" s="14">
        <f t="shared" si="86"/>
        <v>0</v>
      </c>
      <c r="L500" s="14">
        <f t="shared" si="87"/>
        <v>0</v>
      </c>
      <c r="M500" s="14">
        <f t="shared" si="88"/>
        <v>0</v>
      </c>
      <c r="N500" s="14">
        <f t="shared" si="84"/>
        <v>0</v>
      </c>
      <c r="O500" s="14">
        <f t="shared" si="89"/>
        <v>0</v>
      </c>
      <c r="P500" s="14">
        <f t="shared" si="90"/>
        <v>0</v>
      </c>
      <c r="Q500" s="14" t="str">
        <f t="shared" si="91"/>
        <v/>
      </c>
      <c r="R500" s="14"/>
      <c r="S500" s="14"/>
      <c r="T500" s="14">
        <f t="shared" si="94"/>
        <v>222.94658319136769</v>
      </c>
      <c r="U500" s="14">
        <f t="shared" si="95"/>
        <v>54.672959110288048</v>
      </c>
      <c r="V500" s="14">
        <f t="shared" si="92"/>
        <v>0</v>
      </c>
    </row>
    <row r="501" spans="2:22" x14ac:dyDescent="0.3">
      <c r="B501" s="5" t="s">
        <v>10</v>
      </c>
      <c r="C501" s="5">
        <v>493</v>
      </c>
      <c r="D501" s="5">
        <v>493</v>
      </c>
      <c r="E501" s="6">
        <v>0</v>
      </c>
      <c r="F501" s="22">
        <f t="shared" si="85"/>
        <v>0</v>
      </c>
      <c r="G501" s="14">
        <f t="shared" si="93"/>
        <v>0</v>
      </c>
      <c r="H501" s="14">
        <f>('motorcycle data'!$C$4)*(G501)</f>
        <v>0</v>
      </c>
      <c r="I501" s="14">
        <f>0.5*1.225*F501^2*('motorcycle data'!$F$4)*('motorcycle data'!$G$4)</f>
        <v>0</v>
      </c>
      <c r="J501" s="14">
        <f>IF(F501=0,0,H501+I501+'motorcycle data'!$E$7)</f>
        <v>0</v>
      </c>
      <c r="K501" s="14">
        <f t="shared" si="86"/>
        <v>0</v>
      </c>
      <c r="L501" s="14">
        <f t="shared" si="87"/>
        <v>0</v>
      </c>
      <c r="M501" s="14">
        <f t="shared" si="88"/>
        <v>0</v>
      </c>
      <c r="N501" s="14">
        <f t="shared" si="84"/>
        <v>0</v>
      </c>
      <c r="O501" s="14">
        <f t="shared" si="89"/>
        <v>0</v>
      </c>
      <c r="P501" s="14">
        <f t="shared" si="90"/>
        <v>0</v>
      </c>
      <c r="Q501" s="14" t="str">
        <f t="shared" si="91"/>
        <v/>
      </c>
      <c r="R501" s="14"/>
      <c r="S501" s="14"/>
      <c r="T501" s="14">
        <f t="shared" si="94"/>
        <v>222.94658319136769</v>
      </c>
      <c r="U501" s="14">
        <f t="shared" si="95"/>
        <v>54.672959110288048</v>
      </c>
      <c r="V501" s="14">
        <f t="shared" si="92"/>
        <v>0</v>
      </c>
    </row>
    <row r="502" spans="2:22" x14ac:dyDescent="0.3">
      <c r="B502" s="5" t="s">
        <v>10</v>
      </c>
      <c r="C502" s="5">
        <v>494</v>
      </c>
      <c r="D502" s="5">
        <v>494</v>
      </c>
      <c r="E502" s="6">
        <v>0</v>
      </c>
      <c r="F502" s="22">
        <f t="shared" si="85"/>
        <v>0</v>
      </c>
      <c r="G502" s="14">
        <f t="shared" si="93"/>
        <v>0</v>
      </c>
      <c r="H502" s="14">
        <f>('motorcycle data'!$C$4)*(G502)</f>
        <v>0</v>
      </c>
      <c r="I502" s="14">
        <f>0.5*1.225*F502^2*('motorcycle data'!$F$4)*('motorcycle data'!$G$4)</f>
        <v>0</v>
      </c>
      <c r="J502" s="14">
        <f>IF(F502=0,0,H502+I502+'motorcycle data'!$E$7)</f>
        <v>0</v>
      </c>
      <c r="K502" s="14">
        <f t="shared" si="86"/>
        <v>0</v>
      </c>
      <c r="L502" s="14">
        <f t="shared" si="87"/>
        <v>0</v>
      </c>
      <c r="M502" s="14">
        <f t="shared" si="88"/>
        <v>0</v>
      </c>
      <c r="N502" s="14">
        <f t="shared" si="84"/>
        <v>0</v>
      </c>
      <c r="O502" s="14">
        <f t="shared" si="89"/>
        <v>0</v>
      </c>
      <c r="P502" s="14">
        <f t="shared" si="90"/>
        <v>0</v>
      </c>
      <c r="Q502" s="14" t="str">
        <f t="shared" si="91"/>
        <v/>
      </c>
      <c r="R502" s="14"/>
      <c r="S502" s="14"/>
      <c r="T502" s="14">
        <f t="shared" si="94"/>
        <v>222.94658319136769</v>
      </c>
      <c r="U502" s="14">
        <f t="shared" si="95"/>
        <v>54.672959110288048</v>
      </c>
      <c r="V502" s="14">
        <f t="shared" si="92"/>
        <v>0</v>
      </c>
    </row>
    <row r="503" spans="2:22" x14ac:dyDescent="0.3">
      <c r="B503" s="5" t="s">
        <v>10</v>
      </c>
      <c r="C503" s="5">
        <v>495</v>
      </c>
      <c r="D503" s="5">
        <v>495</v>
      </c>
      <c r="E503" s="6">
        <v>0</v>
      </c>
      <c r="F503" s="22">
        <f t="shared" si="85"/>
        <v>0</v>
      </c>
      <c r="G503" s="14">
        <f t="shared" si="93"/>
        <v>0</v>
      </c>
      <c r="H503" s="14">
        <f>('motorcycle data'!$C$4)*(G503)</f>
        <v>0</v>
      </c>
      <c r="I503" s="14">
        <f>0.5*1.225*F503^2*('motorcycle data'!$F$4)*('motorcycle data'!$G$4)</f>
        <v>0</v>
      </c>
      <c r="J503" s="14">
        <f>IF(F503=0,0,H503+I503+'motorcycle data'!$E$7)</f>
        <v>0</v>
      </c>
      <c r="K503" s="14">
        <f t="shared" si="86"/>
        <v>0</v>
      </c>
      <c r="L503" s="14">
        <f t="shared" si="87"/>
        <v>0</v>
      </c>
      <c r="M503" s="14">
        <f t="shared" si="88"/>
        <v>0</v>
      </c>
      <c r="N503" s="14">
        <f t="shared" si="84"/>
        <v>0</v>
      </c>
      <c r="O503" s="14">
        <f t="shared" si="89"/>
        <v>0</v>
      </c>
      <c r="P503" s="14">
        <f t="shared" si="90"/>
        <v>0</v>
      </c>
      <c r="Q503" s="14" t="str">
        <f t="shared" si="91"/>
        <v/>
      </c>
      <c r="R503" s="14"/>
      <c r="S503" s="14"/>
      <c r="T503" s="14">
        <f t="shared" si="94"/>
        <v>222.94658319136769</v>
      </c>
      <c r="U503" s="14">
        <f t="shared" si="95"/>
        <v>54.672959110288048</v>
      </c>
      <c r="V503" s="14">
        <f t="shared" si="92"/>
        <v>0</v>
      </c>
    </row>
    <row r="504" spans="2:22" x14ac:dyDescent="0.3">
      <c r="B504" s="5" t="s">
        <v>10</v>
      </c>
      <c r="C504" s="5">
        <v>496</v>
      </c>
      <c r="D504" s="5">
        <v>496</v>
      </c>
      <c r="E504" s="6">
        <v>0</v>
      </c>
      <c r="F504" s="22">
        <f t="shared" si="85"/>
        <v>0</v>
      </c>
      <c r="G504" s="14">
        <f t="shared" si="93"/>
        <v>0</v>
      </c>
      <c r="H504" s="14">
        <f>('motorcycle data'!$C$4)*(G504)</f>
        <v>0</v>
      </c>
      <c r="I504" s="14">
        <f>0.5*1.225*F504^2*('motorcycle data'!$F$4)*('motorcycle data'!$G$4)</f>
        <v>0</v>
      </c>
      <c r="J504" s="14">
        <f>IF(F504=0,0,H504+I504+'motorcycle data'!$E$7)</f>
        <v>0</v>
      </c>
      <c r="K504" s="14">
        <f t="shared" si="86"/>
        <v>0</v>
      </c>
      <c r="L504" s="14">
        <f t="shared" si="87"/>
        <v>0</v>
      </c>
      <c r="M504" s="14">
        <f t="shared" si="88"/>
        <v>0</v>
      </c>
      <c r="N504" s="14">
        <f t="shared" si="84"/>
        <v>0</v>
      </c>
      <c r="O504" s="14">
        <f t="shared" si="89"/>
        <v>0</v>
      </c>
      <c r="P504" s="14">
        <f t="shared" si="90"/>
        <v>0</v>
      </c>
      <c r="Q504" s="14" t="str">
        <f t="shared" si="91"/>
        <v/>
      </c>
      <c r="R504" s="14"/>
      <c r="S504" s="14"/>
      <c r="T504" s="14">
        <f t="shared" si="94"/>
        <v>222.94658319136769</v>
      </c>
      <c r="U504" s="14">
        <f t="shared" si="95"/>
        <v>54.672959110288048</v>
      </c>
      <c r="V504" s="14">
        <f t="shared" si="92"/>
        <v>0</v>
      </c>
    </row>
    <row r="505" spans="2:22" x14ac:dyDescent="0.3">
      <c r="B505" s="5" t="s">
        <v>10</v>
      </c>
      <c r="C505" s="5">
        <v>497</v>
      </c>
      <c r="D505" s="5">
        <v>497</v>
      </c>
      <c r="E505" s="6">
        <v>0</v>
      </c>
      <c r="F505" s="22">
        <f t="shared" si="85"/>
        <v>0</v>
      </c>
      <c r="G505" s="14">
        <f t="shared" si="93"/>
        <v>0</v>
      </c>
      <c r="H505" s="14">
        <f>('motorcycle data'!$C$4)*(G505)</f>
        <v>0</v>
      </c>
      <c r="I505" s="14">
        <f>0.5*1.225*F505^2*('motorcycle data'!$F$4)*('motorcycle data'!$G$4)</f>
        <v>0</v>
      </c>
      <c r="J505" s="14">
        <f>IF(F505=0,0,H505+I505+'motorcycle data'!$E$7)</f>
        <v>0</v>
      </c>
      <c r="K505" s="14">
        <f t="shared" si="86"/>
        <v>0</v>
      </c>
      <c r="L505" s="14">
        <f t="shared" si="87"/>
        <v>0</v>
      </c>
      <c r="M505" s="14">
        <f t="shared" si="88"/>
        <v>0</v>
      </c>
      <c r="N505" s="14">
        <f t="shared" si="84"/>
        <v>0</v>
      </c>
      <c r="O505" s="14">
        <f t="shared" si="89"/>
        <v>0</v>
      </c>
      <c r="P505" s="14">
        <f t="shared" si="90"/>
        <v>0</v>
      </c>
      <c r="Q505" s="14" t="str">
        <f t="shared" si="91"/>
        <v/>
      </c>
      <c r="R505" s="14"/>
      <c r="S505" s="14"/>
      <c r="T505" s="14">
        <f t="shared" si="94"/>
        <v>222.94658319136769</v>
      </c>
      <c r="U505" s="14">
        <f t="shared" si="95"/>
        <v>54.672959110288048</v>
      </c>
      <c r="V505" s="14">
        <f t="shared" si="92"/>
        <v>0</v>
      </c>
    </row>
    <row r="506" spans="2:22" x14ac:dyDescent="0.3">
      <c r="B506" s="5" t="s">
        <v>10</v>
      </c>
      <c r="C506" s="5">
        <v>498</v>
      </c>
      <c r="D506" s="5">
        <v>498</v>
      </c>
      <c r="E506" s="6">
        <v>0</v>
      </c>
      <c r="F506" s="22">
        <f t="shared" si="85"/>
        <v>0</v>
      </c>
      <c r="G506" s="14">
        <f t="shared" si="93"/>
        <v>0</v>
      </c>
      <c r="H506" s="14">
        <f>('motorcycle data'!$C$4)*(G506)</f>
        <v>0</v>
      </c>
      <c r="I506" s="14">
        <f>0.5*1.225*F506^2*('motorcycle data'!$F$4)*('motorcycle data'!$G$4)</f>
        <v>0</v>
      </c>
      <c r="J506" s="14">
        <f>IF(F506=0,0,H506+I506+'motorcycle data'!$E$7)</f>
        <v>0</v>
      </c>
      <c r="K506" s="14">
        <f t="shared" si="86"/>
        <v>0</v>
      </c>
      <c r="L506" s="14">
        <f t="shared" si="87"/>
        <v>0</v>
      </c>
      <c r="M506" s="14">
        <f t="shared" si="88"/>
        <v>0</v>
      </c>
      <c r="N506" s="14">
        <f t="shared" si="84"/>
        <v>0</v>
      </c>
      <c r="O506" s="14">
        <f t="shared" si="89"/>
        <v>0</v>
      </c>
      <c r="P506" s="14">
        <f t="shared" si="90"/>
        <v>0</v>
      </c>
      <c r="Q506" s="14" t="str">
        <f t="shared" si="91"/>
        <v/>
      </c>
      <c r="R506" s="14"/>
      <c r="S506" s="14"/>
      <c r="T506" s="14">
        <f t="shared" si="94"/>
        <v>222.94658319136769</v>
      </c>
      <c r="U506" s="14">
        <f t="shared" si="95"/>
        <v>54.672959110288048</v>
      </c>
      <c r="V506" s="14">
        <f t="shared" si="92"/>
        <v>0</v>
      </c>
    </row>
    <row r="507" spans="2:22" x14ac:dyDescent="0.3">
      <c r="B507" s="5" t="s">
        <v>10</v>
      </c>
      <c r="C507" s="5">
        <v>499</v>
      </c>
      <c r="D507" s="5">
        <v>499</v>
      </c>
      <c r="E507" s="6">
        <v>0</v>
      </c>
      <c r="F507" s="22">
        <f t="shared" si="85"/>
        <v>0</v>
      </c>
      <c r="G507" s="14">
        <f t="shared" si="93"/>
        <v>0</v>
      </c>
      <c r="H507" s="14">
        <f>('motorcycle data'!$C$4)*(G507)</f>
        <v>0</v>
      </c>
      <c r="I507" s="14">
        <f>0.5*1.225*F507^2*('motorcycle data'!$F$4)*('motorcycle data'!$G$4)</f>
        <v>0</v>
      </c>
      <c r="J507" s="14">
        <f>IF(F507=0,0,H507+I507+'motorcycle data'!$E$7)</f>
        <v>0</v>
      </c>
      <c r="K507" s="14">
        <f t="shared" si="86"/>
        <v>0</v>
      </c>
      <c r="L507" s="14">
        <f t="shared" si="87"/>
        <v>0</v>
      </c>
      <c r="M507" s="14">
        <f t="shared" si="88"/>
        <v>0</v>
      </c>
      <c r="N507" s="14">
        <f t="shared" si="84"/>
        <v>0</v>
      </c>
      <c r="O507" s="14">
        <f t="shared" si="89"/>
        <v>0</v>
      </c>
      <c r="P507" s="14">
        <f t="shared" si="90"/>
        <v>0</v>
      </c>
      <c r="Q507" s="14" t="str">
        <f t="shared" si="91"/>
        <v/>
      </c>
      <c r="R507" s="14"/>
      <c r="S507" s="14"/>
      <c r="T507" s="14">
        <f t="shared" si="94"/>
        <v>222.94658319136769</v>
      </c>
      <c r="U507" s="14">
        <f t="shared" si="95"/>
        <v>54.672959110288048</v>
      </c>
      <c r="V507" s="14">
        <f t="shared" si="92"/>
        <v>0</v>
      </c>
    </row>
    <row r="508" spans="2:22" x14ac:dyDescent="0.3">
      <c r="B508" s="5" t="s">
        <v>10</v>
      </c>
      <c r="C508" s="5">
        <v>500</v>
      </c>
      <c r="D508" s="5">
        <v>500</v>
      </c>
      <c r="E508" s="6">
        <v>0</v>
      </c>
      <c r="F508" s="22">
        <f t="shared" si="85"/>
        <v>0</v>
      </c>
      <c r="G508" s="14">
        <f t="shared" si="93"/>
        <v>0</v>
      </c>
      <c r="H508" s="14">
        <f>('motorcycle data'!$C$4)*(G508)</f>
        <v>0</v>
      </c>
      <c r="I508" s="14">
        <f>0.5*1.225*F508^2*('motorcycle data'!$F$4)*('motorcycle data'!$G$4)</f>
        <v>0</v>
      </c>
      <c r="J508" s="14">
        <f>IF(F508=0,0,H508+I508+'motorcycle data'!$E$7)</f>
        <v>0</v>
      </c>
      <c r="K508" s="14">
        <f t="shared" si="86"/>
        <v>0</v>
      </c>
      <c r="L508" s="14">
        <f t="shared" si="87"/>
        <v>0</v>
      </c>
      <c r="M508" s="14">
        <f t="shared" si="88"/>
        <v>0</v>
      </c>
      <c r="N508" s="14">
        <f t="shared" si="84"/>
        <v>0</v>
      </c>
      <c r="O508" s="14">
        <f t="shared" si="89"/>
        <v>0</v>
      </c>
      <c r="P508" s="14">
        <f t="shared" si="90"/>
        <v>0</v>
      </c>
      <c r="Q508" s="14" t="str">
        <f t="shared" si="91"/>
        <v/>
      </c>
      <c r="R508" s="14"/>
      <c r="S508" s="14"/>
      <c r="T508" s="14">
        <f t="shared" si="94"/>
        <v>222.94658319136769</v>
      </c>
      <c r="U508" s="14">
        <f t="shared" si="95"/>
        <v>54.672959110288048</v>
      </c>
      <c r="V508" s="14">
        <f t="shared" si="92"/>
        <v>0</v>
      </c>
    </row>
    <row r="509" spans="2:22" x14ac:dyDescent="0.3">
      <c r="B509" s="5" t="s">
        <v>10</v>
      </c>
      <c r="C509" s="5">
        <v>501</v>
      </c>
      <c r="D509" s="5">
        <v>501</v>
      </c>
      <c r="E509" s="6">
        <v>0</v>
      </c>
      <c r="F509" s="22">
        <f t="shared" si="85"/>
        <v>0</v>
      </c>
      <c r="G509" s="14">
        <f t="shared" si="93"/>
        <v>0</v>
      </c>
      <c r="H509" s="14">
        <f>('motorcycle data'!$C$4)*(G509)</f>
        <v>0</v>
      </c>
      <c r="I509" s="14">
        <f>0.5*1.225*F509^2*('motorcycle data'!$F$4)*('motorcycle data'!$G$4)</f>
        <v>0</v>
      </c>
      <c r="J509" s="14">
        <f>IF(F509=0,0,H509+I509+'motorcycle data'!$E$7)</f>
        <v>0</v>
      </c>
      <c r="K509" s="14">
        <f t="shared" si="86"/>
        <v>0</v>
      </c>
      <c r="L509" s="14">
        <f t="shared" si="87"/>
        <v>0</v>
      </c>
      <c r="M509" s="14">
        <f t="shared" si="88"/>
        <v>0</v>
      </c>
      <c r="N509" s="14">
        <f t="shared" si="84"/>
        <v>0</v>
      </c>
      <c r="O509" s="14">
        <f t="shared" si="89"/>
        <v>0</v>
      </c>
      <c r="P509" s="14">
        <f t="shared" si="90"/>
        <v>0</v>
      </c>
      <c r="Q509" s="14" t="str">
        <f t="shared" si="91"/>
        <v/>
      </c>
      <c r="R509" s="14"/>
      <c r="S509" s="14"/>
      <c r="T509" s="14">
        <f t="shared" si="94"/>
        <v>222.94658319136769</v>
      </c>
      <c r="U509" s="14">
        <f t="shared" si="95"/>
        <v>54.672959110288048</v>
      </c>
      <c r="V509" s="14">
        <f t="shared" si="92"/>
        <v>0</v>
      </c>
    </row>
    <row r="510" spans="2:22" x14ac:dyDescent="0.3">
      <c r="B510" s="5" t="s">
        <v>10</v>
      </c>
      <c r="C510" s="5">
        <v>502</v>
      </c>
      <c r="D510" s="5">
        <v>502</v>
      </c>
      <c r="E510" s="6">
        <v>0</v>
      </c>
      <c r="F510" s="22">
        <f t="shared" si="85"/>
        <v>0</v>
      </c>
      <c r="G510" s="14">
        <f t="shared" si="93"/>
        <v>0</v>
      </c>
      <c r="H510" s="14">
        <f>('motorcycle data'!$C$4)*(G510)</f>
        <v>0</v>
      </c>
      <c r="I510" s="14">
        <f>0.5*1.225*F510^2*('motorcycle data'!$F$4)*('motorcycle data'!$G$4)</f>
        <v>0</v>
      </c>
      <c r="J510" s="14">
        <f>IF(F510=0,0,H510+I510+'motorcycle data'!$E$7)</f>
        <v>0</v>
      </c>
      <c r="K510" s="14">
        <f t="shared" si="86"/>
        <v>0</v>
      </c>
      <c r="L510" s="14">
        <f t="shared" si="87"/>
        <v>0</v>
      </c>
      <c r="M510" s="14">
        <f t="shared" si="88"/>
        <v>0</v>
      </c>
      <c r="N510" s="14">
        <f t="shared" si="84"/>
        <v>0</v>
      </c>
      <c r="O510" s="14">
        <f t="shared" si="89"/>
        <v>0</v>
      </c>
      <c r="P510" s="14">
        <f t="shared" si="90"/>
        <v>0</v>
      </c>
      <c r="Q510" s="14" t="str">
        <f t="shared" si="91"/>
        <v/>
      </c>
      <c r="R510" s="14"/>
      <c r="S510" s="14"/>
      <c r="T510" s="14">
        <f t="shared" si="94"/>
        <v>222.94658319136769</v>
      </c>
      <c r="U510" s="14">
        <f t="shared" si="95"/>
        <v>54.672959110288048</v>
      </c>
      <c r="V510" s="14">
        <f t="shared" si="92"/>
        <v>0</v>
      </c>
    </row>
    <row r="511" spans="2:22" x14ac:dyDescent="0.3">
      <c r="B511" s="5" t="s">
        <v>10</v>
      </c>
      <c r="C511" s="5">
        <v>503</v>
      </c>
      <c r="D511" s="5">
        <v>503</v>
      </c>
      <c r="E511" s="6">
        <v>0</v>
      </c>
      <c r="F511" s="22">
        <f t="shared" si="85"/>
        <v>0</v>
      </c>
      <c r="G511" s="14">
        <f t="shared" si="93"/>
        <v>0</v>
      </c>
      <c r="H511" s="14">
        <f>('motorcycle data'!$C$4)*(G511)</f>
        <v>0</v>
      </c>
      <c r="I511" s="14">
        <f>0.5*1.225*F511^2*('motorcycle data'!$F$4)*('motorcycle data'!$G$4)</f>
        <v>0</v>
      </c>
      <c r="J511" s="14">
        <f>IF(F511=0,0,H511+I511+'motorcycle data'!$E$7)</f>
        <v>0</v>
      </c>
      <c r="K511" s="14">
        <f t="shared" si="86"/>
        <v>0</v>
      </c>
      <c r="L511" s="14">
        <f t="shared" si="87"/>
        <v>0</v>
      </c>
      <c r="M511" s="14">
        <f t="shared" si="88"/>
        <v>0</v>
      </c>
      <c r="N511" s="14">
        <f t="shared" si="84"/>
        <v>0</v>
      </c>
      <c r="O511" s="14">
        <f t="shared" si="89"/>
        <v>0</v>
      </c>
      <c r="P511" s="14">
        <f t="shared" si="90"/>
        <v>0</v>
      </c>
      <c r="Q511" s="14" t="str">
        <f t="shared" si="91"/>
        <v/>
      </c>
      <c r="R511" s="14"/>
      <c r="S511" s="14"/>
      <c r="T511" s="14">
        <f t="shared" si="94"/>
        <v>222.94658319136769</v>
      </c>
      <c r="U511" s="14">
        <f t="shared" si="95"/>
        <v>54.672959110288048</v>
      </c>
      <c r="V511" s="14">
        <f t="shared" si="92"/>
        <v>0</v>
      </c>
    </row>
    <row r="512" spans="2:22" x14ac:dyDescent="0.3">
      <c r="B512" s="5" t="s">
        <v>10</v>
      </c>
      <c r="C512" s="5">
        <v>504</v>
      </c>
      <c r="D512" s="5">
        <v>504</v>
      </c>
      <c r="E512" s="6">
        <v>0</v>
      </c>
      <c r="F512" s="22">
        <f t="shared" si="85"/>
        <v>0</v>
      </c>
      <c r="G512" s="14">
        <f t="shared" si="93"/>
        <v>0</v>
      </c>
      <c r="H512" s="14">
        <f>('motorcycle data'!$C$4)*(G512)</f>
        <v>0</v>
      </c>
      <c r="I512" s="14">
        <f>0.5*1.225*F512^2*('motorcycle data'!$F$4)*('motorcycle data'!$G$4)</f>
        <v>0</v>
      </c>
      <c r="J512" s="14">
        <f>IF(F512=0,0,H512+I512+'motorcycle data'!$E$7)</f>
        <v>0</v>
      </c>
      <c r="K512" s="14">
        <f t="shared" si="86"/>
        <v>0</v>
      </c>
      <c r="L512" s="14">
        <f t="shared" si="87"/>
        <v>0</v>
      </c>
      <c r="M512" s="14">
        <f t="shared" si="88"/>
        <v>0</v>
      </c>
      <c r="N512" s="14">
        <f t="shared" si="84"/>
        <v>0</v>
      </c>
      <c r="O512" s="14">
        <f t="shared" si="89"/>
        <v>0</v>
      </c>
      <c r="P512" s="14">
        <f t="shared" si="90"/>
        <v>0</v>
      </c>
      <c r="Q512" s="14" t="str">
        <f t="shared" si="91"/>
        <v/>
      </c>
      <c r="R512" s="14"/>
      <c r="S512" s="14"/>
      <c r="T512" s="14">
        <f t="shared" si="94"/>
        <v>222.94658319136769</v>
      </c>
      <c r="U512" s="14">
        <f t="shared" si="95"/>
        <v>54.672959110288048</v>
      </c>
      <c r="V512" s="14">
        <f t="shared" si="92"/>
        <v>0</v>
      </c>
    </row>
    <row r="513" spans="2:22" x14ac:dyDescent="0.3">
      <c r="B513" s="5" t="s">
        <v>10</v>
      </c>
      <c r="C513" s="5">
        <v>505</v>
      </c>
      <c r="D513" s="5">
        <v>505</v>
      </c>
      <c r="E513" s="6">
        <v>0</v>
      </c>
      <c r="F513" s="22">
        <f t="shared" si="85"/>
        <v>0</v>
      </c>
      <c r="G513" s="14">
        <f t="shared" si="93"/>
        <v>0</v>
      </c>
      <c r="H513" s="14">
        <f>('motorcycle data'!$C$4)*(G513)</f>
        <v>0</v>
      </c>
      <c r="I513" s="14">
        <f>0.5*1.225*F513^2*('motorcycle data'!$F$4)*('motorcycle data'!$G$4)</f>
        <v>0</v>
      </c>
      <c r="J513" s="14">
        <f>IF(F513=0,0,H513+I513+'motorcycle data'!$E$7)</f>
        <v>0</v>
      </c>
      <c r="K513" s="14">
        <f t="shared" si="86"/>
        <v>0</v>
      </c>
      <c r="L513" s="14">
        <f t="shared" si="87"/>
        <v>0</v>
      </c>
      <c r="M513" s="14">
        <f t="shared" si="88"/>
        <v>0</v>
      </c>
      <c r="N513" s="14">
        <f t="shared" si="84"/>
        <v>0</v>
      </c>
      <c r="O513" s="14">
        <f t="shared" si="89"/>
        <v>0</v>
      </c>
      <c r="P513" s="14">
        <f t="shared" si="90"/>
        <v>0</v>
      </c>
      <c r="Q513" s="14" t="str">
        <f t="shared" si="91"/>
        <v/>
      </c>
      <c r="R513" s="14"/>
      <c r="S513" s="14"/>
      <c r="T513" s="14">
        <f t="shared" si="94"/>
        <v>222.94658319136769</v>
      </c>
      <c r="U513" s="14">
        <f t="shared" si="95"/>
        <v>54.672959110288048</v>
      </c>
      <c r="V513" s="14">
        <f t="shared" si="92"/>
        <v>0</v>
      </c>
    </row>
    <row r="514" spans="2:22" x14ac:dyDescent="0.3">
      <c r="B514" s="5" t="s">
        <v>10</v>
      </c>
      <c r="C514" s="5">
        <v>506</v>
      </c>
      <c r="D514" s="5">
        <v>506</v>
      </c>
      <c r="E514" s="6">
        <v>0</v>
      </c>
      <c r="F514" s="22">
        <f t="shared" si="85"/>
        <v>0</v>
      </c>
      <c r="G514" s="14">
        <f t="shared" si="93"/>
        <v>0</v>
      </c>
      <c r="H514" s="14">
        <f>('motorcycle data'!$C$4)*(G514)</f>
        <v>0</v>
      </c>
      <c r="I514" s="14">
        <f>0.5*1.225*F514^2*('motorcycle data'!$F$4)*('motorcycle data'!$G$4)</f>
        <v>0</v>
      </c>
      <c r="J514" s="14">
        <f>IF(F514=0,0,H514+I514+'motorcycle data'!$E$7)</f>
        <v>0</v>
      </c>
      <c r="K514" s="14">
        <f t="shared" si="86"/>
        <v>0</v>
      </c>
      <c r="L514" s="14">
        <f t="shared" si="87"/>
        <v>0</v>
      </c>
      <c r="M514" s="14">
        <f t="shared" si="88"/>
        <v>0</v>
      </c>
      <c r="N514" s="14">
        <f t="shared" si="84"/>
        <v>0</v>
      </c>
      <c r="O514" s="14">
        <f t="shared" si="89"/>
        <v>0</v>
      </c>
      <c r="P514" s="14">
        <f t="shared" si="90"/>
        <v>0</v>
      </c>
      <c r="Q514" s="14" t="str">
        <f t="shared" si="91"/>
        <v/>
      </c>
      <c r="R514" s="14"/>
      <c r="S514" s="14"/>
      <c r="T514" s="14">
        <f t="shared" si="94"/>
        <v>222.94658319136769</v>
      </c>
      <c r="U514" s="14">
        <f t="shared" si="95"/>
        <v>54.672959110288048</v>
      </c>
      <c r="V514" s="14">
        <f t="shared" si="92"/>
        <v>0</v>
      </c>
    </row>
    <row r="515" spans="2:22" x14ac:dyDescent="0.3">
      <c r="B515" s="5" t="s">
        <v>10</v>
      </c>
      <c r="C515" s="5">
        <v>507</v>
      </c>
      <c r="D515" s="5">
        <v>507</v>
      </c>
      <c r="E515" s="6">
        <v>0</v>
      </c>
      <c r="F515" s="22">
        <f t="shared" si="85"/>
        <v>0</v>
      </c>
      <c r="G515" s="14">
        <f t="shared" si="93"/>
        <v>0</v>
      </c>
      <c r="H515" s="14">
        <f>('motorcycle data'!$C$4)*(G515)</f>
        <v>0</v>
      </c>
      <c r="I515" s="14">
        <f>0.5*1.225*F515^2*('motorcycle data'!$F$4)*('motorcycle data'!$G$4)</f>
        <v>0</v>
      </c>
      <c r="J515" s="14">
        <f>IF(F515=0,0,H515+I515+'motorcycle data'!$E$7)</f>
        <v>0</v>
      </c>
      <c r="K515" s="14">
        <f t="shared" si="86"/>
        <v>0</v>
      </c>
      <c r="L515" s="14">
        <f t="shared" si="87"/>
        <v>0</v>
      </c>
      <c r="M515" s="14">
        <f t="shared" si="88"/>
        <v>0</v>
      </c>
      <c r="N515" s="14">
        <f t="shared" si="84"/>
        <v>0</v>
      </c>
      <c r="O515" s="14">
        <f t="shared" si="89"/>
        <v>0</v>
      </c>
      <c r="P515" s="14">
        <f t="shared" si="90"/>
        <v>0</v>
      </c>
      <c r="Q515" s="14" t="str">
        <f t="shared" si="91"/>
        <v/>
      </c>
      <c r="R515" s="14"/>
      <c r="S515" s="14"/>
      <c r="T515" s="14">
        <f t="shared" si="94"/>
        <v>222.94658319136769</v>
      </c>
      <c r="U515" s="14">
        <f t="shared" si="95"/>
        <v>54.672959110288048</v>
      </c>
      <c r="V515" s="14">
        <f t="shared" si="92"/>
        <v>0</v>
      </c>
    </row>
    <row r="516" spans="2:22" x14ac:dyDescent="0.3">
      <c r="B516" s="5" t="s">
        <v>10</v>
      </c>
      <c r="C516" s="5">
        <v>508</v>
      </c>
      <c r="D516" s="5">
        <v>508</v>
      </c>
      <c r="E516" s="6">
        <v>0</v>
      </c>
      <c r="F516" s="22">
        <f t="shared" si="85"/>
        <v>0</v>
      </c>
      <c r="G516" s="14">
        <f t="shared" si="93"/>
        <v>0</v>
      </c>
      <c r="H516" s="14">
        <f>('motorcycle data'!$C$4)*(G516)</f>
        <v>0</v>
      </c>
      <c r="I516" s="14">
        <f>0.5*1.225*F516^2*('motorcycle data'!$F$4)*('motorcycle data'!$G$4)</f>
        <v>0</v>
      </c>
      <c r="J516" s="14">
        <f>IF(F516=0,0,H516+I516+'motorcycle data'!$E$7)</f>
        <v>0</v>
      </c>
      <c r="K516" s="14">
        <f t="shared" si="86"/>
        <v>0</v>
      </c>
      <c r="L516" s="14">
        <f t="shared" si="87"/>
        <v>0</v>
      </c>
      <c r="M516" s="14">
        <f t="shared" si="88"/>
        <v>0</v>
      </c>
      <c r="N516" s="14">
        <f t="shared" si="84"/>
        <v>0</v>
      </c>
      <c r="O516" s="14">
        <f t="shared" si="89"/>
        <v>0</v>
      </c>
      <c r="P516" s="14">
        <f t="shared" si="90"/>
        <v>0</v>
      </c>
      <c r="Q516" s="14" t="str">
        <f t="shared" si="91"/>
        <v/>
      </c>
      <c r="R516" s="14"/>
      <c r="S516" s="14"/>
      <c r="T516" s="14">
        <f t="shared" si="94"/>
        <v>222.94658319136769</v>
      </c>
      <c r="U516" s="14">
        <f t="shared" si="95"/>
        <v>54.672959110288048</v>
      </c>
      <c r="V516" s="14">
        <f t="shared" si="92"/>
        <v>0</v>
      </c>
    </row>
    <row r="517" spans="2:22" x14ac:dyDescent="0.3">
      <c r="B517" s="5" t="s">
        <v>10</v>
      </c>
      <c r="C517" s="5">
        <v>509</v>
      </c>
      <c r="D517" s="5">
        <v>509</v>
      </c>
      <c r="E517" s="6">
        <v>0</v>
      </c>
      <c r="F517" s="22">
        <f t="shared" si="85"/>
        <v>0</v>
      </c>
      <c r="G517" s="14">
        <f t="shared" si="93"/>
        <v>0</v>
      </c>
      <c r="H517" s="14">
        <f>('motorcycle data'!$C$4)*(G517)</f>
        <v>0</v>
      </c>
      <c r="I517" s="14">
        <f>0.5*1.225*F517^2*('motorcycle data'!$F$4)*('motorcycle data'!$G$4)</f>
        <v>0</v>
      </c>
      <c r="J517" s="14">
        <f>IF(F517=0,0,H517+I517+'motorcycle data'!$E$7)</f>
        <v>0</v>
      </c>
      <c r="K517" s="14">
        <f t="shared" si="86"/>
        <v>0</v>
      </c>
      <c r="L517" s="14">
        <f t="shared" si="87"/>
        <v>0</v>
      </c>
      <c r="M517" s="14">
        <f t="shared" si="88"/>
        <v>0</v>
      </c>
      <c r="N517" s="14">
        <f t="shared" si="84"/>
        <v>0</v>
      </c>
      <c r="O517" s="14">
        <f t="shared" si="89"/>
        <v>0</v>
      </c>
      <c r="P517" s="14">
        <f t="shared" si="90"/>
        <v>0</v>
      </c>
      <c r="Q517" s="14" t="str">
        <f t="shared" si="91"/>
        <v/>
      </c>
      <c r="R517" s="14"/>
      <c r="S517" s="14"/>
      <c r="T517" s="14">
        <f t="shared" si="94"/>
        <v>222.94658319136769</v>
      </c>
      <c r="U517" s="14">
        <f t="shared" si="95"/>
        <v>54.672959110288048</v>
      </c>
      <c r="V517" s="14">
        <f t="shared" si="92"/>
        <v>0</v>
      </c>
    </row>
    <row r="518" spans="2:22" x14ac:dyDescent="0.3">
      <c r="B518" s="5" t="s">
        <v>10</v>
      </c>
      <c r="C518" s="5">
        <v>510</v>
      </c>
      <c r="D518" s="5">
        <v>510</v>
      </c>
      <c r="E518" s="6">
        <v>0</v>
      </c>
      <c r="F518" s="22">
        <f t="shared" si="85"/>
        <v>0</v>
      </c>
      <c r="G518" s="14">
        <f t="shared" si="93"/>
        <v>0</v>
      </c>
      <c r="H518" s="14">
        <f>('motorcycle data'!$C$4)*(G518)</f>
        <v>0</v>
      </c>
      <c r="I518" s="14">
        <f>0.5*1.225*F518^2*('motorcycle data'!$F$4)*('motorcycle data'!$G$4)</f>
        <v>0</v>
      </c>
      <c r="J518" s="14">
        <f>IF(F518=0,0,H518+I518+'motorcycle data'!$E$7)</f>
        <v>0</v>
      </c>
      <c r="K518" s="14">
        <f t="shared" si="86"/>
        <v>0</v>
      </c>
      <c r="L518" s="14">
        <f t="shared" si="87"/>
        <v>0</v>
      </c>
      <c r="M518" s="14">
        <f t="shared" si="88"/>
        <v>0</v>
      </c>
      <c r="N518" s="14">
        <f t="shared" si="84"/>
        <v>0</v>
      </c>
      <c r="O518" s="14">
        <f t="shared" si="89"/>
        <v>0</v>
      </c>
      <c r="P518" s="14">
        <f t="shared" si="90"/>
        <v>0</v>
      </c>
      <c r="Q518" s="14" t="str">
        <f t="shared" si="91"/>
        <v/>
      </c>
      <c r="R518" s="14"/>
      <c r="S518" s="14"/>
      <c r="T518" s="14">
        <f t="shared" si="94"/>
        <v>222.94658319136769</v>
      </c>
      <c r="U518" s="14">
        <f t="shared" si="95"/>
        <v>54.672959110288048</v>
      </c>
      <c r="V518" s="14">
        <f t="shared" si="92"/>
        <v>0</v>
      </c>
    </row>
    <row r="519" spans="2:22" x14ac:dyDescent="0.3">
      <c r="B519" s="5" t="s">
        <v>10</v>
      </c>
      <c r="C519" s="5">
        <v>511</v>
      </c>
      <c r="D519" s="5">
        <v>511</v>
      </c>
      <c r="E519" s="6">
        <v>0</v>
      </c>
      <c r="F519" s="22">
        <f t="shared" si="85"/>
        <v>0</v>
      </c>
      <c r="G519" s="14">
        <f t="shared" si="93"/>
        <v>6.9444444444444448E-2</v>
      </c>
      <c r="H519" s="14">
        <f>('motorcycle data'!$C$4)*(G519)</f>
        <v>13.75</v>
      </c>
      <c r="I519" s="14">
        <f>0.5*1.225*F519^2*('motorcycle data'!$F$4)*('motorcycle data'!$G$4)</f>
        <v>0</v>
      </c>
      <c r="J519" s="14">
        <f>IF(F519=0,0,H519+I519+'motorcycle data'!$E$7)</f>
        <v>0</v>
      </c>
      <c r="K519" s="14">
        <f t="shared" si="86"/>
        <v>0</v>
      </c>
      <c r="L519" s="14">
        <f t="shared" si="87"/>
        <v>0</v>
      </c>
      <c r="M519" s="14">
        <f t="shared" si="88"/>
        <v>0</v>
      </c>
      <c r="N519" s="14">
        <f t="shared" si="84"/>
        <v>0</v>
      </c>
      <c r="O519" s="14">
        <f t="shared" si="89"/>
        <v>0</v>
      </c>
      <c r="P519" s="14">
        <f t="shared" si="90"/>
        <v>0</v>
      </c>
      <c r="Q519" s="14" t="str">
        <f t="shared" si="91"/>
        <v/>
      </c>
      <c r="R519" s="14"/>
      <c r="S519" s="14"/>
      <c r="T519" s="14">
        <f t="shared" si="94"/>
        <v>222.94658319136769</v>
      </c>
      <c r="U519" s="14">
        <f t="shared" si="95"/>
        <v>54.672959110288048</v>
      </c>
      <c r="V519" s="14">
        <f t="shared" si="92"/>
        <v>0</v>
      </c>
    </row>
    <row r="520" spans="2:22" x14ac:dyDescent="0.3">
      <c r="B520" s="5" t="s">
        <v>10</v>
      </c>
      <c r="C520" s="5">
        <v>512</v>
      </c>
      <c r="D520" s="5">
        <v>512</v>
      </c>
      <c r="E520" s="6">
        <v>0.5</v>
      </c>
      <c r="F520" s="22">
        <f t="shared" si="85"/>
        <v>0.1388888888888889</v>
      </c>
      <c r="G520" s="14">
        <f t="shared" si="93"/>
        <v>0.34722222222222221</v>
      </c>
      <c r="H520" s="14">
        <f>('motorcycle data'!$C$4)*(G520)</f>
        <v>68.75</v>
      </c>
      <c r="I520" s="14">
        <f>0.5*1.225*F520^2*('motorcycle data'!$F$4)*('motorcycle data'!$G$4)</f>
        <v>3.8872010030864199E-3</v>
      </c>
      <c r="J520" s="14">
        <f>IF(F520=0,0,H520+I520+'motorcycle data'!$E$7)</f>
        <v>107.60148720100308</v>
      </c>
      <c r="K520" s="14">
        <f t="shared" si="86"/>
        <v>107.60148720100308</v>
      </c>
      <c r="L520" s="14">
        <f t="shared" si="87"/>
        <v>0</v>
      </c>
      <c r="M520" s="14">
        <f t="shared" si="88"/>
        <v>1.4944651000139319E-2</v>
      </c>
      <c r="N520" s="14">
        <f t="shared" ref="N520:N583" si="96">IF(M520&gt;0,M520,0)</f>
        <v>1.4944651000139319E-2</v>
      </c>
      <c r="O520" s="14">
        <f t="shared" si="89"/>
        <v>0</v>
      </c>
      <c r="P520" s="14">
        <f t="shared" si="90"/>
        <v>0</v>
      </c>
      <c r="Q520" s="14" t="str">
        <f t="shared" si="91"/>
        <v/>
      </c>
      <c r="R520" s="14"/>
      <c r="S520" s="14"/>
      <c r="T520" s="14">
        <f t="shared" si="94"/>
        <v>222.96152784236784</v>
      </c>
      <c r="U520" s="14">
        <f t="shared" si="95"/>
        <v>54.672959110288048</v>
      </c>
      <c r="V520" s="14">
        <f t="shared" si="92"/>
        <v>0</v>
      </c>
    </row>
    <row r="521" spans="2:22" x14ac:dyDescent="0.3">
      <c r="B521" s="5" t="s">
        <v>10</v>
      </c>
      <c r="C521" s="5">
        <v>513</v>
      </c>
      <c r="D521" s="5">
        <v>513</v>
      </c>
      <c r="E521" s="6">
        <v>2.5</v>
      </c>
      <c r="F521" s="22">
        <f t="shared" ref="F521:F584" si="97">E521/3.6</f>
        <v>0.69444444444444442</v>
      </c>
      <c r="G521" s="14">
        <f t="shared" si="93"/>
        <v>0.8472222222222221</v>
      </c>
      <c r="H521" s="14">
        <f>('motorcycle data'!$C$4)*(G521)</f>
        <v>167.74999999999997</v>
      </c>
      <c r="I521" s="14">
        <f>0.5*1.225*F521^2*('motorcycle data'!$F$4)*('motorcycle data'!$G$4)</f>
        <v>9.718002507716049E-2</v>
      </c>
      <c r="J521" s="14">
        <f>IF(F521=0,0,H521+I521+'motorcycle data'!$E$7)</f>
        <v>206.69478002507714</v>
      </c>
      <c r="K521" s="14">
        <f t="shared" ref="K521:K584" si="98">IF(J521&lt;=0,0,J521)</f>
        <v>206.69478002507714</v>
      </c>
      <c r="L521" s="14">
        <f t="shared" ref="L521:L584" si="99">IF(J521&lt;0,J521*-1,0)</f>
        <v>0</v>
      </c>
      <c r="M521" s="14">
        <f t="shared" ref="M521:M584" si="100">(J521*F521)/1000</f>
        <v>0.14353804168408135</v>
      </c>
      <c r="N521" s="14">
        <f t="shared" si="96"/>
        <v>0.14353804168408135</v>
      </c>
      <c r="O521" s="14">
        <f t="shared" ref="O521:O584" si="101">IF(M521&lt;0,M521*-1,0)</f>
        <v>0</v>
      </c>
      <c r="P521" s="14">
        <f t="shared" ref="P521:P584" si="102">O521*0.75</f>
        <v>0</v>
      </c>
      <c r="Q521" s="14" t="str">
        <f t="shared" ref="Q521:Q584" si="103">IF(G521&lt;0,P521,"")</f>
        <v/>
      </c>
      <c r="R521" s="14"/>
      <c r="S521" s="14"/>
      <c r="T521" s="14">
        <f t="shared" si="94"/>
        <v>223.10506588405192</v>
      </c>
      <c r="U521" s="14">
        <f t="shared" si="95"/>
        <v>54.672959110288048</v>
      </c>
      <c r="V521" s="14">
        <f t="shared" ref="V521:V584" si="104">O521*0.75*0.9*0.9</f>
        <v>0</v>
      </c>
    </row>
    <row r="522" spans="2:22" x14ac:dyDescent="0.3">
      <c r="B522" s="5" t="s">
        <v>10</v>
      </c>
      <c r="C522" s="5">
        <v>514</v>
      </c>
      <c r="D522" s="5">
        <v>514</v>
      </c>
      <c r="E522" s="6">
        <v>6.6</v>
      </c>
      <c r="F522" s="22">
        <f t="shared" si="97"/>
        <v>1.8333333333333333</v>
      </c>
      <c r="G522" s="14">
        <f t="shared" ref="G522:G585" si="105">($E523-$E521)/2/3.6</f>
        <v>1.2916666666666667</v>
      </c>
      <c r="H522" s="14">
        <f>('motorcycle data'!$C$4)*(G522)</f>
        <v>255.75000000000003</v>
      </c>
      <c r="I522" s="14">
        <f>0.5*1.225*F522^2*('motorcycle data'!$F$4)*('motorcycle data'!$G$4)</f>
        <v>0.67730590277777769</v>
      </c>
      <c r="J522" s="14">
        <f>IF(F522=0,0,H522+I522+'motorcycle data'!$E$7)</f>
        <v>295.27490590277779</v>
      </c>
      <c r="K522" s="14">
        <f t="shared" si="98"/>
        <v>295.27490590277779</v>
      </c>
      <c r="L522" s="14">
        <f t="shared" si="99"/>
        <v>0</v>
      </c>
      <c r="M522" s="14">
        <f t="shared" si="100"/>
        <v>0.54133732748842589</v>
      </c>
      <c r="N522" s="14">
        <f t="shared" si="96"/>
        <v>0.54133732748842589</v>
      </c>
      <c r="O522" s="14">
        <f t="shared" si="101"/>
        <v>0</v>
      </c>
      <c r="P522" s="14">
        <f t="shared" si="102"/>
        <v>0</v>
      </c>
      <c r="Q522" s="14" t="str">
        <f t="shared" si="103"/>
        <v/>
      </c>
      <c r="R522" s="14"/>
      <c r="S522" s="14"/>
      <c r="T522" s="14">
        <f t="shared" ref="T522:T585" si="106">T521+N522</f>
        <v>223.64640321154036</v>
      </c>
      <c r="U522" s="14">
        <f t="shared" ref="U522:U585" si="107">U521+O522</f>
        <v>54.672959110288048</v>
      </c>
      <c r="V522" s="14">
        <f t="shared" si="104"/>
        <v>0</v>
      </c>
    </row>
    <row r="523" spans="2:22" x14ac:dyDescent="0.3">
      <c r="B523" s="5" t="s">
        <v>10</v>
      </c>
      <c r="C523" s="5">
        <v>515</v>
      </c>
      <c r="D523" s="5">
        <v>515</v>
      </c>
      <c r="E523" s="6">
        <v>11.8</v>
      </c>
      <c r="F523" s="22">
        <f t="shared" si="97"/>
        <v>3.2777777777777777</v>
      </c>
      <c r="G523" s="14">
        <f t="shared" si="105"/>
        <v>1.4166666666666667</v>
      </c>
      <c r="H523" s="14">
        <f>('motorcycle data'!$C$4)*(G523)</f>
        <v>280.5</v>
      </c>
      <c r="I523" s="14">
        <f>0.5*1.225*F523^2*('motorcycle data'!$F$4)*('motorcycle data'!$G$4)</f>
        <v>2.1650154706790121</v>
      </c>
      <c r="J523" s="14">
        <f>IF(F523=0,0,H523+I523+'motorcycle data'!$E$7)</f>
        <v>321.51261547067901</v>
      </c>
      <c r="K523" s="14">
        <f t="shared" si="98"/>
        <v>321.51261547067901</v>
      </c>
      <c r="L523" s="14">
        <f t="shared" si="99"/>
        <v>0</v>
      </c>
      <c r="M523" s="14">
        <f t="shared" si="100"/>
        <v>1.0538469062650033</v>
      </c>
      <c r="N523" s="14">
        <f t="shared" si="96"/>
        <v>1.0538469062650033</v>
      </c>
      <c r="O523" s="14">
        <f t="shared" si="101"/>
        <v>0</v>
      </c>
      <c r="P523" s="14">
        <f t="shared" si="102"/>
        <v>0</v>
      </c>
      <c r="Q523" s="14" t="str">
        <f t="shared" si="103"/>
        <v/>
      </c>
      <c r="R523" s="14"/>
      <c r="S523" s="14"/>
      <c r="T523" s="14">
        <f t="shared" si="106"/>
        <v>224.70025011780535</v>
      </c>
      <c r="U523" s="14">
        <f t="shared" si="107"/>
        <v>54.672959110288048</v>
      </c>
      <c r="V523" s="14">
        <f t="shared" si="104"/>
        <v>0</v>
      </c>
    </row>
    <row r="524" spans="2:22" x14ac:dyDescent="0.3">
      <c r="B524" s="5" t="s">
        <v>10</v>
      </c>
      <c r="C524" s="5">
        <v>516</v>
      </c>
      <c r="D524" s="5">
        <v>516</v>
      </c>
      <c r="E524" s="6">
        <v>16.8</v>
      </c>
      <c r="F524" s="22">
        <f t="shared" si="97"/>
        <v>4.666666666666667</v>
      </c>
      <c r="G524" s="14">
        <f t="shared" si="105"/>
        <v>1.2083333333333333</v>
      </c>
      <c r="H524" s="14">
        <f>('motorcycle data'!$C$4)*(G524)</f>
        <v>239.24999999999997</v>
      </c>
      <c r="I524" s="14">
        <f>0.5*1.225*F524^2*('motorcycle data'!$F$4)*('motorcycle data'!$G$4)</f>
        <v>4.3884944444444445</v>
      </c>
      <c r="J524" s="14">
        <f>IF(F524=0,0,H524+I524+'motorcycle data'!$E$7)</f>
        <v>282.4860944444444</v>
      </c>
      <c r="K524" s="14">
        <f t="shared" si="98"/>
        <v>282.4860944444444</v>
      </c>
      <c r="L524" s="14">
        <f t="shared" si="99"/>
        <v>0</v>
      </c>
      <c r="M524" s="14">
        <f t="shared" si="100"/>
        <v>1.3182684407407408</v>
      </c>
      <c r="N524" s="14">
        <f t="shared" si="96"/>
        <v>1.3182684407407408</v>
      </c>
      <c r="O524" s="14">
        <f t="shared" si="101"/>
        <v>0</v>
      </c>
      <c r="P524" s="14">
        <f t="shared" si="102"/>
        <v>0</v>
      </c>
      <c r="Q524" s="14" t="str">
        <f t="shared" si="103"/>
        <v/>
      </c>
      <c r="R524" s="14"/>
      <c r="S524" s="14"/>
      <c r="T524" s="14">
        <f t="shared" si="106"/>
        <v>226.01851855854611</v>
      </c>
      <c r="U524" s="14">
        <f t="shared" si="107"/>
        <v>54.672959110288048</v>
      </c>
      <c r="V524" s="14">
        <f t="shared" si="104"/>
        <v>0</v>
      </c>
    </row>
    <row r="525" spans="2:22" x14ac:dyDescent="0.3">
      <c r="B525" s="5" t="s">
        <v>10</v>
      </c>
      <c r="C525" s="5">
        <v>517</v>
      </c>
      <c r="D525" s="5">
        <v>517</v>
      </c>
      <c r="E525" s="6">
        <v>20.5</v>
      </c>
      <c r="F525" s="22">
        <f t="shared" si="97"/>
        <v>5.6944444444444446</v>
      </c>
      <c r="G525" s="14">
        <f t="shared" si="105"/>
        <v>0.70833333333333304</v>
      </c>
      <c r="H525" s="14">
        <f>('motorcycle data'!$C$4)*(G525)</f>
        <v>140.24999999999994</v>
      </c>
      <c r="I525" s="14">
        <f>0.5*1.225*F525^2*('motorcycle data'!$F$4)*('motorcycle data'!$G$4)</f>
        <v>6.5343848861882723</v>
      </c>
      <c r="J525" s="14">
        <f>IF(F525=0,0,H525+I525+'motorcycle data'!$E$7)</f>
        <v>185.63198488618821</v>
      </c>
      <c r="K525" s="14">
        <f t="shared" si="98"/>
        <v>185.63198488618821</v>
      </c>
      <c r="L525" s="14">
        <f t="shared" si="99"/>
        <v>0</v>
      </c>
      <c r="M525" s="14">
        <f t="shared" si="100"/>
        <v>1.0570710250463495</v>
      </c>
      <c r="N525" s="14">
        <f t="shared" si="96"/>
        <v>1.0570710250463495</v>
      </c>
      <c r="O525" s="14">
        <f t="shared" si="101"/>
        <v>0</v>
      </c>
      <c r="P525" s="14">
        <f t="shared" si="102"/>
        <v>0</v>
      </c>
      <c r="Q525" s="14" t="str">
        <f t="shared" si="103"/>
        <v/>
      </c>
      <c r="R525" s="14"/>
      <c r="S525" s="14"/>
      <c r="T525" s="14">
        <f t="shared" si="106"/>
        <v>227.07558958359246</v>
      </c>
      <c r="U525" s="14">
        <f t="shared" si="107"/>
        <v>54.672959110288048</v>
      </c>
      <c r="V525" s="14">
        <f t="shared" si="104"/>
        <v>0</v>
      </c>
    </row>
    <row r="526" spans="2:22" x14ac:dyDescent="0.3">
      <c r="B526" s="5" t="s">
        <v>10</v>
      </c>
      <c r="C526" s="5">
        <v>518</v>
      </c>
      <c r="D526" s="5">
        <v>518</v>
      </c>
      <c r="E526" s="6">
        <v>21.9</v>
      </c>
      <c r="F526" s="22">
        <f t="shared" si="97"/>
        <v>6.083333333333333</v>
      </c>
      <c r="G526" s="14">
        <f t="shared" si="105"/>
        <v>0.19444444444444425</v>
      </c>
      <c r="H526" s="14">
        <f>('motorcycle data'!$C$4)*(G526)</f>
        <v>38.499999999999964</v>
      </c>
      <c r="I526" s="14">
        <f>0.5*1.225*F526^2*('motorcycle data'!$F$4)*('motorcycle data'!$G$4)</f>
        <v>7.45736189236111</v>
      </c>
      <c r="J526" s="14">
        <f>IF(F526=0,0,H526+I526+'motorcycle data'!$E$7)</f>
        <v>84.804961892361078</v>
      </c>
      <c r="K526" s="14">
        <f t="shared" si="98"/>
        <v>84.804961892361078</v>
      </c>
      <c r="L526" s="14">
        <f t="shared" si="99"/>
        <v>0</v>
      </c>
      <c r="M526" s="14">
        <f t="shared" si="100"/>
        <v>0.51589685151186326</v>
      </c>
      <c r="N526" s="14">
        <f t="shared" si="96"/>
        <v>0.51589685151186326</v>
      </c>
      <c r="O526" s="14">
        <f t="shared" si="101"/>
        <v>0</v>
      </c>
      <c r="P526" s="14">
        <f t="shared" si="102"/>
        <v>0</v>
      </c>
      <c r="Q526" s="14" t="str">
        <f t="shared" si="103"/>
        <v/>
      </c>
      <c r="R526" s="14"/>
      <c r="S526" s="14"/>
      <c r="T526" s="14">
        <f t="shared" si="106"/>
        <v>227.59148643510431</v>
      </c>
      <c r="U526" s="14">
        <f t="shared" si="107"/>
        <v>54.672959110288048</v>
      </c>
      <c r="V526" s="14">
        <f t="shared" si="104"/>
        <v>0</v>
      </c>
    </row>
    <row r="527" spans="2:22" x14ac:dyDescent="0.3">
      <c r="B527" s="5" t="s">
        <v>10</v>
      </c>
      <c r="C527" s="5">
        <v>519</v>
      </c>
      <c r="D527" s="5">
        <v>519</v>
      </c>
      <c r="E527" s="6">
        <v>21.9</v>
      </c>
      <c r="F527" s="22">
        <f t="shared" si="97"/>
        <v>6.083333333333333</v>
      </c>
      <c r="G527" s="14">
        <f t="shared" si="105"/>
        <v>-8.3333333333333037E-2</v>
      </c>
      <c r="H527" s="14">
        <f>('motorcycle data'!$C$4)*(G527)</f>
        <v>-16.499999999999943</v>
      </c>
      <c r="I527" s="14">
        <f>0.5*1.225*F527^2*('motorcycle data'!$F$4)*('motorcycle data'!$G$4)</f>
        <v>7.45736189236111</v>
      </c>
      <c r="J527" s="14">
        <f>IF(F527=0,0,H527+I527+'motorcycle data'!$E$7)</f>
        <v>29.804961892361167</v>
      </c>
      <c r="K527" s="14">
        <f t="shared" si="98"/>
        <v>29.804961892361167</v>
      </c>
      <c r="L527" s="14">
        <f t="shared" si="99"/>
        <v>0</v>
      </c>
      <c r="M527" s="14">
        <f t="shared" si="100"/>
        <v>0.18131351817853042</v>
      </c>
      <c r="N527" s="14">
        <f t="shared" si="96"/>
        <v>0.18131351817853042</v>
      </c>
      <c r="O527" s="14">
        <f t="shared" si="101"/>
        <v>0</v>
      </c>
      <c r="P527" s="14">
        <f t="shared" si="102"/>
        <v>0</v>
      </c>
      <c r="Q527" s="14">
        <f t="shared" si="103"/>
        <v>0</v>
      </c>
      <c r="R527" s="14">
        <f>SUM(Q527:Q538)</f>
        <v>1.5860994206651478</v>
      </c>
      <c r="S527" s="14">
        <f>R527*12</f>
        <v>19.033193047981772</v>
      </c>
      <c r="T527" s="14">
        <f t="shared" si="106"/>
        <v>227.77279995328286</v>
      </c>
      <c r="U527" s="14">
        <f t="shared" si="107"/>
        <v>54.672959110288048</v>
      </c>
      <c r="V527" s="14">
        <f t="shared" si="104"/>
        <v>0</v>
      </c>
    </row>
    <row r="528" spans="2:22" x14ac:dyDescent="0.3">
      <c r="B528" s="5" t="s">
        <v>10</v>
      </c>
      <c r="C528" s="5">
        <v>520</v>
      </c>
      <c r="D528" s="5">
        <v>520</v>
      </c>
      <c r="E528" s="6">
        <v>21.3</v>
      </c>
      <c r="F528" s="22">
        <f t="shared" si="97"/>
        <v>5.916666666666667</v>
      </c>
      <c r="G528" s="14">
        <f t="shared" si="105"/>
        <v>-0.22222222222222193</v>
      </c>
      <c r="H528" s="14">
        <f>('motorcycle data'!$C$4)*(G528)</f>
        <v>-43.999999999999943</v>
      </c>
      <c r="I528" s="14">
        <f>0.5*1.225*F528^2*('motorcycle data'!$F$4)*('motorcycle data'!$G$4)</f>
        <v>7.0543368923611123</v>
      </c>
      <c r="J528" s="14">
        <f>IF(F528=0,0,H528+I528+'motorcycle data'!$E$7)</f>
        <v>1.9019368923611708</v>
      </c>
      <c r="K528" s="14">
        <f t="shared" si="98"/>
        <v>1.9019368923611708</v>
      </c>
      <c r="L528" s="14">
        <f t="shared" si="99"/>
        <v>0</v>
      </c>
      <c r="M528" s="14">
        <f t="shared" si="100"/>
        <v>1.1253126613136927E-2</v>
      </c>
      <c r="N528" s="14">
        <f t="shared" si="96"/>
        <v>1.1253126613136927E-2</v>
      </c>
      <c r="O528" s="14">
        <f t="shared" si="101"/>
        <v>0</v>
      </c>
      <c r="P528" s="14">
        <f t="shared" si="102"/>
        <v>0</v>
      </c>
      <c r="Q528" s="14">
        <f t="shared" si="103"/>
        <v>0</v>
      </c>
      <c r="R528" s="14"/>
      <c r="S528" s="14"/>
      <c r="T528" s="14">
        <f t="shared" si="106"/>
        <v>227.78405307989598</v>
      </c>
      <c r="U528" s="14">
        <f t="shared" si="107"/>
        <v>54.672959110288048</v>
      </c>
      <c r="V528" s="14">
        <f t="shared" si="104"/>
        <v>0</v>
      </c>
    </row>
    <row r="529" spans="2:22" x14ac:dyDescent="0.3">
      <c r="B529" s="5" t="s">
        <v>10</v>
      </c>
      <c r="C529" s="5">
        <v>521</v>
      </c>
      <c r="D529" s="5">
        <v>521</v>
      </c>
      <c r="E529" s="6">
        <v>20.3</v>
      </c>
      <c r="F529" s="22">
        <f t="shared" si="97"/>
        <v>5.6388888888888893</v>
      </c>
      <c r="G529" s="14">
        <f t="shared" si="105"/>
        <v>-0.29166666666666685</v>
      </c>
      <c r="H529" s="14">
        <f>('motorcycle data'!$C$4)*(G529)</f>
        <v>-57.750000000000036</v>
      </c>
      <c r="I529" s="14">
        <f>0.5*1.225*F529^2*('motorcycle data'!$F$4)*('motorcycle data'!$G$4)</f>
        <v>6.4075066454475316</v>
      </c>
      <c r="J529" s="14">
        <f>IF(F529=0,0,H529+I529+'motorcycle data'!$E$7)</f>
        <v>-12.494893354552502</v>
      </c>
      <c r="K529" s="14">
        <f t="shared" si="98"/>
        <v>0</v>
      </c>
      <c r="L529" s="14">
        <f t="shared" si="99"/>
        <v>12.494893354552502</v>
      </c>
      <c r="M529" s="14">
        <f t="shared" si="100"/>
        <v>-7.0457315304837717E-2</v>
      </c>
      <c r="N529" s="14">
        <f t="shared" si="96"/>
        <v>0</v>
      </c>
      <c r="O529" s="14">
        <f t="shared" si="101"/>
        <v>7.0457315304837717E-2</v>
      </c>
      <c r="P529" s="14">
        <f t="shared" si="102"/>
        <v>5.2842986478628284E-2</v>
      </c>
      <c r="Q529" s="14">
        <f t="shared" si="103"/>
        <v>5.2842986478628284E-2</v>
      </c>
      <c r="R529" s="14"/>
      <c r="S529" s="14"/>
      <c r="T529" s="14">
        <f t="shared" si="106"/>
        <v>227.78405307989598</v>
      </c>
      <c r="U529" s="14">
        <f t="shared" si="107"/>
        <v>54.743416425592883</v>
      </c>
      <c r="V529" s="14">
        <f t="shared" si="104"/>
        <v>4.2802819047688914E-2</v>
      </c>
    </row>
    <row r="530" spans="2:22" x14ac:dyDescent="0.3">
      <c r="B530" s="5" t="s">
        <v>10</v>
      </c>
      <c r="C530" s="5">
        <v>522</v>
      </c>
      <c r="D530" s="5">
        <v>522</v>
      </c>
      <c r="E530" s="6">
        <v>19.2</v>
      </c>
      <c r="F530" s="22">
        <f t="shared" si="97"/>
        <v>5.333333333333333</v>
      </c>
      <c r="G530" s="14">
        <f t="shared" si="105"/>
        <v>-0.34722222222222221</v>
      </c>
      <c r="H530" s="14">
        <f>('motorcycle data'!$C$4)*(G530)</f>
        <v>-68.75</v>
      </c>
      <c r="I530" s="14">
        <f>0.5*1.225*F530^2*('motorcycle data'!$F$4)*('motorcycle data'!$G$4)</f>
        <v>5.7319111111111107</v>
      </c>
      <c r="J530" s="14">
        <f>IF(F530=0,0,H530+I530+'motorcycle data'!$E$7)</f>
        <v>-24.17048888888889</v>
      </c>
      <c r="K530" s="14">
        <f t="shared" si="98"/>
        <v>0</v>
      </c>
      <c r="L530" s="14">
        <f t="shared" si="99"/>
        <v>24.17048888888889</v>
      </c>
      <c r="M530" s="14">
        <f t="shared" si="100"/>
        <v>-0.12890927407407407</v>
      </c>
      <c r="N530" s="14">
        <f t="shared" si="96"/>
        <v>0</v>
      </c>
      <c r="O530" s="14">
        <f t="shared" si="101"/>
        <v>0.12890927407407407</v>
      </c>
      <c r="P530" s="14">
        <f t="shared" si="102"/>
        <v>9.668195555555556E-2</v>
      </c>
      <c r="Q530" s="14">
        <f t="shared" si="103"/>
        <v>9.668195555555556E-2</v>
      </c>
      <c r="R530" s="14"/>
      <c r="S530" s="14"/>
      <c r="T530" s="14">
        <f t="shared" si="106"/>
        <v>227.78405307989598</v>
      </c>
      <c r="U530" s="14">
        <f t="shared" si="107"/>
        <v>54.872325699666959</v>
      </c>
      <c r="V530" s="14">
        <f t="shared" si="104"/>
        <v>7.8312384000000013E-2</v>
      </c>
    </row>
    <row r="531" spans="2:22" x14ac:dyDescent="0.3">
      <c r="B531" s="5" t="s">
        <v>10</v>
      </c>
      <c r="C531" s="5">
        <v>523</v>
      </c>
      <c r="D531" s="5">
        <v>523</v>
      </c>
      <c r="E531" s="6">
        <v>17.8</v>
      </c>
      <c r="F531" s="22">
        <f t="shared" si="97"/>
        <v>4.9444444444444446</v>
      </c>
      <c r="G531" s="14">
        <f t="shared" si="105"/>
        <v>-0.51388888888888873</v>
      </c>
      <c r="H531" s="14">
        <f>('motorcycle data'!$C$4)*(G531)</f>
        <v>-101.74999999999997</v>
      </c>
      <c r="I531" s="14">
        <f>0.5*1.225*F531^2*('motorcycle data'!$F$4)*('motorcycle data'!$G$4)</f>
        <v>4.9264830632716059</v>
      </c>
      <c r="J531" s="14">
        <f>IF(F531=0,0,H531+I531+'motorcycle data'!$E$7)</f>
        <v>-57.975916936728368</v>
      </c>
      <c r="K531" s="14">
        <f t="shared" si="98"/>
        <v>0</v>
      </c>
      <c r="L531" s="14">
        <f t="shared" si="99"/>
        <v>57.975916936728368</v>
      </c>
      <c r="M531" s="14">
        <f t="shared" si="100"/>
        <v>-0.28665870040937913</v>
      </c>
      <c r="N531" s="14">
        <f t="shared" si="96"/>
        <v>0</v>
      </c>
      <c r="O531" s="14">
        <f t="shared" si="101"/>
        <v>0.28665870040937913</v>
      </c>
      <c r="P531" s="14">
        <f t="shared" si="102"/>
        <v>0.21499402530703435</v>
      </c>
      <c r="Q531" s="14">
        <f t="shared" si="103"/>
        <v>0.21499402530703435</v>
      </c>
      <c r="R531" s="14"/>
      <c r="S531" s="14"/>
      <c r="T531" s="14">
        <f t="shared" si="106"/>
        <v>227.78405307989598</v>
      </c>
      <c r="U531" s="14">
        <f t="shared" si="107"/>
        <v>55.158984400076335</v>
      </c>
      <c r="V531" s="14">
        <f t="shared" si="104"/>
        <v>0.17414516049869783</v>
      </c>
    </row>
    <row r="532" spans="2:22" x14ac:dyDescent="0.3">
      <c r="B532" s="5" t="s">
        <v>10</v>
      </c>
      <c r="C532" s="5">
        <v>524</v>
      </c>
      <c r="D532" s="5">
        <v>524</v>
      </c>
      <c r="E532" s="6">
        <v>15.5</v>
      </c>
      <c r="F532" s="22">
        <f t="shared" si="97"/>
        <v>4.3055555555555554</v>
      </c>
      <c r="G532" s="14">
        <f t="shared" si="105"/>
        <v>-0.81944444444444442</v>
      </c>
      <c r="H532" s="14">
        <f>('motorcycle data'!$C$4)*(G532)</f>
        <v>-162.25</v>
      </c>
      <c r="I532" s="14">
        <f>0.5*1.225*F532^2*('motorcycle data'!$F$4)*('motorcycle data'!$G$4)</f>
        <v>3.735600163966049</v>
      </c>
      <c r="J532" s="14">
        <f>IF(F532=0,0,H532+I532+'motorcycle data'!$E$7)</f>
        <v>-119.66679983603396</v>
      </c>
      <c r="K532" s="14">
        <f t="shared" si="98"/>
        <v>0</v>
      </c>
      <c r="L532" s="14">
        <f t="shared" si="99"/>
        <v>119.66679983603396</v>
      </c>
      <c r="M532" s="14">
        <f t="shared" si="100"/>
        <v>-0.51523205484959067</v>
      </c>
      <c r="N532" s="14">
        <f t="shared" si="96"/>
        <v>0</v>
      </c>
      <c r="O532" s="14">
        <f t="shared" si="101"/>
        <v>0.51523205484959067</v>
      </c>
      <c r="P532" s="14">
        <f t="shared" si="102"/>
        <v>0.38642404113719298</v>
      </c>
      <c r="Q532" s="14">
        <f t="shared" si="103"/>
        <v>0.38642404113719298</v>
      </c>
      <c r="R532" s="14"/>
      <c r="S532" s="14"/>
      <c r="T532" s="14">
        <f t="shared" si="106"/>
        <v>227.78405307989598</v>
      </c>
      <c r="U532" s="14">
        <f t="shared" si="107"/>
        <v>55.674216454925926</v>
      </c>
      <c r="V532" s="14">
        <f t="shared" si="104"/>
        <v>0.31300347332112632</v>
      </c>
    </row>
    <row r="533" spans="2:22" x14ac:dyDescent="0.3">
      <c r="B533" s="5" t="s">
        <v>10</v>
      </c>
      <c r="C533" s="5">
        <v>525</v>
      </c>
      <c r="D533" s="5">
        <v>525</v>
      </c>
      <c r="E533" s="6">
        <v>11.9</v>
      </c>
      <c r="F533" s="22">
        <f t="shared" si="97"/>
        <v>3.3055555555555554</v>
      </c>
      <c r="G533" s="14">
        <f t="shared" si="105"/>
        <v>-1.0972222222222223</v>
      </c>
      <c r="H533" s="14">
        <f>('motorcycle data'!$C$4)*(G533)</f>
        <v>-217.25000000000003</v>
      </c>
      <c r="I533" s="14">
        <f>0.5*1.225*F533^2*('motorcycle data'!$F$4)*('motorcycle data'!$G$4)</f>
        <v>2.2018661361882712</v>
      </c>
      <c r="J533" s="14">
        <f>IF(F533=0,0,H533+I533+'motorcycle data'!$E$7)</f>
        <v>-176.20053386381176</v>
      </c>
      <c r="K533" s="14">
        <f t="shared" si="98"/>
        <v>0</v>
      </c>
      <c r="L533" s="14">
        <f t="shared" si="99"/>
        <v>176.20053386381176</v>
      </c>
      <c r="M533" s="14">
        <f t="shared" si="100"/>
        <v>-0.58244065360537778</v>
      </c>
      <c r="N533" s="14">
        <f t="shared" si="96"/>
        <v>0</v>
      </c>
      <c r="O533" s="14">
        <f t="shared" si="101"/>
        <v>0.58244065360537778</v>
      </c>
      <c r="P533" s="14">
        <f t="shared" si="102"/>
        <v>0.43683049020403331</v>
      </c>
      <c r="Q533" s="14">
        <f t="shared" si="103"/>
        <v>0.43683049020403331</v>
      </c>
      <c r="R533" s="14"/>
      <c r="S533" s="14"/>
      <c r="T533" s="14">
        <f t="shared" si="106"/>
        <v>227.78405307989598</v>
      </c>
      <c r="U533" s="14">
        <f t="shared" si="107"/>
        <v>56.2566571085313</v>
      </c>
      <c r="V533" s="14">
        <f t="shared" si="104"/>
        <v>0.35383269706526699</v>
      </c>
    </row>
    <row r="534" spans="2:22" x14ac:dyDescent="0.3">
      <c r="B534" s="5" t="s">
        <v>10</v>
      </c>
      <c r="C534" s="5">
        <v>526</v>
      </c>
      <c r="D534" s="5">
        <v>526</v>
      </c>
      <c r="E534" s="6">
        <v>7.6</v>
      </c>
      <c r="F534" s="22">
        <f t="shared" si="97"/>
        <v>2.1111111111111112</v>
      </c>
      <c r="G534" s="14">
        <f t="shared" si="105"/>
        <v>-1.0972222222222223</v>
      </c>
      <c r="H534" s="14">
        <f>('motorcycle data'!$C$4)*(G534)</f>
        <v>-217.25000000000003</v>
      </c>
      <c r="I534" s="14">
        <f>0.5*1.225*F534^2*('motorcycle data'!$F$4)*('motorcycle data'!$G$4)</f>
        <v>0.89809891975308642</v>
      </c>
      <c r="J534" s="14">
        <f>IF(F534=0,0,H534+I534+'motorcycle data'!$E$7)</f>
        <v>-177.50430108024693</v>
      </c>
      <c r="K534" s="14">
        <f t="shared" si="98"/>
        <v>0</v>
      </c>
      <c r="L534" s="14">
        <f t="shared" si="99"/>
        <v>177.50430108024693</v>
      </c>
      <c r="M534" s="14">
        <f t="shared" si="100"/>
        <v>-0.37473130228052132</v>
      </c>
      <c r="N534" s="14">
        <f t="shared" si="96"/>
        <v>0</v>
      </c>
      <c r="O534" s="14">
        <f t="shared" si="101"/>
        <v>0.37473130228052132</v>
      </c>
      <c r="P534" s="14">
        <f t="shared" si="102"/>
        <v>0.28104847671039102</v>
      </c>
      <c r="Q534" s="14">
        <f t="shared" si="103"/>
        <v>0.28104847671039102</v>
      </c>
      <c r="R534" s="14"/>
      <c r="S534" s="14"/>
      <c r="T534" s="14">
        <f t="shared" si="106"/>
        <v>227.78405307989598</v>
      </c>
      <c r="U534" s="14">
        <f t="shared" si="107"/>
        <v>56.631388410811823</v>
      </c>
      <c r="V534" s="14">
        <f t="shared" si="104"/>
        <v>0.22764926613541672</v>
      </c>
    </row>
    <row r="535" spans="2:22" x14ac:dyDescent="0.3">
      <c r="B535" s="5" t="s">
        <v>10</v>
      </c>
      <c r="C535" s="5">
        <v>527</v>
      </c>
      <c r="D535" s="5">
        <v>527</v>
      </c>
      <c r="E535" s="6">
        <v>4</v>
      </c>
      <c r="F535" s="22">
        <f t="shared" si="97"/>
        <v>1.1111111111111112</v>
      </c>
      <c r="G535" s="14">
        <f t="shared" si="105"/>
        <v>-0.77777777777777768</v>
      </c>
      <c r="H535" s="14">
        <f>('motorcycle data'!$C$4)*(G535)</f>
        <v>-153.99999999999997</v>
      </c>
      <c r="I535" s="14">
        <f>0.5*1.225*F535^2*('motorcycle data'!$F$4)*('motorcycle data'!$G$4)</f>
        <v>0.24878086419753087</v>
      </c>
      <c r="J535" s="14">
        <f>IF(F535=0,0,H535+I535+'motorcycle data'!$E$7)</f>
        <v>-114.90361913580244</v>
      </c>
      <c r="K535" s="14">
        <f t="shared" si="98"/>
        <v>0</v>
      </c>
      <c r="L535" s="14">
        <f t="shared" si="99"/>
        <v>114.90361913580244</v>
      </c>
      <c r="M535" s="14">
        <f t="shared" si="100"/>
        <v>-0.1276706879286694</v>
      </c>
      <c r="N535" s="14">
        <f t="shared" si="96"/>
        <v>0</v>
      </c>
      <c r="O535" s="14">
        <f t="shared" si="101"/>
        <v>0.1276706879286694</v>
      </c>
      <c r="P535" s="14">
        <f t="shared" si="102"/>
        <v>9.575301594650204E-2</v>
      </c>
      <c r="Q535" s="14">
        <f t="shared" si="103"/>
        <v>9.575301594650204E-2</v>
      </c>
      <c r="R535" s="14"/>
      <c r="S535" s="14"/>
      <c r="T535" s="14">
        <f t="shared" si="106"/>
        <v>227.78405307989598</v>
      </c>
      <c r="U535" s="14">
        <f t="shared" si="107"/>
        <v>56.759059098740494</v>
      </c>
      <c r="V535" s="14">
        <f t="shared" si="104"/>
        <v>7.7559942916666666E-2</v>
      </c>
    </row>
    <row r="536" spans="2:22" x14ac:dyDescent="0.3">
      <c r="B536" s="5" t="s">
        <v>10</v>
      </c>
      <c r="C536" s="5">
        <v>528</v>
      </c>
      <c r="D536" s="5">
        <v>528</v>
      </c>
      <c r="E536" s="6">
        <v>2</v>
      </c>
      <c r="F536" s="22">
        <f t="shared" si="97"/>
        <v>0.55555555555555558</v>
      </c>
      <c r="G536" s="14">
        <f t="shared" si="105"/>
        <v>-0.41666666666666663</v>
      </c>
      <c r="H536" s="14">
        <f>('motorcycle data'!$C$4)*(G536)</f>
        <v>-82.499999999999986</v>
      </c>
      <c r="I536" s="14">
        <f>0.5*1.225*F536^2*('motorcycle data'!$F$4)*('motorcycle data'!$G$4)</f>
        <v>6.2195216049382718E-2</v>
      </c>
      <c r="J536" s="14">
        <f>IF(F536=0,0,H536+I536+'motorcycle data'!$E$7)</f>
        <v>-43.590204783950597</v>
      </c>
      <c r="K536" s="14">
        <f t="shared" si="98"/>
        <v>0</v>
      </c>
      <c r="L536" s="14">
        <f t="shared" si="99"/>
        <v>43.590204783950597</v>
      </c>
      <c r="M536" s="14">
        <f t="shared" si="100"/>
        <v>-2.421678043552811E-2</v>
      </c>
      <c r="N536" s="14">
        <f t="shared" si="96"/>
        <v>0</v>
      </c>
      <c r="O536" s="14">
        <f t="shared" si="101"/>
        <v>2.421678043552811E-2</v>
      </c>
      <c r="P536" s="14">
        <f t="shared" si="102"/>
        <v>1.8162585326646084E-2</v>
      </c>
      <c r="Q536" s="14">
        <f t="shared" si="103"/>
        <v>1.8162585326646084E-2</v>
      </c>
      <c r="R536" s="14"/>
      <c r="S536" s="14"/>
      <c r="T536" s="14">
        <f t="shared" si="106"/>
        <v>227.78405307989598</v>
      </c>
      <c r="U536" s="14">
        <f t="shared" si="107"/>
        <v>56.783275879176024</v>
      </c>
      <c r="V536" s="14">
        <f t="shared" si="104"/>
        <v>1.4711694114583328E-2</v>
      </c>
    </row>
    <row r="537" spans="2:22" x14ac:dyDescent="0.3">
      <c r="B537" s="5" t="s">
        <v>10</v>
      </c>
      <c r="C537" s="5">
        <v>529</v>
      </c>
      <c r="D537" s="5">
        <v>529</v>
      </c>
      <c r="E537" s="6">
        <v>1</v>
      </c>
      <c r="F537" s="22">
        <f t="shared" si="97"/>
        <v>0.27777777777777779</v>
      </c>
      <c r="G537" s="14">
        <f t="shared" si="105"/>
        <v>-0.27777777777777779</v>
      </c>
      <c r="H537" s="14">
        <f>('motorcycle data'!$C$4)*(G537)</f>
        <v>-55</v>
      </c>
      <c r="I537" s="14">
        <f>0.5*1.225*F537^2*('motorcycle data'!$F$4)*('motorcycle data'!$G$4)</f>
        <v>1.5548804012345679E-2</v>
      </c>
      <c r="J537" s="14">
        <f>IF(F537=0,0,H537+I537+'motorcycle data'!$E$7)</f>
        <v>-16.136851195987653</v>
      </c>
      <c r="K537" s="14">
        <f t="shared" si="98"/>
        <v>0</v>
      </c>
      <c r="L537" s="14">
        <f t="shared" si="99"/>
        <v>16.136851195987653</v>
      </c>
      <c r="M537" s="14">
        <f t="shared" si="100"/>
        <v>-4.4824586655521255E-3</v>
      </c>
      <c r="N537" s="14">
        <f t="shared" si="96"/>
        <v>0</v>
      </c>
      <c r="O537" s="14">
        <f t="shared" si="101"/>
        <v>4.4824586655521255E-3</v>
      </c>
      <c r="P537" s="14">
        <f t="shared" si="102"/>
        <v>3.3618439991640941E-3</v>
      </c>
      <c r="Q537" s="14">
        <f t="shared" si="103"/>
        <v>3.3618439991640941E-3</v>
      </c>
      <c r="R537" s="14"/>
      <c r="S537" s="14"/>
      <c r="T537" s="14">
        <f t="shared" si="106"/>
        <v>227.78405307989598</v>
      </c>
      <c r="U537" s="14">
        <f t="shared" si="107"/>
        <v>56.787758337841574</v>
      </c>
      <c r="V537" s="14">
        <f t="shared" si="104"/>
        <v>2.7230936393229164E-3</v>
      </c>
    </row>
    <row r="538" spans="2:22" x14ac:dyDescent="0.3">
      <c r="B538" s="5" t="s">
        <v>10</v>
      </c>
      <c r="C538" s="5">
        <v>530</v>
      </c>
      <c r="D538" s="5">
        <v>530</v>
      </c>
      <c r="E538" s="6">
        <v>0</v>
      </c>
      <c r="F538" s="22">
        <f t="shared" si="97"/>
        <v>0</v>
      </c>
      <c r="G538" s="14">
        <f t="shared" si="105"/>
        <v>-0.1388888888888889</v>
      </c>
      <c r="H538" s="14">
        <f>('motorcycle data'!$C$4)*(G538)</f>
        <v>-27.5</v>
      </c>
      <c r="I538" s="14">
        <f>0.5*1.225*F538^2*('motorcycle data'!$F$4)*('motorcycle data'!$G$4)</f>
        <v>0</v>
      </c>
      <c r="J538" s="14">
        <f>IF(F538=0,0,H538+I538+'motorcycle data'!$E$7)</f>
        <v>0</v>
      </c>
      <c r="K538" s="14">
        <f t="shared" si="98"/>
        <v>0</v>
      </c>
      <c r="L538" s="14">
        <f t="shared" si="99"/>
        <v>0</v>
      </c>
      <c r="M538" s="14">
        <f t="shared" si="100"/>
        <v>0</v>
      </c>
      <c r="N538" s="14">
        <f t="shared" si="96"/>
        <v>0</v>
      </c>
      <c r="O538" s="14">
        <f t="shared" si="101"/>
        <v>0</v>
      </c>
      <c r="P538" s="14">
        <f t="shared" si="102"/>
        <v>0</v>
      </c>
      <c r="Q538" s="14">
        <f t="shared" si="103"/>
        <v>0</v>
      </c>
      <c r="R538" s="14"/>
      <c r="S538" s="14"/>
      <c r="T538" s="14">
        <f t="shared" si="106"/>
        <v>227.78405307989598</v>
      </c>
      <c r="U538" s="14">
        <f t="shared" si="107"/>
        <v>56.787758337841574</v>
      </c>
      <c r="V538" s="14">
        <f t="shared" si="104"/>
        <v>0</v>
      </c>
    </row>
    <row r="539" spans="2:22" x14ac:dyDescent="0.3">
      <c r="B539" s="5" t="s">
        <v>10</v>
      </c>
      <c r="C539" s="5">
        <v>531</v>
      </c>
      <c r="D539" s="5">
        <v>531</v>
      </c>
      <c r="E539" s="6">
        <v>0</v>
      </c>
      <c r="F539" s="22">
        <f t="shared" si="97"/>
        <v>0</v>
      </c>
      <c r="G539" s="14">
        <f t="shared" si="105"/>
        <v>0</v>
      </c>
      <c r="H539" s="14">
        <f>('motorcycle data'!$C$4)*(G539)</f>
        <v>0</v>
      </c>
      <c r="I539" s="14">
        <f>0.5*1.225*F539^2*('motorcycle data'!$F$4)*('motorcycle data'!$G$4)</f>
        <v>0</v>
      </c>
      <c r="J539" s="14">
        <f>IF(F539=0,0,H539+I539+'motorcycle data'!$E$7)</f>
        <v>0</v>
      </c>
      <c r="K539" s="14">
        <f t="shared" si="98"/>
        <v>0</v>
      </c>
      <c r="L539" s="14">
        <f t="shared" si="99"/>
        <v>0</v>
      </c>
      <c r="M539" s="14">
        <f t="shared" si="100"/>
        <v>0</v>
      </c>
      <c r="N539" s="14">
        <f t="shared" si="96"/>
        <v>0</v>
      </c>
      <c r="O539" s="14">
        <f t="shared" si="101"/>
        <v>0</v>
      </c>
      <c r="P539" s="14">
        <f t="shared" si="102"/>
        <v>0</v>
      </c>
      <c r="Q539" s="14" t="str">
        <f t="shared" si="103"/>
        <v/>
      </c>
      <c r="R539" s="14"/>
      <c r="S539" s="14"/>
      <c r="T539" s="14">
        <f t="shared" si="106"/>
        <v>227.78405307989598</v>
      </c>
      <c r="U539" s="14">
        <f t="shared" si="107"/>
        <v>56.787758337841574</v>
      </c>
      <c r="V539" s="14">
        <f t="shared" si="104"/>
        <v>0</v>
      </c>
    </row>
    <row r="540" spans="2:22" x14ac:dyDescent="0.3">
      <c r="B540" s="5" t="s">
        <v>10</v>
      </c>
      <c r="C540" s="5">
        <v>532</v>
      </c>
      <c r="D540" s="5">
        <v>532</v>
      </c>
      <c r="E540" s="6">
        <v>0</v>
      </c>
      <c r="F540" s="22">
        <f t="shared" si="97"/>
        <v>0</v>
      </c>
      <c r="G540" s="14">
        <f t="shared" si="105"/>
        <v>2.777777777777778E-2</v>
      </c>
      <c r="H540" s="14">
        <f>('motorcycle data'!$C$4)*(G540)</f>
        <v>5.5</v>
      </c>
      <c r="I540" s="14">
        <f>0.5*1.225*F540^2*('motorcycle data'!$F$4)*('motorcycle data'!$G$4)</f>
        <v>0</v>
      </c>
      <c r="J540" s="14">
        <f>IF(F540=0,0,H540+I540+'motorcycle data'!$E$7)</f>
        <v>0</v>
      </c>
      <c r="K540" s="14">
        <f t="shared" si="98"/>
        <v>0</v>
      </c>
      <c r="L540" s="14">
        <f t="shared" si="99"/>
        <v>0</v>
      </c>
      <c r="M540" s="14">
        <f t="shared" si="100"/>
        <v>0</v>
      </c>
      <c r="N540" s="14">
        <f t="shared" si="96"/>
        <v>0</v>
      </c>
      <c r="O540" s="14">
        <f t="shared" si="101"/>
        <v>0</v>
      </c>
      <c r="P540" s="14">
        <f t="shared" si="102"/>
        <v>0</v>
      </c>
      <c r="Q540" s="14" t="str">
        <f t="shared" si="103"/>
        <v/>
      </c>
      <c r="R540" s="14"/>
      <c r="S540" s="14"/>
      <c r="T540" s="14">
        <f t="shared" si="106"/>
        <v>227.78405307989598</v>
      </c>
      <c r="U540" s="14">
        <f t="shared" si="107"/>
        <v>56.787758337841574</v>
      </c>
      <c r="V540" s="14">
        <f t="shared" si="104"/>
        <v>0</v>
      </c>
    </row>
    <row r="541" spans="2:22" x14ac:dyDescent="0.3">
      <c r="B541" s="5" t="s">
        <v>10</v>
      </c>
      <c r="C541" s="5">
        <v>533</v>
      </c>
      <c r="D541" s="5">
        <v>533</v>
      </c>
      <c r="E541" s="6">
        <v>0.2</v>
      </c>
      <c r="F541" s="22">
        <f t="shared" si="97"/>
        <v>5.5555555555555559E-2</v>
      </c>
      <c r="G541" s="14">
        <f t="shared" si="105"/>
        <v>0.16666666666666666</v>
      </c>
      <c r="H541" s="14">
        <f>('motorcycle data'!$C$4)*(G541)</f>
        <v>33</v>
      </c>
      <c r="I541" s="14">
        <f>0.5*1.225*F541^2*('motorcycle data'!$F$4)*('motorcycle data'!$G$4)</f>
        <v>6.2195216049382716E-4</v>
      </c>
      <c r="J541" s="14">
        <f>IF(F541=0,0,H541+I541+'motorcycle data'!$E$7)</f>
        <v>71.848221952160486</v>
      </c>
      <c r="K541" s="14">
        <f t="shared" si="98"/>
        <v>71.848221952160486</v>
      </c>
      <c r="L541" s="14">
        <f t="shared" si="99"/>
        <v>0</v>
      </c>
      <c r="M541" s="14">
        <f t="shared" si="100"/>
        <v>3.9915678862311385E-3</v>
      </c>
      <c r="N541" s="14">
        <f t="shared" si="96"/>
        <v>3.9915678862311385E-3</v>
      </c>
      <c r="O541" s="14">
        <f t="shared" si="101"/>
        <v>0</v>
      </c>
      <c r="P541" s="14">
        <f t="shared" si="102"/>
        <v>0</v>
      </c>
      <c r="Q541" s="14" t="str">
        <f t="shared" si="103"/>
        <v/>
      </c>
      <c r="R541" s="14"/>
      <c r="S541" s="14"/>
      <c r="T541" s="14">
        <f t="shared" si="106"/>
        <v>227.78804464778221</v>
      </c>
      <c r="U541" s="14">
        <f t="shared" si="107"/>
        <v>56.787758337841574</v>
      </c>
      <c r="V541" s="14">
        <f t="shared" si="104"/>
        <v>0</v>
      </c>
    </row>
    <row r="542" spans="2:22" x14ac:dyDescent="0.3">
      <c r="B542" s="5" t="s">
        <v>10</v>
      </c>
      <c r="C542" s="5">
        <v>534</v>
      </c>
      <c r="D542" s="5">
        <v>534</v>
      </c>
      <c r="E542" s="6">
        <v>1.2</v>
      </c>
      <c r="F542" s="22">
        <f t="shared" si="97"/>
        <v>0.33333333333333331</v>
      </c>
      <c r="G542" s="14">
        <f t="shared" si="105"/>
        <v>0.41666666666666663</v>
      </c>
      <c r="H542" s="14">
        <f>('motorcycle data'!$C$4)*(G542)</f>
        <v>82.499999999999986</v>
      </c>
      <c r="I542" s="14">
        <f>0.5*1.225*F542^2*('motorcycle data'!$F$4)*('motorcycle data'!$G$4)</f>
        <v>2.2390277777777776E-2</v>
      </c>
      <c r="J542" s="14">
        <f>IF(F542=0,0,H542+I542+'motorcycle data'!$E$7)</f>
        <v>121.36999027777776</v>
      </c>
      <c r="K542" s="14">
        <f t="shared" si="98"/>
        <v>121.36999027777776</v>
      </c>
      <c r="L542" s="14">
        <f t="shared" si="99"/>
        <v>0</v>
      </c>
      <c r="M542" s="14">
        <f t="shared" si="100"/>
        <v>4.0456663425925916E-2</v>
      </c>
      <c r="N542" s="14">
        <f t="shared" si="96"/>
        <v>4.0456663425925916E-2</v>
      </c>
      <c r="O542" s="14">
        <f t="shared" si="101"/>
        <v>0</v>
      </c>
      <c r="P542" s="14">
        <f t="shared" si="102"/>
        <v>0</v>
      </c>
      <c r="Q542" s="14" t="str">
        <f t="shared" si="103"/>
        <v/>
      </c>
      <c r="R542" s="14"/>
      <c r="S542" s="14"/>
      <c r="T542" s="14">
        <f t="shared" si="106"/>
        <v>227.82850131120813</v>
      </c>
      <c r="U542" s="14">
        <f t="shared" si="107"/>
        <v>56.787758337841574</v>
      </c>
      <c r="V542" s="14">
        <f t="shared" si="104"/>
        <v>0</v>
      </c>
    </row>
    <row r="543" spans="2:22" x14ac:dyDescent="0.3">
      <c r="B543" s="5" t="s">
        <v>10</v>
      </c>
      <c r="C543" s="5">
        <v>535</v>
      </c>
      <c r="D543" s="5">
        <v>535</v>
      </c>
      <c r="E543" s="6">
        <v>3.2</v>
      </c>
      <c r="F543" s="22">
        <f t="shared" si="97"/>
        <v>0.88888888888888895</v>
      </c>
      <c r="G543" s="14">
        <f t="shared" si="105"/>
        <v>0.55555555555555558</v>
      </c>
      <c r="H543" s="14">
        <f>('motorcycle data'!$C$4)*(G543)</f>
        <v>110</v>
      </c>
      <c r="I543" s="14">
        <f>0.5*1.225*F543^2*('motorcycle data'!$F$4)*('motorcycle data'!$G$4)</f>
        <v>0.15921975308641975</v>
      </c>
      <c r="J543" s="14">
        <f>IF(F543=0,0,H543+I543+'motorcycle data'!$E$7)</f>
        <v>149.0068197530864</v>
      </c>
      <c r="K543" s="14">
        <f t="shared" si="98"/>
        <v>149.0068197530864</v>
      </c>
      <c r="L543" s="14">
        <f t="shared" si="99"/>
        <v>0</v>
      </c>
      <c r="M543" s="14">
        <f t="shared" si="100"/>
        <v>0.13245050644718792</v>
      </c>
      <c r="N543" s="14">
        <f t="shared" si="96"/>
        <v>0.13245050644718792</v>
      </c>
      <c r="O543" s="14">
        <f t="shared" si="101"/>
        <v>0</v>
      </c>
      <c r="P543" s="14">
        <f t="shared" si="102"/>
        <v>0</v>
      </c>
      <c r="Q543" s="14" t="str">
        <f t="shared" si="103"/>
        <v/>
      </c>
      <c r="R543" s="14"/>
      <c r="S543" s="14"/>
      <c r="T543" s="14">
        <f t="shared" si="106"/>
        <v>227.96095181765531</v>
      </c>
      <c r="U543" s="14">
        <f t="shared" si="107"/>
        <v>56.787758337841574</v>
      </c>
      <c r="V543" s="14">
        <f t="shared" si="104"/>
        <v>0</v>
      </c>
    </row>
    <row r="544" spans="2:22" x14ac:dyDescent="0.3">
      <c r="B544" s="5" t="s">
        <v>10</v>
      </c>
      <c r="C544" s="5">
        <v>536</v>
      </c>
      <c r="D544" s="5">
        <v>536</v>
      </c>
      <c r="E544" s="6">
        <v>5.2</v>
      </c>
      <c r="F544" s="22">
        <f t="shared" si="97"/>
        <v>1.4444444444444444</v>
      </c>
      <c r="G544" s="14">
        <f t="shared" si="105"/>
        <v>0.69444444444444431</v>
      </c>
      <c r="H544" s="14">
        <f>('motorcycle data'!$C$4)*(G544)</f>
        <v>137.49999999999997</v>
      </c>
      <c r="I544" s="14">
        <f>0.5*1.225*F544^2*('motorcycle data'!$F$4)*('motorcycle data'!$G$4)</f>
        <v>0.42043966049382714</v>
      </c>
      <c r="J544" s="14">
        <f>IF(F544=0,0,H544+I544+'motorcycle data'!$E$7)</f>
        <v>176.7680396604938</v>
      </c>
      <c r="K544" s="14">
        <f t="shared" si="98"/>
        <v>176.7680396604938</v>
      </c>
      <c r="L544" s="14">
        <f t="shared" si="99"/>
        <v>0</v>
      </c>
      <c r="M544" s="14">
        <f t="shared" si="100"/>
        <v>0.25533161284293548</v>
      </c>
      <c r="N544" s="14">
        <f t="shared" si="96"/>
        <v>0.25533161284293548</v>
      </c>
      <c r="O544" s="14">
        <f t="shared" si="101"/>
        <v>0</v>
      </c>
      <c r="P544" s="14">
        <f t="shared" si="102"/>
        <v>0</v>
      </c>
      <c r="Q544" s="14" t="str">
        <f t="shared" si="103"/>
        <v/>
      </c>
      <c r="R544" s="14"/>
      <c r="S544" s="14"/>
      <c r="T544" s="14">
        <f t="shared" si="106"/>
        <v>228.21628343049824</v>
      </c>
      <c r="U544" s="14">
        <f t="shared" si="107"/>
        <v>56.787758337841574</v>
      </c>
      <c r="V544" s="14">
        <f t="shared" si="104"/>
        <v>0</v>
      </c>
    </row>
    <row r="545" spans="2:22" x14ac:dyDescent="0.3">
      <c r="B545" s="5" t="s">
        <v>10</v>
      </c>
      <c r="C545" s="5">
        <v>537</v>
      </c>
      <c r="D545" s="5">
        <v>537</v>
      </c>
      <c r="E545" s="6">
        <v>8.1999999999999993</v>
      </c>
      <c r="F545" s="22">
        <f t="shared" si="97"/>
        <v>2.2777777777777777</v>
      </c>
      <c r="G545" s="14">
        <f t="shared" si="105"/>
        <v>1.0833333333333333</v>
      </c>
      <c r="H545" s="14">
        <f>('motorcycle data'!$C$4)*(G545)</f>
        <v>214.49999999999997</v>
      </c>
      <c r="I545" s="14">
        <f>0.5*1.225*F545^2*('motorcycle data'!$F$4)*('motorcycle data'!$G$4)</f>
        <v>1.0455015817901234</v>
      </c>
      <c r="J545" s="14">
        <f>IF(F545=0,0,H545+I545+'motorcycle data'!$E$7)</f>
        <v>254.39310158179009</v>
      </c>
      <c r="K545" s="14">
        <f t="shared" si="98"/>
        <v>254.39310158179009</v>
      </c>
      <c r="L545" s="14">
        <f t="shared" si="99"/>
        <v>0</v>
      </c>
      <c r="M545" s="14">
        <f t="shared" si="100"/>
        <v>0.57945095360296628</v>
      </c>
      <c r="N545" s="14">
        <f t="shared" si="96"/>
        <v>0.57945095360296628</v>
      </c>
      <c r="O545" s="14">
        <f t="shared" si="101"/>
        <v>0</v>
      </c>
      <c r="P545" s="14">
        <f t="shared" si="102"/>
        <v>0</v>
      </c>
      <c r="Q545" s="14" t="str">
        <f t="shared" si="103"/>
        <v/>
      </c>
      <c r="R545" s="14"/>
      <c r="S545" s="14"/>
      <c r="T545" s="14">
        <f t="shared" si="106"/>
        <v>228.79573438410119</v>
      </c>
      <c r="U545" s="14">
        <f t="shared" si="107"/>
        <v>56.787758337841574</v>
      </c>
      <c r="V545" s="14">
        <f t="shared" si="104"/>
        <v>0</v>
      </c>
    </row>
    <row r="546" spans="2:22" x14ac:dyDescent="0.3">
      <c r="B546" s="5" t="s">
        <v>10</v>
      </c>
      <c r="C546" s="5">
        <v>538</v>
      </c>
      <c r="D546" s="5">
        <v>538</v>
      </c>
      <c r="E546" s="6">
        <v>13</v>
      </c>
      <c r="F546" s="22">
        <f t="shared" si="97"/>
        <v>3.6111111111111112</v>
      </c>
      <c r="G546" s="14">
        <f t="shared" si="105"/>
        <v>1.4722222222222223</v>
      </c>
      <c r="H546" s="14">
        <f>('motorcycle data'!$C$4)*(G546)</f>
        <v>291.5</v>
      </c>
      <c r="I546" s="14">
        <f>0.5*1.225*F546^2*('motorcycle data'!$F$4)*('motorcycle data'!$G$4)</f>
        <v>2.6277478780864194</v>
      </c>
      <c r="J546" s="14">
        <f>IF(F546=0,0,H546+I546+'motorcycle data'!$E$7)</f>
        <v>332.97534787808644</v>
      </c>
      <c r="K546" s="14">
        <f t="shared" si="98"/>
        <v>332.97534787808644</v>
      </c>
      <c r="L546" s="14">
        <f t="shared" si="99"/>
        <v>0</v>
      </c>
      <c r="M546" s="14">
        <f t="shared" si="100"/>
        <v>1.2024109784486454</v>
      </c>
      <c r="N546" s="14">
        <f t="shared" si="96"/>
        <v>1.2024109784486454</v>
      </c>
      <c r="O546" s="14">
        <f t="shared" si="101"/>
        <v>0</v>
      </c>
      <c r="P546" s="14">
        <f t="shared" si="102"/>
        <v>0</v>
      </c>
      <c r="Q546" s="14" t="str">
        <f t="shared" si="103"/>
        <v/>
      </c>
      <c r="R546" s="14"/>
      <c r="S546" s="14"/>
      <c r="T546" s="14">
        <f t="shared" si="106"/>
        <v>229.99814536254985</v>
      </c>
      <c r="U546" s="14">
        <f t="shared" si="107"/>
        <v>56.787758337841574</v>
      </c>
      <c r="V546" s="14">
        <f t="shared" si="104"/>
        <v>0</v>
      </c>
    </row>
    <row r="547" spans="2:22" x14ac:dyDescent="0.3">
      <c r="B547" s="5" t="s">
        <v>10</v>
      </c>
      <c r="C547" s="5">
        <v>539</v>
      </c>
      <c r="D547" s="5">
        <v>539</v>
      </c>
      <c r="E547" s="6">
        <v>18.8</v>
      </c>
      <c r="F547" s="22">
        <f t="shared" si="97"/>
        <v>5.2222222222222223</v>
      </c>
      <c r="G547" s="14">
        <f t="shared" si="105"/>
        <v>1.4027777777777779</v>
      </c>
      <c r="H547" s="14">
        <f>('motorcycle data'!$C$4)*(G547)</f>
        <v>277.75</v>
      </c>
      <c r="I547" s="14">
        <f>0.5*1.225*F547^2*('motorcycle data'!$F$4)*('motorcycle data'!$G$4)</f>
        <v>5.4955692901234574</v>
      </c>
      <c r="J547" s="14">
        <f>IF(F547=0,0,H547+I547+'motorcycle data'!$E$7)</f>
        <v>322.09316929012346</v>
      </c>
      <c r="K547" s="14">
        <f t="shared" si="98"/>
        <v>322.09316929012346</v>
      </c>
      <c r="L547" s="14">
        <f t="shared" si="99"/>
        <v>0</v>
      </c>
      <c r="M547" s="14">
        <f t="shared" si="100"/>
        <v>1.682042106292867</v>
      </c>
      <c r="N547" s="14">
        <f t="shared" si="96"/>
        <v>1.682042106292867</v>
      </c>
      <c r="O547" s="14">
        <f t="shared" si="101"/>
        <v>0</v>
      </c>
      <c r="P547" s="14">
        <f t="shared" si="102"/>
        <v>0</v>
      </c>
      <c r="Q547" s="14" t="str">
        <f t="shared" si="103"/>
        <v/>
      </c>
      <c r="R547" s="14"/>
      <c r="S547" s="14"/>
      <c r="T547" s="14">
        <f t="shared" si="106"/>
        <v>231.68018746884272</v>
      </c>
      <c r="U547" s="14">
        <f t="shared" si="107"/>
        <v>56.787758337841574</v>
      </c>
      <c r="V547" s="14">
        <f t="shared" si="104"/>
        <v>0</v>
      </c>
    </row>
    <row r="548" spans="2:22" x14ac:dyDescent="0.3">
      <c r="B548" s="5" t="s">
        <v>10</v>
      </c>
      <c r="C548" s="5">
        <v>540</v>
      </c>
      <c r="D548" s="5">
        <v>540</v>
      </c>
      <c r="E548" s="6">
        <v>23.1</v>
      </c>
      <c r="F548" s="22">
        <f t="shared" si="97"/>
        <v>6.416666666666667</v>
      </c>
      <c r="G548" s="14">
        <f t="shared" si="105"/>
        <v>0.79166666666666652</v>
      </c>
      <c r="H548" s="14">
        <f>('motorcycle data'!$C$4)*(G548)</f>
        <v>156.74999999999997</v>
      </c>
      <c r="I548" s="14">
        <f>0.5*1.225*F548^2*('motorcycle data'!$F$4)*('motorcycle data'!$G$4)</f>
        <v>8.2969973090277769</v>
      </c>
      <c r="J548" s="14">
        <f>IF(F548=0,0,H548+I548+'motorcycle data'!$E$7)</f>
        <v>203.89459730902774</v>
      </c>
      <c r="K548" s="14">
        <f t="shared" si="98"/>
        <v>203.89459730902774</v>
      </c>
      <c r="L548" s="14">
        <f t="shared" si="99"/>
        <v>0</v>
      </c>
      <c r="M548" s="14">
        <f t="shared" si="100"/>
        <v>1.3083236660662614</v>
      </c>
      <c r="N548" s="14">
        <f t="shared" si="96"/>
        <v>1.3083236660662614</v>
      </c>
      <c r="O548" s="14">
        <f t="shared" si="101"/>
        <v>0</v>
      </c>
      <c r="P548" s="14">
        <f t="shared" si="102"/>
        <v>0</v>
      </c>
      <c r="Q548" s="14" t="str">
        <f t="shared" si="103"/>
        <v/>
      </c>
      <c r="R548" s="14"/>
      <c r="S548" s="14"/>
      <c r="T548" s="14">
        <f t="shared" si="106"/>
        <v>232.98851113490898</v>
      </c>
      <c r="U548" s="14">
        <f t="shared" si="107"/>
        <v>56.787758337841574</v>
      </c>
      <c r="V548" s="14">
        <f t="shared" si="104"/>
        <v>0</v>
      </c>
    </row>
    <row r="549" spans="2:22" x14ac:dyDescent="0.3">
      <c r="B549" s="5" t="s">
        <v>10</v>
      </c>
      <c r="C549" s="5">
        <v>541</v>
      </c>
      <c r="D549" s="5">
        <v>541</v>
      </c>
      <c r="E549" s="6">
        <v>24.5</v>
      </c>
      <c r="F549" s="22">
        <f t="shared" si="97"/>
        <v>6.8055555555555554</v>
      </c>
      <c r="G549" s="14">
        <f t="shared" si="105"/>
        <v>0.19444444444444425</v>
      </c>
      <c r="H549" s="14">
        <f>('motorcycle data'!$C$4)*(G549)</f>
        <v>38.499999999999964</v>
      </c>
      <c r="I549" s="14">
        <f>0.5*1.225*F549^2*('motorcycle data'!$F$4)*('motorcycle data'!$G$4)</f>
        <v>9.3331696084104934</v>
      </c>
      <c r="J549" s="14">
        <f>IF(F549=0,0,H549+I549+'motorcycle data'!$E$7)</f>
        <v>86.680769608410458</v>
      </c>
      <c r="K549" s="14">
        <f t="shared" si="98"/>
        <v>86.680769608410458</v>
      </c>
      <c r="L549" s="14">
        <f t="shared" si="99"/>
        <v>0</v>
      </c>
      <c r="M549" s="14">
        <f t="shared" si="100"/>
        <v>0.58991079316834893</v>
      </c>
      <c r="N549" s="14">
        <f t="shared" si="96"/>
        <v>0.58991079316834893</v>
      </c>
      <c r="O549" s="14">
        <f t="shared" si="101"/>
        <v>0</v>
      </c>
      <c r="P549" s="14">
        <f t="shared" si="102"/>
        <v>0</v>
      </c>
      <c r="Q549" s="14" t="str">
        <f t="shared" si="103"/>
        <v/>
      </c>
      <c r="R549" s="14"/>
      <c r="S549" s="14"/>
      <c r="T549" s="14">
        <f t="shared" si="106"/>
        <v>233.57842192807732</v>
      </c>
      <c r="U549" s="14">
        <f t="shared" si="107"/>
        <v>56.787758337841574</v>
      </c>
      <c r="V549" s="14">
        <f t="shared" si="104"/>
        <v>0</v>
      </c>
    </row>
    <row r="550" spans="2:22" x14ac:dyDescent="0.3">
      <c r="B550" s="5" t="s">
        <v>10</v>
      </c>
      <c r="C550" s="5">
        <v>542</v>
      </c>
      <c r="D550" s="5">
        <v>542</v>
      </c>
      <c r="E550" s="6">
        <v>24.5</v>
      </c>
      <c r="F550" s="22">
        <f t="shared" si="97"/>
        <v>6.8055555555555554</v>
      </c>
      <c r="G550" s="14">
        <f t="shared" si="105"/>
        <v>-2.7777777777777679E-2</v>
      </c>
      <c r="H550" s="14">
        <f>('motorcycle data'!$C$4)*(G550)</f>
        <v>-5.4999999999999805</v>
      </c>
      <c r="I550" s="14">
        <f>0.5*1.225*F550^2*('motorcycle data'!$F$4)*('motorcycle data'!$G$4)</f>
        <v>9.3331696084104934</v>
      </c>
      <c r="J550" s="14">
        <f>IF(F550=0,0,H550+I550+'motorcycle data'!$E$7)</f>
        <v>42.680769608410515</v>
      </c>
      <c r="K550" s="14">
        <f t="shared" si="98"/>
        <v>42.680769608410515</v>
      </c>
      <c r="L550" s="14">
        <f t="shared" si="99"/>
        <v>0</v>
      </c>
      <c r="M550" s="14">
        <f t="shared" si="100"/>
        <v>0.29046634872390492</v>
      </c>
      <c r="N550" s="14">
        <f t="shared" si="96"/>
        <v>0.29046634872390492</v>
      </c>
      <c r="O550" s="14">
        <f t="shared" si="101"/>
        <v>0</v>
      </c>
      <c r="P550" s="14">
        <f t="shared" si="102"/>
        <v>0</v>
      </c>
      <c r="Q550" s="14">
        <f t="shared" si="103"/>
        <v>0</v>
      </c>
      <c r="R550" s="14">
        <f>SUM(Q550:Q563)</f>
        <v>0.74129433582095572</v>
      </c>
      <c r="S550" s="14">
        <f>R550*14</f>
        <v>10.37812070149338</v>
      </c>
      <c r="T550" s="14">
        <f t="shared" si="106"/>
        <v>233.86888827680121</v>
      </c>
      <c r="U550" s="14">
        <f t="shared" si="107"/>
        <v>56.787758337841574</v>
      </c>
      <c r="V550" s="14">
        <f t="shared" si="104"/>
        <v>0</v>
      </c>
    </row>
    <row r="551" spans="2:22" x14ac:dyDescent="0.3">
      <c r="B551" s="5" t="s">
        <v>10</v>
      </c>
      <c r="C551" s="5">
        <v>543</v>
      </c>
      <c r="D551" s="5">
        <v>543</v>
      </c>
      <c r="E551" s="6">
        <v>24.3</v>
      </c>
      <c r="F551" s="22">
        <f t="shared" si="97"/>
        <v>6.75</v>
      </c>
      <c r="G551" s="14">
        <f t="shared" si="105"/>
        <v>-0.12499999999999981</v>
      </c>
      <c r="H551" s="14">
        <f>('motorcycle data'!$C$4)*(G551)</f>
        <v>-24.749999999999961</v>
      </c>
      <c r="I551" s="14">
        <f>0.5*1.225*F551^2*('motorcycle data'!$F$4)*('motorcycle data'!$G$4)</f>
        <v>9.1814132812500002</v>
      </c>
      <c r="J551" s="14">
        <f>IF(F551=0,0,H551+I551+'motorcycle data'!$E$7)</f>
        <v>23.279013281250037</v>
      </c>
      <c r="K551" s="14">
        <f t="shared" si="98"/>
        <v>23.279013281250037</v>
      </c>
      <c r="L551" s="14">
        <f t="shared" si="99"/>
        <v>0</v>
      </c>
      <c r="M551" s="14">
        <f t="shared" si="100"/>
        <v>0.15713333964843776</v>
      </c>
      <c r="N551" s="14">
        <f t="shared" si="96"/>
        <v>0.15713333964843776</v>
      </c>
      <c r="O551" s="14">
        <f t="shared" si="101"/>
        <v>0</v>
      </c>
      <c r="P551" s="14">
        <f t="shared" si="102"/>
        <v>0</v>
      </c>
      <c r="Q551" s="14">
        <f t="shared" si="103"/>
        <v>0</v>
      </c>
      <c r="R551" s="14"/>
      <c r="S551" s="14"/>
      <c r="T551" s="14">
        <f t="shared" si="106"/>
        <v>234.02602161644964</v>
      </c>
      <c r="U551" s="14">
        <f t="shared" si="107"/>
        <v>56.787758337841574</v>
      </c>
      <c r="V551" s="14">
        <f t="shared" si="104"/>
        <v>0</v>
      </c>
    </row>
    <row r="552" spans="2:22" x14ac:dyDescent="0.3">
      <c r="B552" s="5" t="s">
        <v>10</v>
      </c>
      <c r="C552" s="5">
        <v>544</v>
      </c>
      <c r="D552" s="5">
        <v>544</v>
      </c>
      <c r="E552" s="6">
        <v>23.6</v>
      </c>
      <c r="F552" s="22">
        <f t="shared" si="97"/>
        <v>6.5555555555555554</v>
      </c>
      <c r="G552" s="14">
        <f t="shared" si="105"/>
        <v>-0.27777777777777779</v>
      </c>
      <c r="H552" s="14">
        <f>('motorcycle data'!$C$4)*(G552)</f>
        <v>-55</v>
      </c>
      <c r="I552" s="14">
        <f>0.5*1.225*F552^2*('motorcycle data'!$F$4)*('motorcycle data'!$G$4)</f>
        <v>8.6600618827160485</v>
      </c>
      <c r="J552" s="14">
        <f>IF(F552=0,0,H552+I552+'motorcycle data'!$E$7)</f>
        <v>-7.4923381172839498</v>
      </c>
      <c r="K552" s="14">
        <f t="shared" si="98"/>
        <v>0</v>
      </c>
      <c r="L552" s="14">
        <f t="shared" si="99"/>
        <v>7.4923381172839498</v>
      </c>
      <c r="M552" s="14">
        <f t="shared" si="100"/>
        <v>-4.9116438768861452E-2</v>
      </c>
      <c r="N552" s="14">
        <f t="shared" si="96"/>
        <v>0</v>
      </c>
      <c r="O552" s="14">
        <f t="shared" si="101"/>
        <v>4.9116438768861452E-2</v>
      </c>
      <c r="P552" s="14">
        <f t="shared" si="102"/>
        <v>3.6837329076646087E-2</v>
      </c>
      <c r="Q552" s="14">
        <f t="shared" si="103"/>
        <v>3.6837329076646087E-2</v>
      </c>
      <c r="R552" s="14"/>
      <c r="S552" s="14"/>
      <c r="T552" s="14">
        <f t="shared" si="106"/>
        <v>234.02602161644964</v>
      </c>
      <c r="U552" s="14">
        <f t="shared" si="107"/>
        <v>56.836874776610436</v>
      </c>
      <c r="V552" s="14">
        <f t="shared" si="104"/>
        <v>2.9838236552083335E-2</v>
      </c>
    </row>
    <row r="553" spans="2:22" x14ac:dyDescent="0.3">
      <c r="B553" s="5" t="s">
        <v>10</v>
      </c>
      <c r="C553" s="5">
        <v>545</v>
      </c>
      <c r="D553" s="5">
        <v>545</v>
      </c>
      <c r="E553" s="6">
        <v>22.3</v>
      </c>
      <c r="F553" s="22">
        <f t="shared" si="97"/>
        <v>6.1944444444444446</v>
      </c>
      <c r="G553" s="14">
        <f t="shared" si="105"/>
        <v>-0.4861111111111111</v>
      </c>
      <c r="H553" s="14">
        <f>('motorcycle data'!$C$4)*(G553)</f>
        <v>-96.25</v>
      </c>
      <c r="I553" s="14">
        <f>0.5*1.225*F553^2*('motorcycle data'!$F$4)*('motorcycle data'!$G$4)</f>
        <v>7.7322647472993831</v>
      </c>
      <c r="J553" s="14">
        <f>IF(F553=0,0,H553+I553+'motorcycle data'!$E$7)</f>
        <v>-49.670135252700618</v>
      </c>
      <c r="K553" s="14">
        <f t="shared" si="98"/>
        <v>0</v>
      </c>
      <c r="L553" s="14">
        <f t="shared" si="99"/>
        <v>49.670135252700618</v>
      </c>
      <c r="M553" s="14">
        <f t="shared" si="100"/>
        <v>-0.30767889337089549</v>
      </c>
      <c r="N553" s="14">
        <f t="shared" si="96"/>
        <v>0</v>
      </c>
      <c r="O553" s="14">
        <f t="shared" si="101"/>
        <v>0.30767889337089549</v>
      </c>
      <c r="P553" s="14">
        <f t="shared" si="102"/>
        <v>0.23075917002817162</v>
      </c>
      <c r="Q553" s="14">
        <f t="shared" si="103"/>
        <v>0.23075917002817162</v>
      </c>
      <c r="R553" s="14"/>
      <c r="S553" s="14"/>
      <c r="T553" s="14">
        <f t="shared" si="106"/>
        <v>234.02602161644964</v>
      </c>
      <c r="U553" s="14">
        <f t="shared" si="107"/>
        <v>57.144553669981335</v>
      </c>
      <c r="V553" s="14">
        <f t="shared" si="104"/>
        <v>0.18691492772281901</v>
      </c>
    </row>
    <row r="554" spans="2:22" x14ac:dyDescent="0.3">
      <c r="B554" s="5" t="s">
        <v>10</v>
      </c>
      <c r="C554" s="5">
        <v>546</v>
      </c>
      <c r="D554" s="5">
        <v>546</v>
      </c>
      <c r="E554" s="6">
        <v>20.100000000000001</v>
      </c>
      <c r="F554" s="22">
        <f t="shared" si="97"/>
        <v>5.5833333333333339</v>
      </c>
      <c r="G554" s="14">
        <f t="shared" si="105"/>
        <v>-0.5277777777777779</v>
      </c>
      <c r="H554" s="14">
        <f>('motorcycle data'!$C$4)*(G554)</f>
        <v>-104.50000000000003</v>
      </c>
      <c r="I554" s="14">
        <f>0.5*1.225*F554^2*('motorcycle data'!$F$4)*('motorcycle data'!$G$4)</f>
        <v>6.2818723090277793</v>
      </c>
      <c r="J554" s="14">
        <f>IF(F554=0,0,H554+I554+'motorcycle data'!$E$7)</f>
        <v>-59.370527690972253</v>
      </c>
      <c r="K554" s="14">
        <f t="shared" si="98"/>
        <v>0</v>
      </c>
      <c r="L554" s="14">
        <f t="shared" si="99"/>
        <v>59.370527690972253</v>
      </c>
      <c r="M554" s="14">
        <f t="shared" si="100"/>
        <v>-0.33148544627459514</v>
      </c>
      <c r="N554" s="14">
        <f t="shared" si="96"/>
        <v>0</v>
      </c>
      <c r="O554" s="14">
        <f t="shared" si="101"/>
        <v>0.33148544627459514</v>
      </c>
      <c r="P554" s="14">
        <f t="shared" si="102"/>
        <v>0.24861408470594637</v>
      </c>
      <c r="Q554" s="14">
        <f t="shared" si="103"/>
        <v>0.24861408470594637</v>
      </c>
      <c r="R554" s="14"/>
      <c r="S554" s="14"/>
      <c r="T554" s="14">
        <f t="shared" si="106"/>
        <v>234.02602161644964</v>
      </c>
      <c r="U554" s="14">
        <f t="shared" si="107"/>
        <v>57.476039116255933</v>
      </c>
      <c r="V554" s="14">
        <f t="shared" si="104"/>
        <v>0.20137740861181658</v>
      </c>
    </row>
    <row r="555" spans="2:22" x14ac:dyDescent="0.3">
      <c r="B555" s="5" t="s">
        <v>10</v>
      </c>
      <c r="C555" s="5">
        <v>547</v>
      </c>
      <c r="D555" s="5">
        <v>547</v>
      </c>
      <c r="E555" s="6">
        <v>18.5</v>
      </c>
      <c r="F555" s="22">
        <f t="shared" si="97"/>
        <v>5.1388888888888884</v>
      </c>
      <c r="G555" s="14">
        <f t="shared" si="105"/>
        <v>-0.40277777777777807</v>
      </c>
      <c r="H555" s="14">
        <f>('motorcycle data'!$C$4)*(G555)</f>
        <v>-79.750000000000057</v>
      </c>
      <c r="I555" s="14">
        <f>0.5*1.225*F555^2*('motorcycle data'!$F$4)*('motorcycle data'!$G$4)</f>
        <v>5.3215781732253076</v>
      </c>
      <c r="J555" s="14">
        <f>IF(F555=0,0,H555+I555+'motorcycle data'!$E$7)</f>
        <v>-35.580821826774752</v>
      </c>
      <c r="K555" s="14">
        <f t="shared" si="98"/>
        <v>0</v>
      </c>
      <c r="L555" s="14">
        <f t="shared" si="99"/>
        <v>35.580821826774752</v>
      </c>
      <c r="M555" s="14">
        <f t="shared" si="100"/>
        <v>-0.18284588994314802</v>
      </c>
      <c r="N555" s="14">
        <f t="shared" si="96"/>
        <v>0</v>
      </c>
      <c r="O555" s="14">
        <f t="shared" si="101"/>
        <v>0.18284588994314802</v>
      </c>
      <c r="P555" s="14">
        <f t="shared" si="102"/>
        <v>0.13713441745736102</v>
      </c>
      <c r="Q555" s="14">
        <f t="shared" si="103"/>
        <v>0.13713441745736102</v>
      </c>
      <c r="R555" s="14"/>
      <c r="S555" s="14"/>
      <c r="T555" s="14">
        <f t="shared" si="106"/>
        <v>234.02602161644964</v>
      </c>
      <c r="U555" s="14">
        <f t="shared" si="107"/>
        <v>57.658885006199078</v>
      </c>
      <c r="V555" s="14">
        <f t="shared" si="104"/>
        <v>0.11107887814046243</v>
      </c>
    </row>
    <row r="556" spans="2:22" x14ac:dyDescent="0.3">
      <c r="B556" s="5" t="s">
        <v>10</v>
      </c>
      <c r="C556" s="5">
        <v>548</v>
      </c>
      <c r="D556" s="5">
        <v>548</v>
      </c>
      <c r="E556" s="6">
        <v>17.2</v>
      </c>
      <c r="F556" s="22">
        <f t="shared" si="97"/>
        <v>4.7777777777777777</v>
      </c>
      <c r="G556" s="14">
        <f t="shared" si="105"/>
        <v>-0.30555555555555547</v>
      </c>
      <c r="H556" s="14">
        <f>('motorcycle data'!$C$4)*(G556)</f>
        <v>-60.499999999999986</v>
      </c>
      <c r="I556" s="14">
        <f>0.5*1.225*F556^2*('motorcycle data'!$F$4)*('motorcycle data'!$G$4)</f>
        <v>4.5999581790123445</v>
      </c>
      <c r="J556" s="14">
        <f>IF(F556=0,0,H556+I556+'motorcycle data'!$E$7)</f>
        <v>-17.052441820987639</v>
      </c>
      <c r="K556" s="14">
        <f t="shared" si="98"/>
        <v>0</v>
      </c>
      <c r="L556" s="14">
        <f t="shared" si="99"/>
        <v>17.052441820987639</v>
      </c>
      <c r="M556" s="14">
        <f t="shared" si="100"/>
        <v>-8.1472777589163159E-2</v>
      </c>
      <c r="N556" s="14">
        <f t="shared" si="96"/>
        <v>0</v>
      </c>
      <c r="O556" s="14">
        <f t="shared" si="101"/>
        <v>8.1472777589163159E-2</v>
      </c>
      <c r="P556" s="14">
        <f t="shared" si="102"/>
        <v>6.1104583191872369E-2</v>
      </c>
      <c r="Q556" s="14">
        <f t="shared" si="103"/>
        <v>6.1104583191872369E-2</v>
      </c>
      <c r="R556" s="14"/>
      <c r="S556" s="14"/>
      <c r="T556" s="14">
        <f t="shared" si="106"/>
        <v>234.02602161644964</v>
      </c>
      <c r="U556" s="14">
        <f t="shared" si="107"/>
        <v>57.740357783788241</v>
      </c>
      <c r="V556" s="14">
        <f t="shared" si="104"/>
        <v>4.9494712385416618E-2</v>
      </c>
    </row>
    <row r="557" spans="2:22" x14ac:dyDescent="0.3">
      <c r="B557" s="5" t="s">
        <v>10</v>
      </c>
      <c r="C557" s="5">
        <v>549</v>
      </c>
      <c r="D557" s="5">
        <v>549</v>
      </c>
      <c r="E557" s="6">
        <v>16.3</v>
      </c>
      <c r="F557" s="22">
        <f t="shared" si="97"/>
        <v>4.5277777777777777</v>
      </c>
      <c r="G557" s="14">
        <f t="shared" si="105"/>
        <v>-0.24999999999999983</v>
      </c>
      <c r="H557" s="14">
        <f>('motorcycle data'!$C$4)*(G557)</f>
        <v>-49.499999999999964</v>
      </c>
      <c r="I557" s="14">
        <f>0.5*1.225*F557^2*('motorcycle data'!$F$4)*('motorcycle data'!$G$4)</f>
        <v>4.1311617380401238</v>
      </c>
      <c r="J557" s="14">
        <f>IF(F557=0,0,H557+I557+'motorcycle data'!$E$7)</f>
        <v>-6.5212382619598372</v>
      </c>
      <c r="K557" s="14">
        <f t="shared" si="98"/>
        <v>0</v>
      </c>
      <c r="L557" s="14">
        <f t="shared" si="99"/>
        <v>6.5212382619598372</v>
      </c>
      <c r="M557" s="14">
        <f t="shared" si="100"/>
        <v>-2.9526717686095928E-2</v>
      </c>
      <c r="N557" s="14">
        <f t="shared" si="96"/>
        <v>0</v>
      </c>
      <c r="O557" s="14">
        <f t="shared" si="101"/>
        <v>2.9526717686095928E-2</v>
      </c>
      <c r="P557" s="14">
        <f t="shared" si="102"/>
        <v>2.2145038264571947E-2</v>
      </c>
      <c r="Q557" s="14">
        <f t="shared" si="103"/>
        <v>2.2145038264571947E-2</v>
      </c>
      <c r="R557" s="14"/>
      <c r="S557" s="14"/>
      <c r="T557" s="14">
        <f t="shared" si="106"/>
        <v>234.02602161644964</v>
      </c>
      <c r="U557" s="14">
        <f t="shared" si="107"/>
        <v>57.769884501474337</v>
      </c>
      <c r="V557" s="14">
        <f t="shared" si="104"/>
        <v>1.7937480994303277E-2</v>
      </c>
    </row>
    <row r="558" spans="2:22" x14ac:dyDescent="0.3">
      <c r="B558" s="5" t="s">
        <v>10</v>
      </c>
      <c r="C558" s="5">
        <v>550</v>
      </c>
      <c r="D558" s="5">
        <v>550</v>
      </c>
      <c r="E558" s="6">
        <v>15.4</v>
      </c>
      <c r="F558" s="22">
        <f t="shared" si="97"/>
        <v>4.2777777777777777</v>
      </c>
      <c r="G558" s="14">
        <f t="shared" si="105"/>
        <v>-0.2222222222222224</v>
      </c>
      <c r="H558" s="14">
        <f>('motorcycle data'!$C$4)*(G558)</f>
        <v>-44.000000000000036</v>
      </c>
      <c r="I558" s="14">
        <f>0.5*1.225*F558^2*('motorcycle data'!$F$4)*('motorcycle data'!$G$4)</f>
        <v>3.6875543595679008</v>
      </c>
      <c r="J558" s="14">
        <f>IF(F558=0,0,H558+I558+'motorcycle data'!$E$7)</f>
        <v>-1.4648456404321379</v>
      </c>
      <c r="K558" s="14">
        <f t="shared" si="98"/>
        <v>0</v>
      </c>
      <c r="L558" s="14">
        <f t="shared" si="99"/>
        <v>1.4648456404321379</v>
      </c>
      <c r="M558" s="14">
        <f t="shared" si="100"/>
        <v>-6.266284128515257E-3</v>
      </c>
      <c r="N558" s="14">
        <f t="shared" si="96"/>
        <v>0</v>
      </c>
      <c r="O558" s="14">
        <f t="shared" si="101"/>
        <v>6.266284128515257E-3</v>
      </c>
      <c r="P558" s="14">
        <f t="shared" si="102"/>
        <v>4.6997130963864426E-3</v>
      </c>
      <c r="Q558" s="14">
        <f t="shared" si="103"/>
        <v>4.6997130963864426E-3</v>
      </c>
      <c r="R558" s="14"/>
      <c r="S558" s="14"/>
      <c r="T558" s="14">
        <f t="shared" si="106"/>
        <v>234.02602161644964</v>
      </c>
      <c r="U558" s="14">
        <f t="shared" si="107"/>
        <v>57.776150785602852</v>
      </c>
      <c r="V558" s="14">
        <f t="shared" si="104"/>
        <v>3.8067676080730186E-3</v>
      </c>
    </row>
    <row r="559" spans="2:22" x14ac:dyDescent="0.3">
      <c r="B559" s="5" t="s">
        <v>10</v>
      </c>
      <c r="C559" s="5">
        <v>551</v>
      </c>
      <c r="D559" s="5">
        <v>551</v>
      </c>
      <c r="E559" s="6">
        <v>14.7</v>
      </c>
      <c r="F559" s="22">
        <f t="shared" si="97"/>
        <v>4.083333333333333</v>
      </c>
      <c r="G559" s="14">
        <f t="shared" si="105"/>
        <v>-0.15277777777777773</v>
      </c>
      <c r="H559" s="14">
        <f>('motorcycle data'!$C$4)*(G559)</f>
        <v>-30.249999999999993</v>
      </c>
      <c r="I559" s="14">
        <f>0.5*1.225*F559^2*('motorcycle data'!$F$4)*('motorcycle data'!$G$4)</f>
        <v>3.359941059027777</v>
      </c>
      <c r="J559" s="14">
        <f>IF(F559=0,0,H559+I559+'motorcycle data'!$E$7)</f>
        <v>11.957541059027783</v>
      </c>
      <c r="K559" s="14">
        <f t="shared" si="98"/>
        <v>11.957541059027783</v>
      </c>
      <c r="L559" s="14">
        <f t="shared" si="99"/>
        <v>0</v>
      </c>
      <c r="M559" s="14">
        <f t="shared" si="100"/>
        <v>4.8826625991030104E-2</v>
      </c>
      <c r="N559" s="14">
        <f t="shared" si="96"/>
        <v>4.8826625991030104E-2</v>
      </c>
      <c r="O559" s="14">
        <f t="shared" si="101"/>
        <v>0</v>
      </c>
      <c r="P559" s="14">
        <f t="shared" si="102"/>
        <v>0</v>
      </c>
      <c r="Q559" s="14">
        <f t="shared" si="103"/>
        <v>0</v>
      </c>
      <c r="R559" s="14"/>
      <c r="S559" s="14"/>
      <c r="T559" s="14">
        <f t="shared" si="106"/>
        <v>234.07484824244068</v>
      </c>
      <c r="U559" s="14">
        <f t="shared" si="107"/>
        <v>57.776150785602852</v>
      </c>
      <c r="V559" s="14">
        <f t="shared" si="104"/>
        <v>0</v>
      </c>
    </row>
    <row r="560" spans="2:22" x14ac:dyDescent="0.3">
      <c r="B560" s="5" t="s">
        <v>10</v>
      </c>
      <c r="C560" s="5">
        <v>552</v>
      </c>
      <c r="D560" s="5">
        <v>552</v>
      </c>
      <c r="E560" s="6">
        <v>14.3</v>
      </c>
      <c r="F560" s="22">
        <f t="shared" si="97"/>
        <v>3.9722222222222223</v>
      </c>
      <c r="G560" s="14">
        <f t="shared" si="105"/>
        <v>-0.1388888888888889</v>
      </c>
      <c r="H560" s="14">
        <f>('motorcycle data'!$C$4)*(G560)</f>
        <v>-27.5</v>
      </c>
      <c r="I560" s="14">
        <f>0.5*1.225*F560^2*('motorcycle data'!$F$4)*('motorcycle data'!$G$4)</f>
        <v>3.1795749324845679</v>
      </c>
      <c r="J560" s="14">
        <f>IF(F560=0,0,H560+I560+'motorcycle data'!$E$7)</f>
        <v>14.527174932484566</v>
      </c>
      <c r="K560" s="14">
        <f t="shared" si="98"/>
        <v>14.527174932484566</v>
      </c>
      <c r="L560" s="14">
        <f t="shared" si="99"/>
        <v>0</v>
      </c>
      <c r="M560" s="14">
        <f t="shared" si="100"/>
        <v>5.7705167092924808E-2</v>
      </c>
      <c r="N560" s="14">
        <f t="shared" si="96"/>
        <v>5.7705167092924808E-2</v>
      </c>
      <c r="O560" s="14">
        <f t="shared" si="101"/>
        <v>0</v>
      </c>
      <c r="P560" s="14">
        <f t="shared" si="102"/>
        <v>0</v>
      </c>
      <c r="Q560" s="14">
        <f t="shared" si="103"/>
        <v>0</v>
      </c>
      <c r="R560" s="14"/>
      <c r="S560" s="14"/>
      <c r="T560" s="14">
        <f t="shared" si="106"/>
        <v>234.13255340953361</v>
      </c>
      <c r="U560" s="14">
        <f t="shared" si="107"/>
        <v>57.776150785602852</v>
      </c>
      <c r="V560" s="14">
        <f t="shared" si="104"/>
        <v>0</v>
      </c>
    </row>
    <row r="561" spans="2:22" x14ac:dyDescent="0.3">
      <c r="B561" s="5" t="s">
        <v>10</v>
      </c>
      <c r="C561" s="5">
        <v>553</v>
      </c>
      <c r="D561" s="5">
        <v>553</v>
      </c>
      <c r="E561" s="6">
        <v>13.7</v>
      </c>
      <c r="F561" s="22">
        <f t="shared" si="97"/>
        <v>3.8055555555555554</v>
      </c>
      <c r="G561" s="14">
        <f t="shared" si="105"/>
        <v>-0.1388888888888889</v>
      </c>
      <c r="H561" s="14">
        <f>('motorcycle data'!$C$4)*(G561)</f>
        <v>-27.5</v>
      </c>
      <c r="I561" s="14">
        <f>0.5*1.225*F561^2*('motorcycle data'!$F$4)*('motorcycle data'!$G$4)</f>
        <v>2.9183550250771599</v>
      </c>
      <c r="J561" s="14">
        <f>IF(F561=0,0,H561+I561+'motorcycle data'!$E$7)</f>
        <v>14.265955025077162</v>
      </c>
      <c r="K561" s="14">
        <f t="shared" si="98"/>
        <v>14.265955025077162</v>
      </c>
      <c r="L561" s="14">
        <f t="shared" si="99"/>
        <v>0</v>
      </c>
      <c r="M561" s="14">
        <f t="shared" si="100"/>
        <v>5.4289884400988087E-2</v>
      </c>
      <c r="N561" s="14">
        <f t="shared" si="96"/>
        <v>5.4289884400988087E-2</v>
      </c>
      <c r="O561" s="14">
        <f t="shared" si="101"/>
        <v>0</v>
      </c>
      <c r="P561" s="14">
        <f t="shared" si="102"/>
        <v>0</v>
      </c>
      <c r="Q561" s="14">
        <f t="shared" si="103"/>
        <v>0</v>
      </c>
      <c r="R561" s="14"/>
      <c r="S561" s="14"/>
      <c r="T561" s="14">
        <f t="shared" si="106"/>
        <v>234.1868432939346</v>
      </c>
      <c r="U561" s="14">
        <f t="shared" si="107"/>
        <v>57.776150785602852</v>
      </c>
      <c r="V561" s="14">
        <f t="shared" si="104"/>
        <v>0</v>
      </c>
    </row>
    <row r="562" spans="2:22" x14ac:dyDescent="0.3">
      <c r="B562" s="5" t="s">
        <v>10</v>
      </c>
      <c r="C562" s="5">
        <v>554</v>
      </c>
      <c r="D562" s="5">
        <v>554</v>
      </c>
      <c r="E562" s="6">
        <v>13.3</v>
      </c>
      <c r="F562" s="22">
        <f t="shared" si="97"/>
        <v>3.6944444444444446</v>
      </c>
      <c r="G562" s="14">
        <f t="shared" si="105"/>
        <v>-8.3333333333333287E-2</v>
      </c>
      <c r="H562" s="14">
        <f>('motorcycle data'!$C$4)*(G562)</f>
        <v>-16.499999999999989</v>
      </c>
      <c r="I562" s="14">
        <f>0.5*1.225*F562^2*('motorcycle data'!$F$4)*('motorcycle data'!$G$4)</f>
        <v>2.7504279417438271</v>
      </c>
      <c r="J562" s="14">
        <f>IF(F562=0,0,H562+I562+'motorcycle data'!$E$7)</f>
        <v>25.098027941743837</v>
      </c>
      <c r="K562" s="14">
        <f t="shared" si="98"/>
        <v>25.098027941743837</v>
      </c>
      <c r="L562" s="14">
        <f t="shared" si="99"/>
        <v>0</v>
      </c>
      <c r="M562" s="14">
        <f t="shared" si="100"/>
        <v>9.2723269895886959E-2</v>
      </c>
      <c r="N562" s="14">
        <f t="shared" si="96"/>
        <v>9.2723269895886959E-2</v>
      </c>
      <c r="O562" s="14">
        <f t="shared" si="101"/>
        <v>0</v>
      </c>
      <c r="P562" s="14">
        <f t="shared" si="102"/>
        <v>0</v>
      </c>
      <c r="Q562" s="14">
        <f t="shared" si="103"/>
        <v>0</v>
      </c>
      <c r="R562" s="14"/>
      <c r="S562" s="14"/>
      <c r="T562" s="14">
        <f t="shared" si="106"/>
        <v>234.27956656383049</v>
      </c>
      <c r="U562" s="14">
        <f t="shared" si="107"/>
        <v>57.776150785602852</v>
      </c>
      <c r="V562" s="14">
        <f t="shared" si="104"/>
        <v>0</v>
      </c>
    </row>
    <row r="563" spans="2:22" x14ac:dyDescent="0.3">
      <c r="B563" s="5" t="s">
        <v>10</v>
      </c>
      <c r="C563" s="5">
        <v>555</v>
      </c>
      <c r="D563" s="5">
        <v>555</v>
      </c>
      <c r="E563" s="6">
        <v>13.1</v>
      </c>
      <c r="F563" s="22">
        <f t="shared" si="97"/>
        <v>3.6388888888888888</v>
      </c>
      <c r="G563" s="14">
        <f t="shared" si="105"/>
        <v>-2.7777777777777925E-2</v>
      </c>
      <c r="H563" s="14">
        <f>('motorcycle data'!$C$4)*(G563)</f>
        <v>-5.5000000000000293</v>
      </c>
      <c r="I563" s="14">
        <f>0.5*1.225*F563^2*('motorcycle data'!$F$4)*('motorcycle data'!$G$4)</f>
        <v>2.668330256558642</v>
      </c>
      <c r="J563" s="14">
        <f>IF(F563=0,0,H563+I563+'motorcycle data'!$E$7)</f>
        <v>36.015930256558612</v>
      </c>
      <c r="K563" s="14">
        <f t="shared" si="98"/>
        <v>36.015930256558612</v>
      </c>
      <c r="L563" s="14">
        <f t="shared" si="99"/>
        <v>0</v>
      </c>
      <c r="M563" s="14">
        <f t="shared" si="100"/>
        <v>0.13105796843358827</v>
      </c>
      <c r="N563" s="14">
        <f t="shared" si="96"/>
        <v>0.13105796843358827</v>
      </c>
      <c r="O563" s="14">
        <f t="shared" si="101"/>
        <v>0</v>
      </c>
      <c r="P563" s="14">
        <f t="shared" si="102"/>
        <v>0</v>
      </c>
      <c r="Q563" s="14">
        <f t="shared" si="103"/>
        <v>0</v>
      </c>
      <c r="R563" s="14"/>
      <c r="S563" s="14"/>
      <c r="T563" s="14">
        <f t="shared" si="106"/>
        <v>234.41062453226408</v>
      </c>
      <c r="U563" s="14">
        <f t="shared" si="107"/>
        <v>57.776150785602852</v>
      </c>
      <c r="V563" s="14">
        <f t="shared" si="104"/>
        <v>0</v>
      </c>
    </row>
    <row r="564" spans="2:22" x14ac:dyDescent="0.3">
      <c r="B564" s="5" t="s">
        <v>10</v>
      </c>
      <c r="C564" s="5">
        <v>556</v>
      </c>
      <c r="D564" s="5">
        <v>556</v>
      </c>
      <c r="E564" s="6">
        <v>13.1</v>
      </c>
      <c r="F564" s="22">
        <f t="shared" si="97"/>
        <v>3.6388888888888888</v>
      </c>
      <c r="G564" s="14">
        <f t="shared" si="105"/>
        <v>2.7777777777777925E-2</v>
      </c>
      <c r="H564" s="14">
        <f>('motorcycle data'!$C$4)*(G564)</f>
        <v>5.5000000000000293</v>
      </c>
      <c r="I564" s="14">
        <f>0.5*1.225*F564^2*('motorcycle data'!$F$4)*('motorcycle data'!$G$4)</f>
        <v>2.668330256558642</v>
      </c>
      <c r="J564" s="14">
        <f>IF(F564=0,0,H564+I564+'motorcycle data'!$E$7)</f>
        <v>47.015930256558676</v>
      </c>
      <c r="K564" s="14">
        <f t="shared" si="98"/>
        <v>47.015930256558676</v>
      </c>
      <c r="L564" s="14">
        <f t="shared" si="99"/>
        <v>0</v>
      </c>
      <c r="M564" s="14">
        <f t="shared" si="100"/>
        <v>0.1710857462113663</v>
      </c>
      <c r="N564" s="14">
        <f t="shared" si="96"/>
        <v>0.1710857462113663</v>
      </c>
      <c r="O564" s="14">
        <f t="shared" si="101"/>
        <v>0</v>
      </c>
      <c r="P564" s="14">
        <f t="shared" si="102"/>
        <v>0</v>
      </c>
      <c r="Q564" s="14" t="str">
        <f t="shared" si="103"/>
        <v/>
      </c>
      <c r="R564" s="14"/>
      <c r="S564" s="14"/>
      <c r="T564" s="14">
        <f t="shared" si="106"/>
        <v>234.58171027847544</v>
      </c>
      <c r="U564" s="14">
        <f t="shared" si="107"/>
        <v>57.776150785602852</v>
      </c>
      <c r="V564" s="14">
        <f t="shared" si="104"/>
        <v>0</v>
      </c>
    </row>
    <row r="565" spans="2:22" x14ac:dyDescent="0.3">
      <c r="B565" s="5" t="s">
        <v>10</v>
      </c>
      <c r="C565" s="5">
        <v>557</v>
      </c>
      <c r="D565" s="5">
        <v>557</v>
      </c>
      <c r="E565" s="6">
        <v>13.3</v>
      </c>
      <c r="F565" s="22">
        <f t="shared" si="97"/>
        <v>3.6944444444444446</v>
      </c>
      <c r="G565" s="14">
        <f t="shared" si="105"/>
        <v>9.7222222222222363E-2</v>
      </c>
      <c r="H565" s="14">
        <f>('motorcycle data'!$C$4)*(G565)</f>
        <v>19.250000000000028</v>
      </c>
      <c r="I565" s="14">
        <f>0.5*1.225*F565^2*('motorcycle data'!$F$4)*('motorcycle data'!$G$4)</f>
        <v>2.7504279417438271</v>
      </c>
      <c r="J565" s="14">
        <f>IF(F565=0,0,H565+I565+'motorcycle data'!$E$7)</f>
        <v>60.848027941743851</v>
      </c>
      <c r="K565" s="14">
        <f t="shared" si="98"/>
        <v>60.848027941743851</v>
      </c>
      <c r="L565" s="14">
        <f t="shared" si="99"/>
        <v>0</v>
      </c>
      <c r="M565" s="14">
        <f t="shared" si="100"/>
        <v>0.22479965878477592</v>
      </c>
      <c r="N565" s="14">
        <f t="shared" si="96"/>
        <v>0.22479965878477592</v>
      </c>
      <c r="O565" s="14">
        <f t="shared" si="101"/>
        <v>0</v>
      </c>
      <c r="P565" s="14">
        <f t="shared" si="102"/>
        <v>0</v>
      </c>
      <c r="Q565" s="14" t="str">
        <f t="shared" si="103"/>
        <v/>
      </c>
      <c r="R565" s="14"/>
      <c r="S565" s="14"/>
      <c r="T565" s="14">
        <f t="shared" si="106"/>
        <v>234.80650993726022</v>
      </c>
      <c r="U565" s="14">
        <f t="shared" si="107"/>
        <v>57.776150785602852</v>
      </c>
      <c r="V565" s="14">
        <f t="shared" si="104"/>
        <v>0</v>
      </c>
    </row>
    <row r="566" spans="2:22" x14ac:dyDescent="0.3">
      <c r="B566" s="5" t="s">
        <v>10</v>
      </c>
      <c r="C566" s="5">
        <v>558</v>
      </c>
      <c r="D566" s="5">
        <v>558</v>
      </c>
      <c r="E566" s="6">
        <v>13.8</v>
      </c>
      <c r="F566" s="22">
        <f t="shared" si="97"/>
        <v>3.8333333333333335</v>
      </c>
      <c r="G566" s="14">
        <f t="shared" si="105"/>
        <v>0.16666666666666657</v>
      </c>
      <c r="H566" s="14">
        <f>('motorcycle data'!$C$4)*(G566)</f>
        <v>32.999999999999979</v>
      </c>
      <c r="I566" s="14">
        <f>0.5*1.225*F566^2*('motorcycle data'!$F$4)*('motorcycle data'!$G$4)</f>
        <v>2.9611142361111114</v>
      </c>
      <c r="J566" s="14">
        <f>IF(F566=0,0,H566+I566+'motorcycle data'!$E$7)</f>
        <v>74.808714236111086</v>
      </c>
      <c r="K566" s="14">
        <f t="shared" si="98"/>
        <v>74.808714236111086</v>
      </c>
      <c r="L566" s="14">
        <f t="shared" si="99"/>
        <v>0</v>
      </c>
      <c r="M566" s="14">
        <f t="shared" si="100"/>
        <v>0.28676673790509249</v>
      </c>
      <c r="N566" s="14">
        <f t="shared" si="96"/>
        <v>0.28676673790509249</v>
      </c>
      <c r="O566" s="14">
        <f t="shared" si="101"/>
        <v>0</v>
      </c>
      <c r="P566" s="14">
        <f t="shared" si="102"/>
        <v>0</v>
      </c>
      <c r="Q566" s="14" t="str">
        <f t="shared" si="103"/>
        <v/>
      </c>
      <c r="R566" s="14"/>
      <c r="S566" s="14"/>
      <c r="T566" s="14">
        <f t="shared" si="106"/>
        <v>235.0932766751653</v>
      </c>
      <c r="U566" s="14">
        <f t="shared" si="107"/>
        <v>57.776150785602852</v>
      </c>
      <c r="V566" s="14">
        <f t="shared" si="104"/>
        <v>0</v>
      </c>
    </row>
    <row r="567" spans="2:22" x14ac:dyDescent="0.3">
      <c r="B567" s="5" t="s">
        <v>10</v>
      </c>
      <c r="C567" s="5">
        <v>559</v>
      </c>
      <c r="D567" s="5">
        <v>559</v>
      </c>
      <c r="E567" s="6">
        <v>14.5</v>
      </c>
      <c r="F567" s="22">
        <f t="shared" si="97"/>
        <v>4.0277777777777777</v>
      </c>
      <c r="G567" s="14">
        <f t="shared" si="105"/>
        <v>0.37499999999999989</v>
      </c>
      <c r="H567" s="14">
        <f>('motorcycle data'!$C$4)*(G567)</f>
        <v>74.249999999999972</v>
      </c>
      <c r="I567" s="14">
        <f>0.5*1.225*F567^2*('motorcycle data'!$F$4)*('motorcycle data'!$G$4)</f>
        <v>3.2691360435956791</v>
      </c>
      <c r="J567" s="14">
        <f>IF(F567=0,0,H567+I567+'motorcycle data'!$E$7)</f>
        <v>116.36673604359565</v>
      </c>
      <c r="K567" s="14">
        <f t="shared" si="98"/>
        <v>116.36673604359565</v>
      </c>
      <c r="L567" s="14">
        <f t="shared" si="99"/>
        <v>0</v>
      </c>
      <c r="M567" s="14">
        <f t="shared" si="100"/>
        <v>0.46869935350892689</v>
      </c>
      <c r="N567" s="14">
        <f t="shared" si="96"/>
        <v>0.46869935350892689</v>
      </c>
      <c r="O567" s="14">
        <f t="shared" si="101"/>
        <v>0</v>
      </c>
      <c r="P567" s="14">
        <f t="shared" si="102"/>
        <v>0</v>
      </c>
      <c r="Q567" s="14" t="str">
        <f t="shared" si="103"/>
        <v/>
      </c>
      <c r="R567" s="14"/>
      <c r="S567" s="14"/>
      <c r="T567" s="14">
        <f t="shared" si="106"/>
        <v>235.56197602867422</v>
      </c>
      <c r="U567" s="14">
        <f t="shared" si="107"/>
        <v>57.776150785602852</v>
      </c>
      <c r="V567" s="14">
        <f t="shared" si="104"/>
        <v>0</v>
      </c>
    </row>
    <row r="568" spans="2:22" x14ac:dyDescent="0.3">
      <c r="B568" s="5" t="s">
        <v>10</v>
      </c>
      <c r="C568" s="5">
        <v>560</v>
      </c>
      <c r="D568" s="5">
        <v>560</v>
      </c>
      <c r="E568" s="6">
        <v>16.5</v>
      </c>
      <c r="F568" s="22">
        <f t="shared" si="97"/>
        <v>4.583333333333333</v>
      </c>
      <c r="G568" s="14">
        <f t="shared" si="105"/>
        <v>0.34722222222222221</v>
      </c>
      <c r="H568" s="14">
        <f>('motorcycle data'!$C$4)*(G568)</f>
        <v>68.75</v>
      </c>
      <c r="I568" s="14">
        <f>0.5*1.225*F568^2*('motorcycle data'!$F$4)*('motorcycle data'!$G$4)</f>
        <v>4.2331618923611103</v>
      </c>
      <c r="J568" s="14">
        <f>IF(F568=0,0,H568+I568+'motorcycle data'!$E$7)</f>
        <v>111.83076189236111</v>
      </c>
      <c r="K568" s="14">
        <f t="shared" si="98"/>
        <v>111.83076189236111</v>
      </c>
      <c r="L568" s="14">
        <f t="shared" si="99"/>
        <v>0</v>
      </c>
      <c r="M568" s="14">
        <f t="shared" si="100"/>
        <v>0.5125576586733217</v>
      </c>
      <c r="N568" s="14">
        <f t="shared" si="96"/>
        <v>0.5125576586733217</v>
      </c>
      <c r="O568" s="14">
        <f t="shared" si="101"/>
        <v>0</v>
      </c>
      <c r="P568" s="14">
        <f t="shared" si="102"/>
        <v>0</v>
      </c>
      <c r="Q568" s="14" t="str">
        <f t="shared" si="103"/>
        <v/>
      </c>
      <c r="R568" s="14"/>
      <c r="S568" s="14"/>
      <c r="T568" s="14">
        <f t="shared" si="106"/>
        <v>236.07453368734755</v>
      </c>
      <c r="U568" s="14">
        <f t="shared" si="107"/>
        <v>57.776150785602852</v>
      </c>
      <c r="V568" s="14">
        <f t="shared" si="104"/>
        <v>0</v>
      </c>
    </row>
    <row r="569" spans="2:22" x14ac:dyDescent="0.3">
      <c r="B569" s="5" t="s">
        <v>10</v>
      </c>
      <c r="C569" s="5">
        <v>561</v>
      </c>
      <c r="D569" s="5">
        <v>561</v>
      </c>
      <c r="E569" s="6">
        <v>17</v>
      </c>
      <c r="F569" s="22">
        <f t="shared" si="97"/>
        <v>4.7222222222222223</v>
      </c>
      <c r="G569" s="14">
        <f t="shared" si="105"/>
        <v>6.9444444444444448E-2</v>
      </c>
      <c r="H569" s="14">
        <f>('motorcycle data'!$C$4)*(G569)</f>
        <v>13.75</v>
      </c>
      <c r="I569" s="14">
        <f>0.5*1.225*F569^2*('motorcycle data'!$F$4)*('motorcycle data'!$G$4)</f>
        <v>4.4936043595679021</v>
      </c>
      <c r="J569" s="14">
        <f>IF(F569=0,0,H569+I569+'motorcycle data'!$E$7)</f>
        <v>57.091204359567904</v>
      </c>
      <c r="K569" s="14">
        <f t="shared" si="98"/>
        <v>57.091204359567904</v>
      </c>
      <c r="L569" s="14">
        <f t="shared" si="99"/>
        <v>0</v>
      </c>
      <c r="M569" s="14">
        <f t="shared" si="100"/>
        <v>0.26959735392018175</v>
      </c>
      <c r="N569" s="14">
        <f t="shared" si="96"/>
        <v>0.26959735392018175</v>
      </c>
      <c r="O569" s="14">
        <f t="shared" si="101"/>
        <v>0</v>
      </c>
      <c r="P569" s="14">
        <f t="shared" si="102"/>
        <v>0</v>
      </c>
      <c r="Q569" s="14" t="str">
        <f t="shared" si="103"/>
        <v/>
      </c>
      <c r="R569" s="14"/>
      <c r="S569" s="14"/>
      <c r="T569" s="14">
        <f t="shared" si="106"/>
        <v>236.34413104126773</v>
      </c>
      <c r="U569" s="14">
        <f t="shared" si="107"/>
        <v>57.776150785602852</v>
      </c>
      <c r="V569" s="14">
        <f t="shared" si="104"/>
        <v>0</v>
      </c>
    </row>
    <row r="570" spans="2:22" x14ac:dyDescent="0.3">
      <c r="B570" s="5" t="s">
        <v>10</v>
      </c>
      <c r="C570" s="5">
        <v>562</v>
      </c>
      <c r="D570" s="5">
        <v>562</v>
      </c>
      <c r="E570" s="6">
        <v>17</v>
      </c>
      <c r="F570" s="22">
        <f t="shared" si="97"/>
        <v>4.7222222222222223</v>
      </c>
      <c r="G570" s="14">
        <f t="shared" si="105"/>
        <v>0</v>
      </c>
      <c r="H570" s="14">
        <f>('motorcycle data'!$C$4)*(G570)</f>
        <v>0</v>
      </c>
      <c r="I570" s="14">
        <f>0.5*1.225*F570^2*('motorcycle data'!$F$4)*('motorcycle data'!$G$4)</f>
        <v>4.4936043595679021</v>
      </c>
      <c r="J570" s="14">
        <f>IF(F570=0,0,H570+I570+'motorcycle data'!$E$7)</f>
        <v>43.341204359567904</v>
      </c>
      <c r="K570" s="14">
        <f t="shared" si="98"/>
        <v>43.341204359567904</v>
      </c>
      <c r="L570" s="14">
        <f t="shared" si="99"/>
        <v>0</v>
      </c>
      <c r="M570" s="14">
        <f t="shared" si="100"/>
        <v>0.2046667983646262</v>
      </c>
      <c r="N570" s="14">
        <f t="shared" si="96"/>
        <v>0.2046667983646262</v>
      </c>
      <c r="O570" s="14">
        <f t="shared" si="101"/>
        <v>0</v>
      </c>
      <c r="P570" s="14">
        <f t="shared" si="102"/>
        <v>0</v>
      </c>
      <c r="Q570" s="14" t="str">
        <f t="shared" si="103"/>
        <v/>
      </c>
      <c r="R570" s="14"/>
      <c r="S570" s="14"/>
      <c r="T570" s="14">
        <f t="shared" si="106"/>
        <v>236.54879783963236</v>
      </c>
      <c r="U570" s="14">
        <f t="shared" si="107"/>
        <v>57.776150785602852</v>
      </c>
      <c r="V570" s="14">
        <f t="shared" si="104"/>
        <v>0</v>
      </c>
    </row>
    <row r="571" spans="2:22" x14ac:dyDescent="0.3">
      <c r="B571" s="5" t="s">
        <v>10</v>
      </c>
      <c r="C571" s="5">
        <v>563</v>
      </c>
      <c r="D571" s="5">
        <v>563</v>
      </c>
      <c r="E571" s="6">
        <v>17</v>
      </c>
      <c r="F571" s="22">
        <f t="shared" si="97"/>
        <v>4.7222222222222223</v>
      </c>
      <c r="G571" s="14">
        <f t="shared" si="105"/>
        <v>-0.22222222222222215</v>
      </c>
      <c r="H571" s="14">
        <f>('motorcycle data'!$C$4)*(G571)</f>
        <v>-43.999999999999986</v>
      </c>
      <c r="I571" s="14">
        <f>0.5*1.225*F571^2*('motorcycle data'!$F$4)*('motorcycle data'!$G$4)</f>
        <v>4.4936043595679021</v>
      </c>
      <c r="J571" s="14">
        <f>IF(F571=0,0,H571+I571+'motorcycle data'!$E$7)</f>
        <v>-0.65879564043208205</v>
      </c>
      <c r="K571" s="14">
        <f t="shared" si="98"/>
        <v>0</v>
      </c>
      <c r="L571" s="14">
        <f t="shared" si="99"/>
        <v>0.65879564043208205</v>
      </c>
      <c r="M571" s="14">
        <f t="shared" si="100"/>
        <v>-3.1109794131514985E-3</v>
      </c>
      <c r="N571" s="14">
        <f t="shared" si="96"/>
        <v>0</v>
      </c>
      <c r="O571" s="14">
        <f t="shared" si="101"/>
        <v>3.1109794131514985E-3</v>
      </c>
      <c r="P571" s="14">
        <f t="shared" si="102"/>
        <v>2.3332345598636238E-3</v>
      </c>
      <c r="Q571" s="14">
        <f t="shared" si="103"/>
        <v>2.3332345598636238E-3</v>
      </c>
      <c r="R571" s="14">
        <f>SUM(Q571:Q575)</f>
        <v>1.2414769556445713</v>
      </c>
      <c r="S571" s="14">
        <f>R571*5</f>
        <v>6.2073847782228562</v>
      </c>
      <c r="T571" s="14">
        <f t="shared" si="106"/>
        <v>236.54879783963236</v>
      </c>
      <c r="U571" s="14">
        <f t="shared" si="107"/>
        <v>57.779261765016003</v>
      </c>
      <c r="V571" s="14">
        <f t="shared" si="104"/>
        <v>1.8899199934895351E-3</v>
      </c>
    </row>
    <row r="572" spans="2:22" x14ac:dyDescent="0.3">
      <c r="B572" s="5" t="s">
        <v>10</v>
      </c>
      <c r="C572" s="5">
        <v>564</v>
      </c>
      <c r="D572" s="5">
        <v>564</v>
      </c>
      <c r="E572" s="6">
        <v>15.4</v>
      </c>
      <c r="F572" s="22">
        <f t="shared" si="97"/>
        <v>4.2777777777777777</v>
      </c>
      <c r="G572" s="14">
        <f t="shared" si="105"/>
        <v>-0.95833333333333337</v>
      </c>
      <c r="H572" s="14">
        <f>('motorcycle data'!$C$4)*(G572)</f>
        <v>-189.75</v>
      </c>
      <c r="I572" s="14">
        <f>0.5*1.225*F572^2*('motorcycle data'!$F$4)*('motorcycle data'!$G$4)</f>
        <v>3.6875543595679008</v>
      </c>
      <c r="J572" s="14">
        <f>IF(F572=0,0,H572+I572+'motorcycle data'!$E$7)</f>
        <v>-147.21484564043209</v>
      </c>
      <c r="K572" s="14">
        <f t="shared" si="98"/>
        <v>0</v>
      </c>
      <c r="L572" s="14">
        <f t="shared" si="99"/>
        <v>147.21484564043209</v>
      </c>
      <c r="M572" s="14">
        <f t="shared" si="100"/>
        <v>-0.62975239523962612</v>
      </c>
      <c r="N572" s="14">
        <f t="shared" si="96"/>
        <v>0</v>
      </c>
      <c r="O572" s="14">
        <f t="shared" si="101"/>
        <v>0.62975239523962612</v>
      </c>
      <c r="P572" s="14">
        <f t="shared" si="102"/>
        <v>0.47231429642971956</v>
      </c>
      <c r="Q572" s="14">
        <f t="shared" si="103"/>
        <v>0.47231429642971956</v>
      </c>
      <c r="R572" s="14"/>
      <c r="S572" s="14"/>
      <c r="T572" s="14">
        <f t="shared" si="106"/>
        <v>236.54879783963236</v>
      </c>
      <c r="U572" s="14">
        <f t="shared" si="107"/>
        <v>58.40901416025563</v>
      </c>
      <c r="V572" s="14">
        <f t="shared" si="104"/>
        <v>0.38257458010807288</v>
      </c>
    </row>
    <row r="573" spans="2:22" x14ac:dyDescent="0.3">
      <c r="B573" s="5" t="s">
        <v>10</v>
      </c>
      <c r="C573" s="5">
        <v>565</v>
      </c>
      <c r="D573" s="5">
        <v>565</v>
      </c>
      <c r="E573" s="6">
        <v>10.1</v>
      </c>
      <c r="F573" s="22">
        <f t="shared" si="97"/>
        <v>2.8055555555555554</v>
      </c>
      <c r="G573" s="14">
        <f t="shared" si="105"/>
        <v>-1.4722222222222223</v>
      </c>
      <c r="H573" s="14">
        <f>('motorcycle data'!$C$4)*(G573)</f>
        <v>-291.5</v>
      </c>
      <c r="I573" s="14">
        <f>0.5*1.225*F573^2*('motorcycle data'!$F$4)*('motorcycle data'!$G$4)</f>
        <v>1.5861334972993824</v>
      </c>
      <c r="J573" s="14">
        <f>IF(F573=0,0,H573+I573+'motorcycle data'!$E$7)</f>
        <v>-251.06626650270061</v>
      </c>
      <c r="K573" s="14">
        <f t="shared" si="98"/>
        <v>0</v>
      </c>
      <c r="L573" s="14">
        <f t="shared" si="99"/>
        <v>251.06626650270061</v>
      </c>
      <c r="M573" s="14">
        <f t="shared" si="100"/>
        <v>-0.70438035879924332</v>
      </c>
      <c r="N573" s="14">
        <f t="shared" si="96"/>
        <v>0</v>
      </c>
      <c r="O573" s="14">
        <f t="shared" si="101"/>
        <v>0.70438035879924332</v>
      </c>
      <c r="P573" s="14">
        <f t="shared" si="102"/>
        <v>0.52828526909943252</v>
      </c>
      <c r="Q573" s="14">
        <f t="shared" si="103"/>
        <v>0.52828526909943252</v>
      </c>
      <c r="R573" s="14"/>
      <c r="S573" s="14"/>
      <c r="T573" s="14">
        <f t="shared" si="106"/>
        <v>236.54879783963236</v>
      </c>
      <c r="U573" s="14">
        <f t="shared" si="107"/>
        <v>59.113394519054872</v>
      </c>
      <c r="V573" s="14">
        <f t="shared" si="104"/>
        <v>0.4279110679705404</v>
      </c>
    </row>
    <row r="574" spans="2:22" x14ac:dyDescent="0.3">
      <c r="B574" s="5" t="s">
        <v>10</v>
      </c>
      <c r="C574" s="5">
        <v>566</v>
      </c>
      <c r="D574" s="5">
        <v>566</v>
      </c>
      <c r="E574" s="6">
        <v>4.8</v>
      </c>
      <c r="F574" s="22">
        <f t="shared" si="97"/>
        <v>1.3333333333333333</v>
      </c>
      <c r="G574" s="14">
        <f t="shared" si="105"/>
        <v>-1.4027777777777777</v>
      </c>
      <c r="H574" s="14">
        <f>('motorcycle data'!$C$4)*(G574)</f>
        <v>-277.75</v>
      </c>
      <c r="I574" s="14">
        <f>0.5*1.225*F574^2*('motorcycle data'!$F$4)*('motorcycle data'!$G$4)</f>
        <v>0.35824444444444442</v>
      </c>
      <c r="J574" s="14">
        <f>IF(F574=0,0,H574+I574+'motorcycle data'!$E$7)</f>
        <v>-238.54415555555556</v>
      </c>
      <c r="K574" s="14">
        <f t="shared" si="98"/>
        <v>0</v>
      </c>
      <c r="L574" s="14">
        <f t="shared" si="99"/>
        <v>238.54415555555556</v>
      </c>
      <c r="M574" s="14">
        <f t="shared" si="100"/>
        <v>-0.31805887407407407</v>
      </c>
      <c r="N574" s="14">
        <f t="shared" si="96"/>
        <v>0</v>
      </c>
      <c r="O574" s="14">
        <f t="shared" si="101"/>
        <v>0.31805887407407407</v>
      </c>
      <c r="P574" s="14">
        <f t="shared" si="102"/>
        <v>0.23854415555555555</v>
      </c>
      <c r="Q574" s="14">
        <f t="shared" si="103"/>
        <v>0.23854415555555555</v>
      </c>
      <c r="R574" s="14"/>
      <c r="S574" s="14"/>
      <c r="T574" s="14">
        <f t="shared" si="106"/>
        <v>236.54879783963236</v>
      </c>
      <c r="U574" s="14">
        <f t="shared" si="107"/>
        <v>59.431453393128947</v>
      </c>
      <c r="V574" s="14">
        <f t="shared" si="104"/>
        <v>0.19322076599999999</v>
      </c>
    </row>
    <row r="575" spans="2:22" x14ac:dyDescent="0.3">
      <c r="B575" s="5" t="s">
        <v>10</v>
      </c>
      <c r="C575" s="5">
        <v>567</v>
      </c>
      <c r="D575" s="5">
        <v>567</v>
      </c>
      <c r="E575" s="6">
        <v>0</v>
      </c>
      <c r="F575" s="22">
        <f t="shared" si="97"/>
        <v>0</v>
      </c>
      <c r="G575" s="14">
        <f t="shared" si="105"/>
        <v>-0.66666666666666663</v>
      </c>
      <c r="H575" s="14">
        <f>('motorcycle data'!$C$4)*(G575)</f>
        <v>-132</v>
      </c>
      <c r="I575" s="14">
        <f>0.5*1.225*F575^2*('motorcycle data'!$F$4)*('motorcycle data'!$G$4)</f>
        <v>0</v>
      </c>
      <c r="J575" s="14">
        <f>IF(F575=0,0,H575+I575+'motorcycle data'!$E$7)</f>
        <v>0</v>
      </c>
      <c r="K575" s="14">
        <f t="shared" si="98"/>
        <v>0</v>
      </c>
      <c r="L575" s="14">
        <f t="shared" si="99"/>
        <v>0</v>
      </c>
      <c r="M575" s="14">
        <f t="shared" si="100"/>
        <v>0</v>
      </c>
      <c r="N575" s="14">
        <f t="shared" si="96"/>
        <v>0</v>
      </c>
      <c r="O575" s="14">
        <f t="shared" si="101"/>
        <v>0</v>
      </c>
      <c r="P575" s="14">
        <f t="shared" si="102"/>
        <v>0</v>
      </c>
      <c r="Q575" s="14">
        <f t="shared" si="103"/>
        <v>0</v>
      </c>
      <c r="R575" s="14"/>
      <c r="S575" s="14"/>
      <c r="T575" s="14">
        <f t="shared" si="106"/>
        <v>236.54879783963236</v>
      </c>
      <c r="U575" s="14">
        <f t="shared" si="107"/>
        <v>59.431453393128947</v>
      </c>
      <c r="V575" s="14">
        <f t="shared" si="104"/>
        <v>0</v>
      </c>
    </row>
    <row r="576" spans="2:22" x14ac:dyDescent="0.3">
      <c r="B576" s="5" t="s">
        <v>10</v>
      </c>
      <c r="C576" s="5">
        <v>568</v>
      </c>
      <c r="D576" s="5">
        <v>568</v>
      </c>
      <c r="E576" s="6">
        <v>0</v>
      </c>
      <c r="F576" s="22">
        <f t="shared" si="97"/>
        <v>0</v>
      </c>
      <c r="G576" s="14">
        <f t="shared" si="105"/>
        <v>0</v>
      </c>
      <c r="H576" s="14">
        <f>('motorcycle data'!$C$4)*(G576)</f>
        <v>0</v>
      </c>
      <c r="I576" s="14">
        <f>0.5*1.225*F576^2*('motorcycle data'!$F$4)*('motorcycle data'!$G$4)</f>
        <v>0</v>
      </c>
      <c r="J576" s="14">
        <f>IF(F576=0,0,H576+I576+'motorcycle data'!$E$7)</f>
        <v>0</v>
      </c>
      <c r="K576" s="14">
        <f t="shared" si="98"/>
        <v>0</v>
      </c>
      <c r="L576" s="14">
        <f t="shared" si="99"/>
        <v>0</v>
      </c>
      <c r="M576" s="14">
        <f t="shared" si="100"/>
        <v>0</v>
      </c>
      <c r="N576" s="14">
        <f t="shared" si="96"/>
        <v>0</v>
      </c>
      <c r="O576" s="14">
        <f t="shared" si="101"/>
        <v>0</v>
      </c>
      <c r="P576" s="14">
        <f t="shared" si="102"/>
        <v>0</v>
      </c>
      <c r="Q576" s="14" t="str">
        <f t="shared" si="103"/>
        <v/>
      </c>
      <c r="R576" s="14"/>
      <c r="S576" s="14"/>
      <c r="T576" s="14">
        <f t="shared" si="106"/>
        <v>236.54879783963236</v>
      </c>
      <c r="U576" s="14">
        <f t="shared" si="107"/>
        <v>59.431453393128947</v>
      </c>
      <c r="V576" s="14">
        <f t="shared" si="104"/>
        <v>0</v>
      </c>
    </row>
    <row r="577" spans="2:22" x14ac:dyDescent="0.3">
      <c r="B577" s="5" t="s">
        <v>10</v>
      </c>
      <c r="C577" s="5">
        <v>569</v>
      </c>
      <c r="D577" s="5">
        <v>569</v>
      </c>
      <c r="E577" s="6">
        <v>0</v>
      </c>
      <c r="F577" s="22">
        <f t="shared" si="97"/>
        <v>0</v>
      </c>
      <c r="G577" s="14">
        <f t="shared" si="105"/>
        <v>0</v>
      </c>
      <c r="H577" s="14">
        <f>('motorcycle data'!$C$4)*(G577)</f>
        <v>0</v>
      </c>
      <c r="I577" s="14">
        <f>0.5*1.225*F577^2*('motorcycle data'!$F$4)*('motorcycle data'!$G$4)</f>
        <v>0</v>
      </c>
      <c r="J577" s="14">
        <f>IF(F577=0,0,H577+I577+'motorcycle data'!$E$7)</f>
        <v>0</v>
      </c>
      <c r="K577" s="14">
        <f t="shared" si="98"/>
        <v>0</v>
      </c>
      <c r="L577" s="14">
        <f t="shared" si="99"/>
        <v>0</v>
      </c>
      <c r="M577" s="14">
        <f t="shared" si="100"/>
        <v>0</v>
      </c>
      <c r="N577" s="14">
        <f t="shared" si="96"/>
        <v>0</v>
      </c>
      <c r="O577" s="14">
        <f t="shared" si="101"/>
        <v>0</v>
      </c>
      <c r="P577" s="14">
        <f t="shared" si="102"/>
        <v>0</v>
      </c>
      <c r="Q577" s="14" t="str">
        <f t="shared" si="103"/>
        <v/>
      </c>
      <c r="R577" s="14"/>
      <c r="S577" s="14"/>
      <c r="T577" s="14">
        <f t="shared" si="106"/>
        <v>236.54879783963236</v>
      </c>
      <c r="U577" s="14">
        <f t="shared" si="107"/>
        <v>59.431453393128947</v>
      </c>
      <c r="V577" s="14">
        <f t="shared" si="104"/>
        <v>0</v>
      </c>
    </row>
    <row r="578" spans="2:22" x14ac:dyDescent="0.3">
      <c r="B578" s="5" t="s">
        <v>10</v>
      </c>
      <c r="C578" s="5">
        <v>570</v>
      </c>
      <c r="D578" s="5">
        <v>570</v>
      </c>
      <c r="E578" s="6">
        <v>0</v>
      </c>
      <c r="F578" s="22">
        <f t="shared" si="97"/>
        <v>0</v>
      </c>
      <c r="G578" s="14">
        <f t="shared" si="105"/>
        <v>0</v>
      </c>
      <c r="H578" s="14">
        <f>('motorcycle data'!$C$4)*(G578)</f>
        <v>0</v>
      </c>
      <c r="I578" s="14">
        <f>0.5*1.225*F578^2*('motorcycle data'!$F$4)*('motorcycle data'!$G$4)</f>
        <v>0</v>
      </c>
      <c r="J578" s="14">
        <f>IF(F578=0,0,H578+I578+'motorcycle data'!$E$7)</f>
        <v>0</v>
      </c>
      <c r="K578" s="14">
        <f t="shared" si="98"/>
        <v>0</v>
      </c>
      <c r="L578" s="14">
        <f t="shared" si="99"/>
        <v>0</v>
      </c>
      <c r="M578" s="14">
        <f t="shared" si="100"/>
        <v>0</v>
      </c>
      <c r="N578" s="14">
        <f t="shared" si="96"/>
        <v>0</v>
      </c>
      <c r="O578" s="14">
        <f t="shared" si="101"/>
        <v>0</v>
      </c>
      <c r="P578" s="14">
        <f t="shared" si="102"/>
        <v>0</v>
      </c>
      <c r="Q578" s="14" t="str">
        <f t="shared" si="103"/>
        <v/>
      </c>
      <c r="R578" s="14"/>
      <c r="S578" s="14"/>
      <c r="T578" s="14">
        <f t="shared" si="106"/>
        <v>236.54879783963236</v>
      </c>
      <c r="U578" s="14">
        <f t="shared" si="107"/>
        <v>59.431453393128947</v>
      </c>
      <c r="V578" s="14">
        <f t="shared" si="104"/>
        <v>0</v>
      </c>
    </row>
    <row r="579" spans="2:22" x14ac:dyDescent="0.3">
      <c r="B579" s="5" t="s">
        <v>10</v>
      </c>
      <c r="C579" s="5">
        <v>571</v>
      </c>
      <c r="D579" s="5">
        <v>571</v>
      </c>
      <c r="E579" s="6">
        <v>0</v>
      </c>
      <c r="F579" s="22">
        <f t="shared" si="97"/>
        <v>0</v>
      </c>
      <c r="G579" s="14">
        <f t="shared" si="105"/>
        <v>0</v>
      </c>
      <c r="H579" s="14">
        <f>('motorcycle data'!$C$4)*(G579)</f>
        <v>0</v>
      </c>
      <c r="I579" s="14">
        <f>0.5*1.225*F579^2*('motorcycle data'!$F$4)*('motorcycle data'!$G$4)</f>
        <v>0</v>
      </c>
      <c r="J579" s="14">
        <f>IF(F579=0,0,H579+I579+'motorcycle data'!$E$7)</f>
        <v>0</v>
      </c>
      <c r="K579" s="14">
        <f t="shared" si="98"/>
        <v>0</v>
      </c>
      <c r="L579" s="14">
        <f t="shared" si="99"/>
        <v>0</v>
      </c>
      <c r="M579" s="14">
        <f t="shared" si="100"/>
        <v>0</v>
      </c>
      <c r="N579" s="14">
        <f t="shared" si="96"/>
        <v>0</v>
      </c>
      <c r="O579" s="14">
        <f t="shared" si="101"/>
        <v>0</v>
      </c>
      <c r="P579" s="14">
        <f t="shared" si="102"/>
        <v>0</v>
      </c>
      <c r="Q579" s="14" t="str">
        <f t="shared" si="103"/>
        <v/>
      </c>
      <c r="R579" s="14"/>
      <c r="S579" s="14"/>
      <c r="T579" s="14">
        <f t="shared" si="106"/>
        <v>236.54879783963236</v>
      </c>
      <c r="U579" s="14">
        <f t="shared" si="107"/>
        <v>59.431453393128947</v>
      </c>
      <c r="V579" s="14">
        <f t="shared" si="104"/>
        <v>0</v>
      </c>
    </row>
    <row r="580" spans="2:22" x14ac:dyDescent="0.3">
      <c r="B580" s="5" t="s">
        <v>10</v>
      </c>
      <c r="C580" s="5">
        <v>572</v>
      </c>
      <c r="D580" s="5">
        <v>572</v>
      </c>
      <c r="E580" s="6">
        <v>0</v>
      </c>
      <c r="F580" s="22">
        <f t="shared" si="97"/>
        <v>0</v>
      </c>
      <c r="G580" s="14">
        <f t="shared" si="105"/>
        <v>0</v>
      </c>
      <c r="H580" s="14">
        <f>('motorcycle data'!$C$4)*(G580)</f>
        <v>0</v>
      </c>
      <c r="I580" s="14">
        <f>0.5*1.225*F580^2*('motorcycle data'!$F$4)*('motorcycle data'!$G$4)</f>
        <v>0</v>
      </c>
      <c r="J580" s="14">
        <f>IF(F580=0,0,H580+I580+'motorcycle data'!$E$7)</f>
        <v>0</v>
      </c>
      <c r="K580" s="14">
        <f t="shared" si="98"/>
        <v>0</v>
      </c>
      <c r="L580" s="14">
        <f t="shared" si="99"/>
        <v>0</v>
      </c>
      <c r="M580" s="14">
        <f t="shared" si="100"/>
        <v>0</v>
      </c>
      <c r="N580" s="14">
        <f t="shared" si="96"/>
        <v>0</v>
      </c>
      <c r="O580" s="14">
        <f t="shared" si="101"/>
        <v>0</v>
      </c>
      <c r="P580" s="14">
        <f t="shared" si="102"/>
        <v>0</v>
      </c>
      <c r="Q580" s="14" t="str">
        <f t="shared" si="103"/>
        <v/>
      </c>
      <c r="R580" s="14"/>
      <c r="S580" s="14"/>
      <c r="T580" s="14">
        <f t="shared" si="106"/>
        <v>236.54879783963236</v>
      </c>
      <c r="U580" s="14">
        <f t="shared" si="107"/>
        <v>59.431453393128947</v>
      </c>
      <c r="V580" s="14">
        <f t="shared" si="104"/>
        <v>0</v>
      </c>
    </row>
    <row r="581" spans="2:22" x14ac:dyDescent="0.3">
      <c r="B581" s="5" t="s">
        <v>10</v>
      </c>
      <c r="C581" s="5">
        <v>573</v>
      </c>
      <c r="D581" s="5">
        <v>573</v>
      </c>
      <c r="E581" s="6">
        <v>0</v>
      </c>
      <c r="F581" s="22">
        <f t="shared" si="97"/>
        <v>0</v>
      </c>
      <c r="G581" s="14">
        <f t="shared" si="105"/>
        <v>0</v>
      </c>
      <c r="H581" s="14">
        <f>('motorcycle data'!$C$4)*(G581)</f>
        <v>0</v>
      </c>
      <c r="I581" s="14">
        <f>0.5*1.225*F581^2*('motorcycle data'!$F$4)*('motorcycle data'!$G$4)</f>
        <v>0</v>
      </c>
      <c r="J581" s="14">
        <f>IF(F581=0,0,H581+I581+'motorcycle data'!$E$7)</f>
        <v>0</v>
      </c>
      <c r="K581" s="14">
        <f t="shared" si="98"/>
        <v>0</v>
      </c>
      <c r="L581" s="14">
        <f t="shared" si="99"/>
        <v>0</v>
      </c>
      <c r="M581" s="14">
        <f t="shared" si="100"/>
        <v>0</v>
      </c>
      <c r="N581" s="14">
        <f t="shared" si="96"/>
        <v>0</v>
      </c>
      <c r="O581" s="14">
        <f t="shared" si="101"/>
        <v>0</v>
      </c>
      <c r="P581" s="14">
        <f t="shared" si="102"/>
        <v>0</v>
      </c>
      <c r="Q581" s="14" t="str">
        <f t="shared" si="103"/>
        <v/>
      </c>
      <c r="R581" s="14"/>
      <c r="S581" s="14"/>
      <c r="T581" s="14">
        <f t="shared" si="106"/>
        <v>236.54879783963236</v>
      </c>
      <c r="U581" s="14">
        <f t="shared" si="107"/>
        <v>59.431453393128947</v>
      </c>
      <c r="V581" s="14">
        <f t="shared" si="104"/>
        <v>0</v>
      </c>
    </row>
    <row r="582" spans="2:22" x14ac:dyDescent="0.3">
      <c r="B582" s="5" t="s">
        <v>10</v>
      </c>
      <c r="C582" s="5">
        <v>574</v>
      </c>
      <c r="D582" s="5">
        <v>574</v>
      </c>
      <c r="E582" s="6">
        <v>0</v>
      </c>
      <c r="F582" s="22">
        <f t="shared" si="97"/>
        <v>0</v>
      </c>
      <c r="G582" s="14">
        <f t="shared" si="105"/>
        <v>0</v>
      </c>
      <c r="H582" s="14">
        <f>('motorcycle data'!$C$4)*(G582)</f>
        <v>0</v>
      </c>
      <c r="I582" s="14">
        <f>0.5*1.225*F582^2*('motorcycle data'!$F$4)*('motorcycle data'!$G$4)</f>
        <v>0</v>
      </c>
      <c r="J582" s="14">
        <f>IF(F582=0,0,H582+I582+'motorcycle data'!$E$7)</f>
        <v>0</v>
      </c>
      <c r="K582" s="14">
        <f t="shared" si="98"/>
        <v>0</v>
      </c>
      <c r="L582" s="14">
        <f t="shared" si="99"/>
        <v>0</v>
      </c>
      <c r="M582" s="14">
        <f t="shared" si="100"/>
        <v>0</v>
      </c>
      <c r="N582" s="14">
        <f t="shared" si="96"/>
        <v>0</v>
      </c>
      <c r="O582" s="14">
        <f t="shared" si="101"/>
        <v>0</v>
      </c>
      <c r="P582" s="14">
        <f t="shared" si="102"/>
        <v>0</v>
      </c>
      <c r="Q582" s="14" t="str">
        <f t="shared" si="103"/>
        <v/>
      </c>
      <c r="R582" s="14"/>
      <c r="S582" s="14"/>
      <c r="T582" s="14">
        <f t="shared" si="106"/>
        <v>236.54879783963236</v>
      </c>
      <c r="U582" s="14">
        <f t="shared" si="107"/>
        <v>59.431453393128947</v>
      </c>
      <c r="V582" s="14">
        <f t="shared" si="104"/>
        <v>0</v>
      </c>
    </row>
    <row r="583" spans="2:22" x14ac:dyDescent="0.3">
      <c r="B583" s="5" t="s">
        <v>10</v>
      </c>
      <c r="C583" s="5">
        <v>575</v>
      </c>
      <c r="D583" s="5">
        <v>575</v>
      </c>
      <c r="E583" s="6">
        <v>0</v>
      </c>
      <c r="F583" s="22">
        <f t="shared" si="97"/>
        <v>0</v>
      </c>
      <c r="G583" s="14">
        <f t="shared" si="105"/>
        <v>0</v>
      </c>
      <c r="H583" s="14">
        <f>('motorcycle data'!$C$4)*(G583)</f>
        <v>0</v>
      </c>
      <c r="I583" s="14">
        <f>0.5*1.225*F583^2*('motorcycle data'!$F$4)*('motorcycle data'!$G$4)</f>
        <v>0</v>
      </c>
      <c r="J583" s="14">
        <f>IF(F583=0,0,H583+I583+'motorcycle data'!$E$7)</f>
        <v>0</v>
      </c>
      <c r="K583" s="14">
        <f t="shared" si="98"/>
        <v>0</v>
      </c>
      <c r="L583" s="14">
        <f t="shared" si="99"/>
        <v>0</v>
      </c>
      <c r="M583" s="14">
        <f t="shared" si="100"/>
        <v>0</v>
      </c>
      <c r="N583" s="14">
        <f t="shared" si="96"/>
        <v>0</v>
      </c>
      <c r="O583" s="14">
        <f t="shared" si="101"/>
        <v>0</v>
      </c>
      <c r="P583" s="14">
        <f t="shared" si="102"/>
        <v>0</v>
      </c>
      <c r="Q583" s="14" t="str">
        <f t="shared" si="103"/>
        <v/>
      </c>
      <c r="R583" s="14"/>
      <c r="S583" s="14"/>
      <c r="T583" s="14">
        <f t="shared" si="106"/>
        <v>236.54879783963236</v>
      </c>
      <c r="U583" s="14">
        <f t="shared" si="107"/>
        <v>59.431453393128947</v>
      </c>
      <c r="V583" s="14">
        <f t="shared" si="104"/>
        <v>0</v>
      </c>
    </row>
    <row r="584" spans="2:22" x14ac:dyDescent="0.3">
      <c r="B584" s="5" t="s">
        <v>10</v>
      </c>
      <c r="C584" s="5">
        <v>576</v>
      </c>
      <c r="D584" s="5">
        <v>576</v>
      </c>
      <c r="E584" s="6">
        <v>0</v>
      </c>
      <c r="F584" s="22">
        <f t="shared" si="97"/>
        <v>0</v>
      </c>
      <c r="G584" s="14">
        <f t="shared" si="105"/>
        <v>0</v>
      </c>
      <c r="H584" s="14">
        <f>('motorcycle data'!$C$4)*(G584)</f>
        <v>0</v>
      </c>
      <c r="I584" s="14">
        <f>0.5*1.225*F584^2*('motorcycle data'!$F$4)*('motorcycle data'!$G$4)</f>
        <v>0</v>
      </c>
      <c r="J584" s="14">
        <f>IF(F584=0,0,H584+I584+'motorcycle data'!$E$7)</f>
        <v>0</v>
      </c>
      <c r="K584" s="14">
        <f t="shared" si="98"/>
        <v>0</v>
      </c>
      <c r="L584" s="14">
        <f t="shared" si="99"/>
        <v>0</v>
      </c>
      <c r="M584" s="14">
        <f t="shared" si="100"/>
        <v>0</v>
      </c>
      <c r="N584" s="14">
        <f t="shared" ref="N584:N647" si="108">IF(M584&gt;0,M584,0)</f>
        <v>0</v>
      </c>
      <c r="O584" s="14">
        <f t="shared" si="101"/>
        <v>0</v>
      </c>
      <c r="P584" s="14">
        <f t="shared" si="102"/>
        <v>0</v>
      </c>
      <c r="Q584" s="14" t="str">
        <f t="shared" si="103"/>
        <v/>
      </c>
      <c r="R584" s="14"/>
      <c r="S584" s="14"/>
      <c r="T584" s="14">
        <f t="shared" si="106"/>
        <v>236.54879783963236</v>
      </c>
      <c r="U584" s="14">
        <f t="shared" si="107"/>
        <v>59.431453393128947</v>
      </c>
      <c r="V584" s="14">
        <f t="shared" si="104"/>
        <v>0</v>
      </c>
    </row>
    <row r="585" spans="2:22" x14ac:dyDescent="0.3">
      <c r="B585" s="5" t="s">
        <v>10</v>
      </c>
      <c r="C585" s="5">
        <v>577</v>
      </c>
      <c r="D585" s="5">
        <v>577</v>
      </c>
      <c r="E585" s="6">
        <v>0</v>
      </c>
      <c r="F585" s="22">
        <f t="shared" ref="F585:F648" si="109">E585/3.6</f>
        <v>0</v>
      </c>
      <c r="G585" s="14">
        <f t="shared" si="105"/>
        <v>0</v>
      </c>
      <c r="H585" s="14">
        <f>('motorcycle data'!$C$4)*(G585)</f>
        <v>0</v>
      </c>
      <c r="I585" s="14">
        <f>0.5*1.225*F585^2*('motorcycle data'!$F$4)*('motorcycle data'!$G$4)</f>
        <v>0</v>
      </c>
      <c r="J585" s="14">
        <f>IF(F585=0,0,H585+I585+'motorcycle data'!$E$7)</f>
        <v>0</v>
      </c>
      <c r="K585" s="14">
        <f t="shared" ref="K585:K648" si="110">IF(J585&lt;=0,0,J585)</f>
        <v>0</v>
      </c>
      <c r="L585" s="14">
        <f t="shared" ref="L585:L648" si="111">IF(J585&lt;0,J585*-1,0)</f>
        <v>0</v>
      </c>
      <c r="M585" s="14">
        <f t="shared" ref="M585:M648" si="112">(J585*F585)/1000</f>
        <v>0</v>
      </c>
      <c r="N585" s="14">
        <f t="shared" si="108"/>
        <v>0</v>
      </c>
      <c r="O585" s="14">
        <f t="shared" ref="O585:O648" si="113">IF(M585&lt;0,M585*-1,0)</f>
        <v>0</v>
      </c>
      <c r="P585" s="14">
        <f t="shared" ref="P585:P648" si="114">O585*0.75</f>
        <v>0</v>
      </c>
      <c r="Q585" s="14" t="str">
        <f t="shared" ref="Q585:Q648" si="115">IF(G585&lt;0,P585,"")</f>
        <v/>
      </c>
      <c r="R585" s="14"/>
      <c r="S585" s="14"/>
      <c r="T585" s="14">
        <f t="shared" si="106"/>
        <v>236.54879783963236</v>
      </c>
      <c r="U585" s="14">
        <f t="shared" si="107"/>
        <v>59.431453393128947</v>
      </c>
      <c r="V585" s="14">
        <f t="shared" ref="V585:V648" si="116">O585*0.75*0.9*0.9</f>
        <v>0</v>
      </c>
    </row>
    <row r="586" spans="2:22" x14ac:dyDescent="0.3">
      <c r="B586" s="5" t="s">
        <v>10</v>
      </c>
      <c r="C586" s="5">
        <v>578</v>
      </c>
      <c r="D586" s="5">
        <v>578</v>
      </c>
      <c r="E586" s="6">
        <v>0</v>
      </c>
      <c r="F586" s="22">
        <f t="shared" si="109"/>
        <v>0</v>
      </c>
      <c r="G586" s="14">
        <f t="shared" ref="G586:G649" si="117">($E587-$E585)/2/3.6</f>
        <v>0</v>
      </c>
      <c r="H586" s="14">
        <f>('motorcycle data'!$C$4)*(G586)</f>
        <v>0</v>
      </c>
      <c r="I586" s="14">
        <f>0.5*1.225*F586^2*('motorcycle data'!$F$4)*('motorcycle data'!$G$4)</f>
        <v>0</v>
      </c>
      <c r="J586" s="14">
        <f>IF(F586=0,0,H586+I586+'motorcycle data'!$E$7)</f>
        <v>0</v>
      </c>
      <c r="K586" s="14">
        <f t="shared" si="110"/>
        <v>0</v>
      </c>
      <c r="L586" s="14">
        <f t="shared" si="111"/>
        <v>0</v>
      </c>
      <c r="M586" s="14">
        <f t="shared" si="112"/>
        <v>0</v>
      </c>
      <c r="N586" s="14">
        <f t="shared" si="108"/>
        <v>0</v>
      </c>
      <c r="O586" s="14">
        <f t="shared" si="113"/>
        <v>0</v>
      </c>
      <c r="P586" s="14">
        <f t="shared" si="114"/>
        <v>0</v>
      </c>
      <c r="Q586" s="14" t="str">
        <f t="shared" si="115"/>
        <v/>
      </c>
      <c r="R586" s="14"/>
      <c r="S586" s="14"/>
      <c r="T586" s="14">
        <f t="shared" ref="T586:T649" si="118">T585+N586</f>
        <v>236.54879783963236</v>
      </c>
      <c r="U586" s="14">
        <f t="shared" ref="U586:U649" si="119">U585+O586</f>
        <v>59.431453393128947</v>
      </c>
      <c r="V586" s="14">
        <f t="shared" si="116"/>
        <v>0</v>
      </c>
    </row>
    <row r="587" spans="2:22" x14ac:dyDescent="0.3">
      <c r="B587" s="5" t="s">
        <v>10</v>
      </c>
      <c r="C587" s="5">
        <v>579</v>
      </c>
      <c r="D587" s="5">
        <v>579</v>
      </c>
      <c r="E587" s="6">
        <v>0</v>
      </c>
      <c r="F587" s="22">
        <f t="shared" si="109"/>
        <v>0</v>
      </c>
      <c r="G587" s="14">
        <f t="shared" si="117"/>
        <v>0</v>
      </c>
      <c r="H587" s="14">
        <f>('motorcycle data'!$C$4)*(G587)</f>
        <v>0</v>
      </c>
      <c r="I587" s="14">
        <f>0.5*1.225*F587^2*('motorcycle data'!$F$4)*('motorcycle data'!$G$4)</f>
        <v>0</v>
      </c>
      <c r="J587" s="14">
        <f>IF(F587=0,0,H587+I587+'motorcycle data'!$E$7)</f>
        <v>0</v>
      </c>
      <c r="K587" s="14">
        <f t="shared" si="110"/>
        <v>0</v>
      </c>
      <c r="L587" s="14">
        <f t="shared" si="111"/>
        <v>0</v>
      </c>
      <c r="M587" s="14">
        <f t="shared" si="112"/>
        <v>0</v>
      </c>
      <c r="N587" s="14">
        <f t="shared" si="108"/>
        <v>0</v>
      </c>
      <c r="O587" s="14">
        <f t="shared" si="113"/>
        <v>0</v>
      </c>
      <c r="P587" s="14">
        <f t="shared" si="114"/>
        <v>0</v>
      </c>
      <c r="Q587" s="14" t="str">
        <f t="shared" si="115"/>
        <v/>
      </c>
      <c r="R587" s="14"/>
      <c r="S587" s="14"/>
      <c r="T587" s="14">
        <f t="shared" si="118"/>
        <v>236.54879783963236</v>
      </c>
      <c r="U587" s="14">
        <f t="shared" si="119"/>
        <v>59.431453393128947</v>
      </c>
      <c r="V587" s="14">
        <f t="shared" si="116"/>
        <v>0</v>
      </c>
    </row>
    <row r="588" spans="2:22" x14ac:dyDescent="0.3">
      <c r="B588" s="5" t="s">
        <v>10</v>
      </c>
      <c r="C588" s="5">
        <v>580</v>
      </c>
      <c r="D588" s="5">
        <v>580</v>
      </c>
      <c r="E588" s="6">
        <v>0</v>
      </c>
      <c r="F588" s="22">
        <f t="shared" si="109"/>
        <v>0</v>
      </c>
      <c r="G588" s="14">
        <f t="shared" si="117"/>
        <v>0</v>
      </c>
      <c r="H588" s="14">
        <f>('motorcycle data'!$C$4)*(G588)</f>
        <v>0</v>
      </c>
      <c r="I588" s="14">
        <f>0.5*1.225*F588^2*('motorcycle data'!$F$4)*('motorcycle data'!$G$4)</f>
        <v>0</v>
      </c>
      <c r="J588" s="14">
        <f>IF(F588=0,0,H588+I588+'motorcycle data'!$E$7)</f>
        <v>0</v>
      </c>
      <c r="K588" s="14">
        <f t="shared" si="110"/>
        <v>0</v>
      </c>
      <c r="L588" s="14">
        <f t="shared" si="111"/>
        <v>0</v>
      </c>
      <c r="M588" s="14">
        <f t="shared" si="112"/>
        <v>0</v>
      </c>
      <c r="N588" s="14">
        <f t="shared" si="108"/>
        <v>0</v>
      </c>
      <c r="O588" s="14">
        <f t="shared" si="113"/>
        <v>0</v>
      </c>
      <c r="P588" s="14">
        <f t="shared" si="114"/>
        <v>0</v>
      </c>
      <c r="Q588" s="14" t="str">
        <f t="shared" si="115"/>
        <v/>
      </c>
      <c r="R588" s="14"/>
      <c r="S588" s="14"/>
      <c r="T588" s="14">
        <f t="shared" si="118"/>
        <v>236.54879783963236</v>
      </c>
      <c r="U588" s="14">
        <f t="shared" si="119"/>
        <v>59.431453393128947</v>
      </c>
      <c r="V588" s="14">
        <f t="shared" si="116"/>
        <v>0</v>
      </c>
    </row>
    <row r="589" spans="2:22" x14ac:dyDescent="0.3">
      <c r="B589" s="5" t="s">
        <v>10</v>
      </c>
      <c r="C589" s="5">
        <v>581</v>
      </c>
      <c r="D589" s="5">
        <v>581</v>
      </c>
      <c r="E589" s="6">
        <v>0</v>
      </c>
      <c r="F589" s="22">
        <f t="shared" si="109"/>
        <v>0</v>
      </c>
      <c r="G589" s="14">
        <f t="shared" si="117"/>
        <v>0</v>
      </c>
      <c r="H589" s="14">
        <f>('motorcycle data'!$C$4)*(G589)</f>
        <v>0</v>
      </c>
      <c r="I589" s="14">
        <f>0.5*1.225*F589^2*('motorcycle data'!$F$4)*('motorcycle data'!$G$4)</f>
        <v>0</v>
      </c>
      <c r="J589" s="14">
        <f>IF(F589=0,0,H589+I589+'motorcycle data'!$E$7)</f>
        <v>0</v>
      </c>
      <c r="K589" s="14">
        <f t="shared" si="110"/>
        <v>0</v>
      </c>
      <c r="L589" s="14">
        <f t="shared" si="111"/>
        <v>0</v>
      </c>
      <c r="M589" s="14">
        <f t="shared" si="112"/>
        <v>0</v>
      </c>
      <c r="N589" s="14">
        <f t="shared" si="108"/>
        <v>0</v>
      </c>
      <c r="O589" s="14">
        <f t="shared" si="113"/>
        <v>0</v>
      </c>
      <c r="P589" s="14">
        <f t="shared" si="114"/>
        <v>0</v>
      </c>
      <c r="Q589" s="14" t="str">
        <f t="shared" si="115"/>
        <v/>
      </c>
      <c r="R589" s="14"/>
      <c r="S589" s="14"/>
      <c r="T589" s="14">
        <f t="shared" si="118"/>
        <v>236.54879783963236</v>
      </c>
      <c r="U589" s="14">
        <f t="shared" si="119"/>
        <v>59.431453393128947</v>
      </c>
      <c r="V589" s="14">
        <f t="shared" si="116"/>
        <v>0</v>
      </c>
    </row>
    <row r="590" spans="2:22" x14ac:dyDescent="0.3">
      <c r="B590" s="5" t="s">
        <v>10</v>
      </c>
      <c r="C590" s="5">
        <v>582</v>
      </c>
      <c r="D590" s="5">
        <v>582</v>
      </c>
      <c r="E590" s="6">
        <v>0</v>
      </c>
      <c r="F590" s="22">
        <f t="shared" si="109"/>
        <v>0</v>
      </c>
      <c r="G590" s="14">
        <f t="shared" si="117"/>
        <v>0</v>
      </c>
      <c r="H590" s="14">
        <f>('motorcycle data'!$C$4)*(G590)</f>
        <v>0</v>
      </c>
      <c r="I590" s="14">
        <f>0.5*1.225*F590^2*('motorcycle data'!$F$4)*('motorcycle data'!$G$4)</f>
        <v>0</v>
      </c>
      <c r="J590" s="14">
        <f>IF(F590=0,0,H590+I590+'motorcycle data'!$E$7)</f>
        <v>0</v>
      </c>
      <c r="K590" s="14">
        <f t="shared" si="110"/>
        <v>0</v>
      </c>
      <c r="L590" s="14">
        <f t="shared" si="111"/>
        <v>0</v>
      </c>
      <c r="M590" s="14">
        <f t="shared" si="112"/>
        <v>0</v>
      </c>
      <c r="N590" s="14">
        <f t="shared" si="108"/>
        <v>0</v>
      </c>
      <c r="O590" s="14">
        <f t="shared" si="113"/>
        <v>0</v>
      </c>
      <c r="P590" s="14">
        <f t="shared" si="114"/>
        <v>0</v>
      </c>
      <c r="Q590" s="14" t="str">
        <f t="shared" si="115"/>
        <v/>
      </c>
      <c r="R590" s="14"/>
      <c r="S590" s="14"/>
      <c r="T590" s="14">
        <f t="shared" si="118"/>
        <v>236.54879783963236</v>
      </c>
      <c r="U590" s="14">
        <f t="shared" si="119"/>
        <v>59.431453393128947</v>
      </c>
      <c r="V590" s="14">
        <f t="shared" si="116"/>
        <v>0</v>
      </c>
    </row>
    <row r="591" spans="2:22" x14ac:dyDescent="0.3">
      <c r="B591" s="5" t="s">
        <v>10</v>
      </c>
      <c r="C591" s="5">
        <v>583</v>
      </c>
      <c r="D591" s="5">
        <v>583</v>
      </c>
      <c r="E591" s="6">
        <v>0</v>
      </c>
      <c r="F591" s="22">
        <f t="shared" si="109"/>
        <v>0</v>
      </c>
      <c r="G591" s="14">
        <f t="shared" si="117"/>
        <v>0</v>
      </c>
      <c r="H591" s="14">
        <f>('motorcycle data'!$C$4)*(G591)</f>
        <v>0</v>
      </c>
      <c r="I591" s="14">
        <f>0.5*1.225*F591^2*('motorcycle data'!$F$4)*('motorcycle data'!$G$4)</f>
        <v>0</v>
      </c>
      <c r="J591" s="14">
        <f>IF(F591=0,0,H591+I591+'motorcycle data'!$E$7)</f>
        <v>0</v>
      </c>
      <c r="K591" s="14">
        <f t="shared" si="110"/>
        <v>0</v>
      </c>
      <c r="L591" s="14">
        <f t="shared" si="111"/>
        <v>0</v>
      </c>
      <c r="M591" s="14">
        <f t="shared" si="112"/>
        <v>0</v>
      </c>
      <c r="N591" s="14">
        <f t="shared" si="108"/>
        <v>0</v>
      </c>
      <c r="O591" s="14">
        <f t="shared" si="113"/>
        <v>0</v>
      </c>
      <c r="P591" s="14">
        <f t="shared" si="114"/>
        <v>0</v>
      </c>
      <c r="Q591" s="14" t="str">
        <f t="shared" si="115"/>
        <v/>
      </c>
      <c r="R591" s="14"/>
      <c r="S591" s="14"/>
      <c r="T591" s="14">
        <f t="shared" si="118"/>
        <v>236.54879783963236</v>
      </c>
      <c r="U591" s="14">
        <f t="shared" si="119"/>
        <v>59.431453393128947</v>
      </c>
      <c r="V591" s="14">
        <f t="shared" si="116"/>
        <v>0</v>
      </c>
    </row>
    <row r="592" spans="2:22" x14ac:dyDescent="0.3">
      <c r="B592" s="5" t="s">
        <v>10</v>
      </c>
      <c r="C592" s="5">
        <v>584</v>
      </c>
      <c r="D592" s="5">
        <v>584</v>
      </c>
      <c r="E592" s="6">
        <v>0</v>
      </c>
      <c r="F592" s="22">
        <f t="shared" si="109"/>
        <v>0</v>
      </c>
      <c r="G592" s="14">
        <f t="shared" si="117"/>
        <v>0</v>
      </c>
      <c r="H592" s="14">
        <f>('motorcycle data'!$C$4)*(G592)</f>
        <v>0</v>
      </c>
      <c r="I592" s="14">
        <f>0.5*1.225*F592^2*('motorcycle data'!$F$4)*('motorcycle data'!$G$4)</f>
        <v>0</v>
      </c>
      <c r="J592" s="14">
        <f>IF(F592=0,0,H592+I592+'motorcycle data'!$E$7)</f>
        <v>0</v>
      </c>
      <c r="K592" s="14">
        <f t="shared" si="110"/>
        <v>0</v>
      </c>
      <c r="L592" s="14">
        <f t="shared" si="111"/>
        <v>0</v>
      </c>
      <c r="M592" s="14">
        <f t="shared" si="112"/>
        <v>0</v>
      </c>
      <c r="N592" s="14">
        <f t="shared" si="108"/>
        <v>0</v>
      </c>
      <c r="O592" s="14">
        <f t="shared" si="113"/>
        <v>0</v>
      </c>
      <c r="P592" s="14">
        <f t="shared" si="114"/>
        <v>0</v>
      </c>
      <c r="Q592" s="14" t="str">
        <f t="shared" si="115"/>
        <v/>
      </c>
      <c r="R592" s="14"/>
      <c r="S592" s="14"/>
      <c r="T592" s="14">
        <f t="shared" si="118"/>
        <v>236.54879783963236</v>
      </c>
      <c r="U592" s="14">
        <f t="shared" si="119"/>
        <v>59.431453393128947</v>
      </c>
      <c r="V592" s="14">
        <f t="shared" si="116"/>
        <v>0</v>
      </c>
    </row>
    <row r="593" spans="2:22" x14ac:dyDescent="0.3">
      <c r="B593" s="5" t="s">
        <v>10</v>
      </c>
      <c r="C593" s="5">
        <v>585</v>
      </c>
      <c r="D593" s="5">
        <v>585</v>
      </c>
      <c r="E593" s="6">
        <v>0</v>
      </c>
      <c r="F593" s="22">
        <f t="shared" si="109"/>
        <v>0</v>
      </c>
      <c r="G593" s="14">
        <f t="shared" si="117"/>
        <v>0</v>
      </c>
      <c r="H593" s="14">
        <f>('motorcycle data'!$C$4)*(G593)</f>
        <v>0</v>
      </c>
      <c r="I593" s="14">
        <f>0.5*1.225*F593^2*('motorcycle data'!$F$4)*('motorcycle data'!$G$4)</f>
        <v>0</v>
      </c>
      <c r="J593" s="14">
        <f>IF(F593=0,0,H593+I593+'motorcycle data'!$E$7)</f>
        <v>0</v>
      </c>
      <c r="K593" s="14">
        <f t="shared" si="110"/>
        <v>0</v>
      </c>
      <c r="L593" s="14">
        <f t="shared" si="111"/>
        <v>0</v>
      </c>
      <c r="M593" s="14">
        <f t="shared" si="112"/>
        <v>0</v>
      </c>
      <c r="N593" s="14">
        <f t="shared" si="108"/>
        <v>0</v>
      </c>
      <c r="O593" s="14">
        <f t="shared" si="113"/>
        <v>0</v>
      </c>
      <c r="P593" s="14">
        <f t="shared" si="114"/>
        <v>0</v>
      </c>
      <c r="Q593" s="14" t="str">
        <f t="shared" si="115"/>
        <v/>
      </c>
      <c r="R593" s="14"/>
      <c r="S593" s="14"/>
      <c r="T593" s="14">
        <f t="shared" si="118"/>
        <v>236.54879783963236</v>
      </c>
      <c r="U593" s="14">
        <f t="shared" si="119"/>
        <v>59.431453393128947</v>
      </c>
      <c r="V593" s="14">
        <f t="shared" si="116"/>
        <v>0</v>
      </c>
    </row>
    <row r="594" spans="2:22" x14ac:dyDescent="0.3">
      <c r="B594" s="5" t="s">
        <v>10</v>
      </c>
      <c r="C594" s="5">
        <v>586</v>
      </c>
      <c r="D594" s="5">
        <v>586</v>
      </c>
      <c r="E594" s="6">
        <v>0</v>
      </c>
      <c r="F594" s="22">
        <f t="shared" si="109"/>
        <v>0</v>
      </c>
      <c r="G594" s="14">
        <f t="shared" si="117"/>
        <v>0</v>
      </c>
      <c r="H594" s="14">
        <f>('motorcycle data'!$C$4)*(G594)</f>
        <v>0</v>
      </c>
      <c r="I594" s="14">
        <f>0.5*1.225*F594^2*('motorcycle data'!$F$4)*('motorcycle data'!$G$4)</f>
        <v>0</v>
      </c>
      <c r="J594" s="14">
        <f>IF(F594=0,0,H594+I594+'motorcycle data'!$E$7)</f>
        <v>0</v>
      </c>
      <c r="K594" s="14">
        <f t="shared" si="110"/>
        <v>0</v>
      </c>
      <c r="L594" s="14">
        <f t="shared" si="111"/>
        <v>0</v>
      </c>
      <c r="M594" s="14">
        <f t="shared" si="112"/>
        <v>0</v>
      </c>
      <c r="N594" s="14">
        <f t="shared" si="108"/>
        <v>0</v>
      </c>
      <c r="O594" s="14">
        <f t="shared" si="113"/>
        <v>0</v>
      </c>
      <c r="P594" s="14">
        <f t="shared" si="114"/>
        <v>0</v>
      </c>
      <c r="Q594" s="14" t="str">
        <f t="shared" si="115"/>
        <v/>
      </c>
      <c r="R594" s="14"/>
      <c r="S594" s="14"/>
      <c r="T594" s="14">
        <f t="shared" si="118"/>
        <v>236.54879783963236</v>
      </c>
      <c r="U594" s="14">
        <f t="shared" si="119"/>
        <v>59.431453393128947</v>
      </c>
      <c r="V594" s="14">
        <f t="shared" si="116"/>
        <v>0</v>
      </c>
    </row>
    <row r="595" spans="2:22" x14ac:dyDescent="0.3">
      <c r="B595" s="5" t="s">
        <v>10</v>
      </c>
      <c r="C595" s="5">
        <v>587</v>
      </c>
      <c r="D595" s="5">
        <v>587</v>
      </c>
      <c r="E595" s="6">
        <v>0</v>
      </c>
      <c r="F595" s="22">
        <f t="shared" si="109"/>
        <v>0</v>
      </c>
      <c r="G595" s="14">
        <f t="shared" si="117"/>
        <v>0</v>
      </c>
      <c r="H595" s="14">
        <f>('motorcycle data'!$C$4)*(G595)</f>
        <v>0</v>
      </c>
      <c r="I595" s="14">
        <f>0.5*1.225*F595^2*('motorcycle data'!$F$4)*('motorcycle data'!$G$4)</f>
        <v>0</v>
      </c>
      <c r="J595" s="14">
        <f>IF(F595=0,0,H595+I595+'motorcycle data'!$E$7)</f>
        <v>0</v>
      </c>
      <c r="K595" s="14">
        <f t="shared" si="110"/>
        <v>0</v>
      </c>
      <c r="L595" s="14">
        <f t="shared" si="111"/>
        <v>0</v>
      </c>
      <c r="M595" s="14">
        <f t="shared" si="112"/>
        <v>0</v>
      </c>
      <c r="N595" s="14">
        <f t="shared" si="108"/>
        <v>0</v>
      </c>
      <c r="O595" s="14">
        <f t="shared" si="113"/>
        <v>0</v>
      </c>
      <c r="P595" s="14">
        <f t="shared" si="114"/>
        <v>0</v>
      </c>
      <c r="Q595" s="14" t="str">
        <f t="shared" si="115"/>
        <v/>
      </c>
      <c r="R595" s="14"/>
      <c r="S595" s="14"/>
      <c r="T595" s="14">
        <f t="shared" si="118"/>
        <v>236.54879783963236</v>
      </c>
      <c r="U595" s="14">
        <f t="shared" si="119"/>
        <v>59.431453393128947</v>
      </c>
      <c r="V595" s="14">
        <f t="shared" si="116"/>
        <v>0</v>
      </c>
    </row>
    <row r="596" spans="2:22" x14ac:dyDescent="0.3">
      <c r="B596" s="5" t="s">
        <v>10</v>
      </c>
      <c r="C596" s="5">
        <v>588</v>
      </c>
      <c r="D596" s="5">
        <v>588</v>
      </c>
      <c r="E596" s="6">
        <v>0</v>
      </c>
      <c r="F596" s="22">
        <f t="shared" si="109"/>
        <v>0</v>
      </c>
      <c r="G596" s="14">
        <f t="shared" si="117"/>
        <v>0</v>
      </c>
      <c r="H596" s="14">
        <f>('motorcycle data'!$C$4)*(G596)</f>
        <v>0</v>
      </c>
      <c r="I596" s="14">
        <f>0.5*1.225*F596^2*('motorcycle data'!$F$4)*('motorcycle data'!$G$4)</f>
        <v>0</v>
      </c>
      <c r="J596" s="14">
        <f>IF(F596=0,0,H596+I596+'motorcycle data'!$E$7)</f>
        <v>0</v>
      </c>
      <c r="K596" s="14">
        <f t="shared" si="110"/>
        <v>0</v>
      </c>
      <c r="L596" s="14">
        <f t="shared" si="111"/>
        <v>0</v>
      </c>
      <c r="M596" s="14">
        <f t="shared" si="112"/>
        <v>0</v>
      </c>
      <c r="N596" s="14">
        <f t="shared" si="108"/>
        <v>0</v>
      </c>
      <c r="O596" s="14">
        <f t="shared" si="113"/>
        <v>0</v>
      </c>
      <c r="P596" s="14">
        <f t="shared" si="114"/>
        <v>0</v>
      </c>
      <c r="Q596" s="14" t="str">
        <f t="shared" si="115"/>
        <v/>
      </c>
      <c r="R596" s="14"/>
      <c r="S596" s="14"/>
      <c r="T596" s="14">
        <f t="shared" si="118"/>
        <v>236.54879783963236</v>
      </c>
      <c r="U596" s="14">
        <f t="shared" si="119"/>
        <v>59.431453393128947</v>
      </c>
      <c r="V596" s="14">
        <f t="shared" si="116"/>
        <v>0</v>
      </c>
    </row>
    <row r="597" spans="2:22" x14ac:dyDescent="0.3">
      <c r="B597" s="5" t="s">
        <v>10</v>
      </c>
      <c r="C597" s="5">
        <v>589</v>
      </c>
      <c r="D597" s="5">
        <v>589</v>
      </c>
      <c r="E597" s="6">
        <v>0</v>
      </c>
      <c r="F597" s="22">
        <f t="shared" si="109"/>
        <v>0</v>
      </c>
      <c r="G597" s="14">
        <f t="shared" si="117"/>
        <v>0</v>
      </c>
      <c r="H597" s="14">
        <f>('motorcycle data'!$C$4)*(G597)</f>
        <v>0</v>
      </c>
      <c r="I597" s="14">
        <f>0.5*1.225*F597^2*('motorcycle data'!$F$4)*('motorcycle data'!$G$4)</f>
        <v>0</v>
      </c>
      <c r="J597" s="14">
        <f>IF(F597=0,0,H597+I597+'motorcycle data'!$E$7)</f>
        <v>0</v>
      </c>
      <c r="K597" s="14">
        <f t="shared" si="110"/>
        <v>0</v>
      </c>
      <c r="L597" s="14">
        <f t="shared" si="111"/>
        <v>0</v>
      </c>
      <c r="M597" s="14">
        <f t="shared" si="112"/>
        <v>0</v>
      </c>
      <c r="N597" s="14">
        <f t="shared" si="108"/>
        <v>0</v>
      </c>
      <c r="O597" s="14">
        <f t="shared" si="113"/>
        <v>0</v>
      </c>
      <c r="P597" s="14">
        <f t="shared" si="114"/>
        <v>0</v>
      </c>
      <c r="Q597" s="14" t="str">
        <f t="shared" si="115"/>
        <v/>
      </c>
      <c r="R597" s="14"/>
      <c r="S597" s="14"/>
      <c r="T597" s="14">
        <f t="shared" si="118"/>
        <v>236.54879783963236</v>
      </c>
      <c r="U597" s="14">
        <f t="shared" si="119"/>
        <v>59.431453393128947</v>
      </c>
      <c r="V597" s="14">
        <f t="shared" si="116"/>
        <v>0</v>
      </c>
    </row>
    <row r="598" spans="2:22" x14ac:dyDescent="0.3">
      <c r="B598" s="7" t="s">
        <v>11</v>
      </c>
      <c r="C598" s="7">
        <v>590</v>
      </c>
      <c r="D598" s="7">
        <v>1</v>
      </c>
      <c r="E598" s="8">
        <v>0</v>
      </c>
      <c r="F598" s="22">
        <f t="shared" si="109"/>
        <v>0</v>
      </c>
      <c r="G598" s="14">
        <f t="shared" si="117"/>
        <v>0</v>
      </c>
      <c r="H598" s="14">
        <f>('motorcycle data'!$C$4)*(G598)</f>
        <v>0</v>
      </c>
      <c r="I598" s="14">
        <f>0.5*1.225*F598^2*('motorcycle data'!$F$4)*('motorcycle data'!$G$4)</f>
        <v>0</v>
      </c>
      <c r="J598" s="14">
        <f>IF(F598=0,0,H598+I598+'motorcycle data'!$E$7)</f>
        <v>0</v>
      </c>
      <c r="K598" s="14">
        <f t="shared" si="110"/>
        <v>0</v>
      </c>
      <c r="L598" s="14">
        <f t="shared" si="111"/>
        <v>0</v>
      </c>
      <c r="M598" s="14">
        <f t="shared" si="112"/>
        <v>0</v>
      </c>
      <c r="N598" s="14">
        <f t="shared" si="108"/>
        <v>0</v>
      </c>
      <c r="O598" s="14">
        <f t="shared" si="113"/>
        <v>0</v>
      </c>
      <c r="P598" s="14">
        <f t="shared" si="114"/>
        <v>0</v>
      </c>
      <c r="Q598" s="14" t="str">
        <f t="shared" si="115"/>
        <v/>
      </c>
      <c r="R598" s="14"/>
      <c r="S598" s="14"/>
      <c r="T598" s="14">
        <f t="shared" si="118"/>
        <v>236.54879783963236</v>
      </c>
      <c r="U598" s="14">
        <f t="shared" si="119"/>
        <v>59.431453393128947</v>
      </c>
      <c r="V598" s="14">
        <f t="shared" si="116"/>
        <v>0</v>
      </c>
    </row>
    <row r="599" spans="2:22" x14ac:dyDescent="0.3">
      <c r="B599" s="7" t="s">
        <v>11</v>
      </c>
      <c r="C599" s="7">
        <v>591</v>
      </c>
      <c r="D599" s="7">
        <v>2</v>
      </c>
      <c r="E599" s="8">
        <v>0</v>
      </c>
      <c r="F599" s="22">
        <f t="shared" si="109"/>
        <v>0</v>
      </c>
      <c r="G599" s="14">
        <f t="shared" si="117"/>
        <v>0</v>
      </c>
      <c r="H599" s="14">
        <f>('motorcycle data'!$C$4)*(G599)</f>
        <v>0</v>
      </c>
      <c r="I599" s="14">
        <f>0.5*1.225*F599^2*('motorcycle data'!$F$4)*('motorcycle data'!$G$4)</f>
        <v>0</v>
      </c>
      <c r="J599" s="14">
        <f>IF(F599=0,0,H599+I599+'motorcycle data'!$E$7)</f>
        <v>0</v>
      </c>
      <c r="K599" s="14">
        <f t="shared" si="110"/>
        <v>0</v>
      </c>
      <c r="L599" s="14">
        <f t="shared" si="111"/>
        <v>0</v>
      </c>
      <c r="M599" s="14">
        <f t="shared" si="112"/>
        <v>0</v>
      </c>
      <c r="N599" s="14">
        <f t="shared" si="108"/>
        <v>0</v>
      </c>
      <c r="O599" s="14">
        <f t="shared" si="113"/>
        <v>0</v>
      </c>
      <c r="P599" s="14">
        <f t="shared" si="114"/>
        <v>0</v>
      </c>
      <c r="Q599" s="14" t="str">
        <f t="shared" si="115"/>
        <v/>
      </c>
      <c r="R599" s="14"/>
      <c r="S599" s="14"/>
      <c r="T599" s="14">
        <f t="shared" si="118"/>
        <v>236.54879783963236</v>
      </c>
      <c r="U599" s="14">
        <f t="shared" si="119"/>
        <v>59.431453393128947</v>
      </c>
      <c r="V599" s="14">
        <f t="shared" si="116"/>
        <v>0</v>
      </c>
    </row>
    <row r="600" spans="2:22" x14ac:dyDescent="0.3">
      <c r="B600" s="7" t="s">
        <v>11</v>
      </c>
      <c r="C600" s="7">
        <v>592</v>
      </c>
      <c r="D600" s="7">
        <v>3</v>
      </c>
      <c r="E600" s="8">
        <v>0</v>
      </c>
      <c r="F600" s="22">
        <f t="shared" si="109"/>
        <v>0</v>
      </c>
      <c r="G600" s="14">
        <f t="shared" si="117"/>
        <v>0</v>
      </c>
      <c r="H600" s="14">
        <f>('motorcycle data'!$C$4)*(G600)</f>
        <v>0</v>
      </c>
      <c r="I600" s="14">
        <f>0.5*1.225*F600^2*('motorcycle data'!$F$4)*('motorcycle data'!$G$4)</f>
        <v>0</v>
      </c>
      <c r="J600" s="14">
        <f>IF(F600=0,0,H600+I600+'motorcycle data'!$E$7)</f>
        <v>0</v>
      </c>
      <c r="K600" s="14">
        <f t="shared" si="110"/>
        <v>0</v>
      </c>
      <c r="L600" s="14">
        <f t="shared" si="111"/>
        <v>0</v>
      </c>
      <c r="M600" s="14">
        <f t="shared" si="112"/>
        <v>0</v>
      </c>
      <c r="N600" s="14">
        <f t="shared" si="108"/>
        <v>0</v>
      </c>
      <c r="O600" s="14">
        <f t="shared" si="113"/>
        <v>0</v>
      </c>
      <c r="P600" s="14">
        <f t="shared" si="114"/>
        <v>0</v>
      </c>
      <c r="Q600" s="14" t="str">
        <f t="shared" si="115"/>
        <v/>
      </c>
      <c r="R600" s="14"/>
      <c r="S600" s="14"/>
      <c r="T600" s="14">
        <f t="shared" si="118"/>
        <v>236.54879783963236</v>
      </c>
      <c r="U600" s="14">
        <f t="shared" si="119"/>
        <v>59.431453393128947</v>
      </c>
      <c r="V600" s="14">
        <f t="shared" si="116"/>
        <v>0</v>
      </c>
    </row>
    <row r="601" spans="2:22" x14ac:dyDescent="0.3">
      <c r="B601" s="7" t="s">
        <v>11</v>
      </c>
      <c r="C601" s="7">
        <v>593</v>
      </c>
      <c r="D601" s="7">
        <v>4</v>
      </c>
      <c r="E601" s="8">
        <v>0</v>
      </c>
      <c r="F601" s="22">
        <f t="shared" si="109"/>
        <v>0</v>
      </c>
      <c r="G601" s="14">
        <f t="shared" si="117"/>
        <v>0</v>
      </c>
      <c r="H601" s="14">
        <f>('motorcycle data'!$C$4)*(G601)</f>
        <v>0</v>
      </c>
      <c r="I601" s="14">
        <f>0.5*1.225*F601^2*('motorcycle data'!$F$4)*('motorcycle data'!$G$4)</f>
        <v>0</v>
      </c>
      <c r="J601" s="14">
        <f>IF(F601=0,0,H601+I601+'motorcycle data'!$E$7)</f>
        <v>0</v>
      </c>
      <c r="K601" s="14">
        <f t="shared" si="110"/>
        <v>0</v>
      </c>
      <c r="L601" s="14">
        <f t="shared" si="111"/>
        <v>0</v>
      </c>
      <c r="M601" s="14">
        <f t="shared" si="112"/>
        <v>0</v>
      </c>
      <c r="N601" s="14">
        <f t="shared" si="108"/>
        <v>0</v>
      </c>
      <c r="O601" s="14">
        <f t="shared" si="113"/>
        <v>0</v>
      </c>
      <c r="P601" s="14">
        <f t="shared" si="114"/>
        <v>0</v>
      </c>
      <c r="Q601" s="14" t="str">
        <f t="shared" si="115"/>
        <v/>
      </c>
      <c r="R601" s="14"/>
      <c r="S601" s="14"/>
      <c r="T601" s="14">
        <f t="shared" si="118"/>
        <v>236.54879783963236</v>
      </c>
      <c r="U601" s="14">
        <f t="shared" si="119"/>
        <v>59.431453393128947</v>
      </c>
      <c r="V601" s="14">
        <f t="shared" si="116"/>
        <v>0</v>
      </c>
    </row>
    <row r="602" spans="2:22" x14ac:dyDescent="0.3">
      <c r="B602" s="7" t="s">
        <v>11</v>
      </c>
      <c r="C602" s="7">
        <v>594</v>
      </c>
      <c r="D602" s="7">
        <v>5</v>
      </c>
      <c r="E602" s="8">
        <v>0</v>
      </c>
      <c r="F602" s="22">
        <f t="shared" si="109"/>
        <v>0</v>
      </c>
      <c r="G602" s="14">
        <f t="shared" si="117"/>
        <v>0</v>
      </c>
      <c r="H602" s="14">
        <f>('motorcycle data'!$C$4)*(G602)</f>
        <v>0</v>
      </c>
      <c r="I602" s="14">
        <f>0.5*1.225*F602^2*('motorcycle data'!$F$4)*('motorcycle data'!$G$4)</f>
        <v>0</v>
      </c>
      <c r="J602" s="14">
        <f>IF(F602=0,0,H602+I602+'motorcycle data'!$E$7)</f>
        <v>0</v>
      </c>
      <c r="K602" s="14">
        <f t="shared" si="110"/>
        <v>0</v>
      </c>
      <c r="L602" s="14">
        <f t="shared" si="111"/>
        <v>0</v>
      </c>
      <c r="M602" s="14">
        <f t="shared" si="112"/>
        <v>0</v>
      </c>
      <c r="N602" s="14">
        <f t="shared" si="108"/>
        <v>0</v>
      </c>
      <c r="O602" s="14">
        <f t="shared" si="113"/>
        <v>0</v>
      </c>
      <c r="P602" s="14">
        <f t="shared" si="114"/>
        <v>0</v>
      </c>
      <c r="Q602" s="14" t="str">
        <f t="shared" si="115"/>
        <v/>
      </c>
      <c r="R602" s="14"/>
      <c r="S602" s="14"/>
      <c r="T602" s="14">
        <f t="shared" si="118"/>
        <v>236.54879783963236</v>
      </c>
      <c r="U602" s="14">
        <f t="shared" si="119"/>
        <v>59.431453393128947</v>
      </c>
      <c r="V602" s="14">
        <f t="shared" si="116"/>
        <v>0</v>
      </c>
    </row>
    <row r="603" spans="2:22" x14ac:dyDescent="0.3">
      <c r="B603" s="7" t="s">
        <v>11</v>
      </c>
      <c r="C603" s="7">
        <v>595</v>
      </c>
      <c r="D603" s="7">
        <v>6</v>
      </c>
      <c r="E603" s="8">
        <v>0</v>
      </c>
      <c r="F603" s="22">
        <f t="shared" si="109"/>
        <v>0</v>
      </c>
      <c r="G603" s="14">
        <f t="shared" si="117"/>
        <v>0</v>
      </c>
      <c r="H603" s="14">
        <f>('motorcycle data'!$C$4)*(G603)</f>
        <v>0</v>
      </c>
      <c r="I603" s="14">
        <f>0.5*1.225*F603^2*('motorcycle data'!$F$4)*('motorcycle data'!$G$4)</f>
        <v>0</v>
      </c>
      <c r="J603" s="14">
        <f>IF(F603=0,0,H603+I603+'motorcycle data'!$E$7)</f>
        <v>0</v>
      </c>
      <c r="K603" s="14">
        <f t="shared" si="110"/>
        <v>0</v>
      </c>
      <c r="L603" s="14">
        <f t="shared" si="111"/>
        <v>0</v>
      </c>
      <c r="M603" s="14">
        <f t="shared" si="112"/>
        <v>0</v>
      </c>
      <c r="N603" s="14">
        <f t="shared" si="108"/>
        <v>0</v>
      </c>
      <c r="O603" s="14">
        <f t="shared" si="113"/>
        <v>0</v>
      </c>
      <c r="P603" s="14">
        <f t="shared" si="114"/>
        <v>0</v>
      </c>
      <c r="Q603" s="14" t="str">
        <f t="shared" si="115"/>
        <v/>
      </c>
      <c r="R603" s="14"/>
      <c r="S603" s="14"/>
      <c r="T603" s="14">
        <f t="shared" si="118"/>
        <v>236.54879783963236</v>
      </c>
      <c r="U603" s="14">
        <f t="shared" si="119"/>
        <v>59.431453393128947</v>
      </c>
      <c r="V603" s="14">
        <f t="shared" si="116"/>
        <v>0</v>
      </c>
    </row>
    <row r="604" spans="2:22" x14ac:dyDescent="0.3">
      <c r="B604" s="7" t="s">
        <v>11</v>
      </c>
      <c r="C604" s="7">
        <v>596</v>
      </c>
      <c r="D604" s="7">
        <v>7</v>
      </c>
      <c r="E604" s="8">
        <v>0</v>
      </c>
      <c r="F604" s="22">
        <f t="shared" si="109"/>
        <v>0</v>
      </c>
      <c r="G604" s="14">
        <f t="shared" si="117"/>
        <v>0</v>
      </c>
      <c r="H604" s="14">
        <f>('motorcycle data'!$C$4)*(G604)</f>
        <v>0</v>
      </c>
      <c r="I604" s="14">
        <f>0.5*1.225*F604^2*('motorcycle data'!$F$4)*('motorcycle data'!$G$4)</f>
        <v>0</v>
      </c>
      <c r="J604" s="14">
        <f>IF(F604=0,0,H604+I604+'motorcycle data'!$E$7)</f>
        <v>0</v>
      </c>
      <c r="K604" s="14">
        <f t="shared" si="110"/>
        <v>0</v>
      </c>
      <c r="L604" s="14">
        <f t="shared" si="111"/>
        <v>0</v>
      </c>
      <c r="M604" s="14">
        <f t="shared" si="112"/>
        <v>0</v>
      </c>
      <c r="N604" s="14">
        <f t="shared" si="108"/>
        <v>0</v>
      </c>
      <c r="O604" s="14">
        <f t="shared" si="113"/>
        <v>0</v>
      </c>
      <c r="P604" s="14">
        <f t="shared" si="114"/>
        <v>0</v>
      </c>
      <c r="Q604" s="14" t="str">
        <f t="shared" si="115"/>
        <v/>
      </c>
      <c r="R604" s="14"/>
      <c r="S604" s="14"/>
      <c r="T604" s="14">
        <f t="shared" si="118"/>
        <v>236.54879783963236</v>
      </c>
      <c r="U604" s="14">
        <f t="shared" si="119"/>
        <v>59.431453393128947</v>
      </c>
      <c r="V604" s="14">
        <f t="shared" si="116"/>
        <v>0</v>
      </c>
    </row>
    <row r="605" spans="2:22" x14ac:dyDescent="0.3">
      <c r="B605" s="7" t="s">
        <v>11</v>
      </c>
      <c r="C605" s="7">
        <v>597</v>
      </c>
      <c r="D605" s="7">
        <v>8</v>
      </c>
      <c r="E605" s="8">
        <v>0</v>
      </c>
      <c r="F605" s="22">
        <f t="shared" si="109"/>
        <v>0</v>
      </c>
      <c r="G605" s="14">
        <f t="shared" si="117"/>
        <v>0</v>
      </c>
      <c r="H605" s="14">
        <f>('motorcycle data'!$C$4)*(G605)</f>
        <v>0</v>
      </c>
      <c r="I605" s="14">
        <f>0.5*1.225*F605^2*('motorcycle data'!$F$4)*('motorcycle data'!$G$4)</f>
        <v>0</v>
      </c>
      <c r="J605" s="14">
        <f>IF(F605=0,0,H605+I605+'motorcycle data'!$E$7)</f>
        <v>0</v>
      </c>
      <c r="K605" s="14">
        <f t="shared" si="110"/>
        <v>0</v>
      </c>
      <c r="L605" s="14">
        <f t="shared" si="111"/>
        <v>0</v>
      </c>
      <c r="M605" s="14">
        <f t="shared" si="112"/>
        <v>0</v>
      </c>
      <c r="N605" s="14">
        <f t="shared" si="108"/>
        <v>0</v>
      </c>
      <c r="O605" s="14">
        <f t="shared" si="113"/>
        <v>0</v>
      </c>
      <c r="P605" s="14">
        <f t="shared" si="114"/>
        <v>0</v>
      </c>
      <c r="Q605" s="14" t="str">
        <f t="shared" si="115"/>
        <v/>
      </c>
      <c r="R605" s="14"/>
      <c r="S605" s="14"/>
      <c r="T605" s="14">
        <f t="shared" si="118"/>
        <v>236.54879783963236</v>
      </c>
      <c r="U605" s="14">
        <f t="shared" si="119"/>
        <v>59.431453393128947</v>
      </c>
      <c r="V605" s="14">
        <f t="shared" si="116"/>
        <v>0</v>
      </c>
    </row>
    <row r="606" spans="2:22" x14ac:dyDescent="0.3">
      <c r="B606" s="7" t="s">
        <v>11</v>
      </c>
      <c r="C606" s="7">
        <v>598</v>
      </c>
      <c r="D606" s="7">
        <v>9</v>
      </c>
      <c r="E606" s="8">
        <v>0</v>
      </c>
      <c r="F606" s="22">
        <f t="shared" si="109"/>
        <v>0</v>
      </c>
      <c r="G606" s="14">
        <f t="shared" si="117"/>
        <v>0</v>
      </c>
      <c r="H606" s="14">
        <f>('motorcycle data'!$C$4)*(G606)</f>
        <v>0</v>
      </c>
      <c r="I606" s="14">
        <f>0.5*1.225*F606^2*('motorcycle data'!$F$4)*('motorcycle data'!$G$4)</f>
        <v>0</v>
      </c>
      <c r="J606" s="14">
        <f>IF(F606=0,0,H606+I606+'motorcycle data'!$E$7)</f>
        <v>0</v>
      </c>
      <c r="K606" s="14">
        <f t="shared" si="110"/>
        <v>0</v>
      </c>
      <c r="L606" s="14">
        <f t="shared" si="111"/>
        <v>0</v>
      </c>
      <c r="M606" s="14">
        <f t="shared" si="112"/>
        <v>0</v>
      </c>
      <c r="N606" s="14">
        <f t="shared" si="108"/>
        <v>0</v>
      </c>
      <c r="O606" s="14">
        <f t="shared" si="113"/>
        <v>0</v>
      </c>
      <c r="P606" s="14">
        <f t="shared" si="114"/>
        <v>0</v>
      </c>
      <c r="Q606" s="14" t="str">
        <f t="shared" si="115"/>
        <v/>
      </c>
      <c r="R606" s="14"/>
      <c r="S606" s="14"/>
      <c r="T606" s="14">
        <f t="shared" si="118"/>
        <v>236.54879783963236</v>
      </c>
      <c r="U606" s="14">
        <f t="shared" si="119"/>
        <v>59.431453393128947</v>
      </c>
      <c r="V606" s="14">
        <f t="shared" si="116"/>
        <v>0</v>
      </c>
    </row>
    <row r="607" spans="2:22" x14ac:dyDescent="0.3">
      <c r="B607" s="7" t="s">
        <v>11</v>
      </c>
      <c r="C607" s="7">
        <v>599</v>
      </c>
      <c r="D607" s="7">
        <v>10</v>
      </c>
      <c r="E607" s="8">
        <v>0</v>
      </c>
      <c r="F607" s="22">
        <f t="shared" si="109"/>
        <v>0</v>
      </c>
      <c r="G607" s="14">
        <f t="shared" si="117"/>
        <v>0</v>
      </c>
      <c r="H607" s="14">
        <f>('motorcycle data'!$C$4)*(G607)</f>
        <v>0</v>
      </c>
      <c r="I607" s="14">
        <f>0.5*1.225*F607^2*('motorcycle data'!$F$4)*('motorcycle data'!$G$4)</f>
        <v>0</v>
      </c>
      <c r="J607" s="14">
        <f>IF(F607=0,0,H607+I607+'motorcycle data'!$E$7)</f>
        <v>0</v>
      </c>
      <c r="K607" s="14">
        <f t="shared" si="110"/>
        <v>0</v>
      </c>
      <c r="L607" s="14">
        <f t="shared" si="111"/>
        <v>0</v>
      </c>
      <c r="M607" s="14">
        <f t="shared" si="112"/>
        <v>0</v>
      </c>
      <c r="N607" s="14">
        <f t="shared" si="108"/>
        <v>0</v>
      </c>
      <c r="O607" s="14">
        <f t="shared" si="113"/>
        <v>0</v>
      </c>
      <c r="P607" s="14">
        <f t="shared" si="114"/>
        <v>0</v>
      </c>
      <c r="Q607" s="14" t="str">
        <f t="shared" si="115"/>
        <v/>
      </c>
      <c r="R607" s="14"/>
      <c r="S607" s="14"/>
      <c r="T607" s="14">
        <f t="shared" si="118"/>
        <v>236.54879783963236</v>
      </c>
      <c r="U607" s="14">
        <f t="shared" si="119"/>
        <v>59.431453393128947</v>
      </c>
      <c r="V607" s="14">
        <f t="shared" si="116"/>
        <v>0</v>
      </c>
    </row>
    <row r="608" spans="2:22" x14ac:dyDescent="0.3">
      <c r="B608" s="7" t="s">
        <v>11</v>
      </c>
      <c r="C608" s="7">
        <v>600</v>
      </c>
      <c r="D608" s="7">
        <v>11</v>
      </c>
      <c r="E608" s="8">
        <v>0</v>
      </c>
      <c r="F608" s="22">
        <f t="shared" si="109"/>
        <v>0</v>
      </c>
      <c r="G608" s="14">
        <f t="shared" si="117"/>
        <v>0.1388888888888889</v>
      </c>
      <c r="H608" s="14">
        <f>('motorcycle data'!$C$4)*(G608)</f>
        <v>27.5</v>
      </c>
      <c r="I608" s="14">
        <f>0.5*1.225*F608^2*('motorcycle data'!$F$4)*('motorcycle data'!$G$4)</f>
        <v>0</v>
      </c>
      <c r="J608" s="14">
        <f>IF(F608=0,0,H608+I608+'motorcycle data'!$E$7)</f>
        <v>0</v>
      </c>
      <c r="K608" s="14">
        <f t="shared" si="110"/>
        <v>0</v>
      </c>
      <c r="L608" s="14">
        <f t="shared" si="111"/>
        <v>0</v>
      </c>
      <c r="M608" s="14">
        <f t="shared" si="112"/>
        <v>0</v>
      </c>
      <c r="N608" s="14">
        <f t="shared" si="108"/>
        <v>0</v>
      </c>
      <c r="O608" s="14">
        <f t="shared" si="113"/>
        <v>0</v>
      </c>
      <c r="P608" s="14">
        <f t="shared" si="114"/>
        <v>0</v>
      </c>
      <c r="Q608" s="14" t="str">
        <f t="shared" si="115"/>
        <v/>
      </c>
      <c r="R608" s="14"/>
      <c r="S608" s="14"/>
      <c r="T608" s="14">
        <f t="shared" si="118"/>
        <v>236.54879783963236</v>
      </c>
      <c r="U608" s="14">
        <f t="shared" si="119"/>
        <v>59.431453393128947</v>
      </c>
      <c r="V608" s="14">
        <f t="shared" si="116"/>
        <v>0</v>
      </c>
    </row>
    <row r="609" spans="2:22" x14ac:dyDescent="0.3">
      <c r="B609" s="7" t="s">
        <v>11</v>
      </c>
      <c r="C609" s="7">
        <v>601</v>
      </c>
      <c r="D609" s="7">
        <v>12</v>
      </c>
      <c r="E609" s="8">
        <v>1</v>
      </c>
      <c r="F609" s="22">
        <f t="shared" si="109"/>
        <v>0.27777777777777779</v>
      </c>
      <c r="G609" s="14">
        <f t="shared" si="117"/>
        <v>0.29166666666666669</v>
      </c>
      <c r="H609" s="14">
        <f>('motorcycle data'!$C$4)*(G609)</f>
        <v>57.750000000000007</v>
      </c>
      <c r="I609" s="14">
        <f>0.5*1.225*F609^2*('motorcycle data'!$F$4)*('motorcycle data'!$G$4)</f>
        <v>1.5548804012345679E-2</v>
      </c>
      <c r="J609" s="14">
        <f>IF(F609=0,0,H609+I609+'motorcycle data'!$E$7)</f>
        <v>96.613148804012354</v>
      </c>
      <c r="K609" s="14">
        <f t="shared" si="110"/>
        <v>96.613148804012354</v>
      </c>
      <c r="L609" s="14">
        <f t="shared" si="111"/>
        <v>0</v>
      </c>
      <c r="M609" s="14">
        <f t="shared" si="112"/>
        <v>2.6836985778892323E-2</v>
      </c>
      <c r="N609" s="14">
        <f t="shared" si="108"/>
        <v>2.6836985778892323E-2</v>
      </c>
      <c r="O609" s="14">
        <f t="shared" si="113"/>
        <v>0</v>
      </c>
      <c r="P609" s="14">
        <f t="shared" si="114"/>
        <v>0</v>
      </c>
      <c r="Q609" s="14" t="str">
        <f t="shared" si="115"/>
        <v/>
      </c>
      <c r="R609" s="14"/>
      <c r="S609" s="14"/>
      <c r="T609" s="14">
        <f t="shared" si="118"/>
        <v>236.57563482541124</v>
      </c>
      <c r="U609" s="14">
        <f t="shared" si="119"/>
        <v>59.431453393128947</v>
      </c>
      <c r="V609" s="14">
        <f t="shared" si="116"/>
        <v>0</v>
      </c>
    </row>
    <row r="610" spans="2:22" x14ac:dyDescent="0.3">
      <c r="B610" s="7" t="s">
        <v>11</v>
      </c>
      <c r="C610" s="7">
        <v>602</v>
      </c>
      <c r="D610" s="7">
        <v>13</v>
      </c>
      <c r="E610" s="8">
        <v>2.1</v>
      </c>
      <c r="F610" s="22">
        <f t="shared" si="109"/>
        <v>0.58333333333333337</v>
      </c>
      <c r="G610" s="14">
        <f t="shared" si="117"/>
        <v>0.52777777777777779</v>
      </c>
      <c r="H610" s="14">
        <f>('motorcycle data'!$C$4)*(G610)</f>
        <v>104.5</v>
      </c>
      <c r="I610" s="14">
        <f>0.5*1.225*F610^2*('motorcycle data'!$F$4)*('motorcycle data'!$G$4)</f>
        <v>6.8570225694444445E-2</v>
      </c>
      <c r="J610" s="14">
        <f>IF(F610=0,0,H610+I610+'motorcycle data'!$E$7)</f>
        <v>143.41617022569443</v>
      </c>
      <c r="K610" s="14">
        <f t="shared" si="110"/>
        <v>143.41617022569443</v>
      </c>
      <c r="L610" s="14">
        <f t="shared" si="111"/>
        <v>0</v>
      </c>
      <c r="M610" s="14">
        <f t="shared" si="112"/>
        <v>8.3659432631655095E-2</v>
      </c>
      <c r="N610" s="14">
        <f t="shared" si="108"/>
        <v>8.3659432631655095E-2</v>
      </c>
      <c r="O610" s="14">
        <f t="shared" si="113"/>
        <v>0</v>
      </c>
      <c r="P610" s="14">
        <f t="shared" si="114"/>
        <v>0</v>
      </c>
      <c r="Q610" s="14" t="str">
        <f t="shared" si="115"/>
        <v/>
      </c>
      <c r="R610" s="14"/>
      <c r="S610" s="14"/>
      <c r="T610" s="14">
        <f t="shared" si="118"/>
        <v>236.65929425804291</v>
      </c>
      <c r="U610" s="14">
        <f t="shared" si="119"/>
        <v>59.431453393128947</v>
      </c>
      <c r="V610" s="14">
        <f t="shared" si="116"/>
        <v>0</v>
      </c>
    </row>
    <row r="611" spans="2:22" x14ac:dyDescent="0.3">
      <c r="B611" s="7" t="s">
        <v>11</v>
      </c>
      <c r="C611" s="7">
        <v>603</v>
      </c>
      <c r="D611" s="7">
        <v>14</v>
      </c>
      <c r="E611" s="8">
        <v>4.8</v>
      </c>
      <c r="F611" s="22">
        <f t="shared" si="109"/>
        <v>1.3333333333333333</v>
      </c>
      <c r="G611" s="14">
        <f t="shared" si="117"/>
        <v>0.97222222222222221</v>
      </c>
      <c r="H611" s="14">
        <f>('motorcycle data'!$C$4)*(G611)</f>
        <v>192.5</v>
      </c>
      <c r="I611" s="14">
        <f>0.5*1.225*F611^2*('motorcycle data'!$F$4)*('motorcycle data'!$G$4)</f>
        <v>0.35824444444444442</v>
      </c>
      <c r="J611" s="14">
        <f>IF(F611=0,0,H611+I611+'motorcycle data'!$E$7)</f>
        <v>231.70584444444444</v>
      </c>
      <c r="K611" s="14">
        <f t="shared" si="110"/>
        <v>231.70584444444444</v>
      </c>
      <c r="L611" s="14">
        <f t="shared" si="111"/>
        <v>0</v>
      </c>
      <c r="M611" s="14">
        <f t="shared" si="112"/>
        <v>0.30894112592592593</v>
      </c>
      <c r="N611" s="14">
        <f t="shared" si="108"/>
        <v>0.30894112592592593</v>
      </c>
      <c r="O611" s="14">
        <f t="shared" si="113"/>
        <v>0</v>
      </c>
      <c r="P611" s="14">
        <f t="shared" si="114"/>
        <v>0</v>
      </c>
      <c r="Q611" s="14" t="str">
        <f t="shared" si="115"/>
        <v/>
      </c>
      <c r="R611" s="14"/>
      <c r="S611" s="14"/>
      <c r="T611" s="14">
        <f t="shared" si="118"/>
        <v>236.96823538396882</v>
      </c>
      <c r="U611" s="14">
        <f t="shared" si="119"/>
        <v>59.431453393128947</v>
      </c>
      <c r="V611" s="14">
        <f t="shared" si="116"/>
        <v>0</v>
      </c>
    </row>
    <row r="612" spans="2:22" x14ac:dyDescent="0.3">
      <c r="B612" s="7" t="s">
        <v>11</v>
      </c>
      <c r="C612" s="7">
        <v>604</v>
      </c>
      <c r="D612" s="7">
        <v>15</v>
      </c>
      <c r="E612" s="8">
        <v>9.1</v>
      </c>
      <c r="F612" s="22">
        <f t="shared" si="109"/>
        <v>2.5277777777777777</v>
      </c>
      <c r="G612" s="14">
        <f t="shared" si="117"/>
        <v>1.3055555555555554</v>
      </c>
      <c r="H612" s="14">
        <f>('motorcycle data'!$C$4)*(G612)</f>
        <v>258.49999999999994</v>
      </c>
      <c r="I612" s="14">
        <f>0.5*1.225*F612^2*('motorcycle data'!$F$4)*('motorcycle data'!$G$4)</f>
        <v>1.2875964602623455</v>
      </c>
      <c r="J612" s="14">
        <f>IF(F612=0,0,H612+I612+'motorcycle data'!$E$7)</f>
        <v>298.63519646026231</v>
      </c>
      <c r="K612" s="14">
        <f t="shared" si="110"/>
        <v>298.63519646026231</v>
      </c>
      <c r="L612" s="14">
        <f t="shared" si="111"/>
        <v>0</v>
      </c>
      <c r="M612" s="14">
        <f t="shared" si="112"/>
        <v>0.75488341327455188</v>
      </c>
      <c r="N612" s="14">
        <f t="shared" si="108"/>
        <v>0.75488341327455188</v>
      </c>
      <c r="O612" s="14">
        <f t="shared" si="113"/>
        <v>0</v>
      </c>
      <c r="P612" s="14">
        <f t="shared" si="114"/>
        <v>0</v>
      </c>
      <c r="Q612" s="14" t="str">
        <f t="shared" si="115"/>
        <v/>
      </c>
      <c r="R612" s="14"/>
      <c r="S612" s="14"/>
      <c r="T612" s="14">
        <f t="shared" si="118"/>
        <v>237.72311879724336</v>
      </c>
      <c r="U612" s="14">
        <f t="shared" si="119"/>
        <v>59.431453393128947</v>
      </c>
      <c r="V612" s="14">
        <f t="shared" si="116"/>
        <v>0</v>
      </c>
    </row>
    <row r="613" spans="2:22" x14ac:dyDescent="0.3">
      <c r="B613" s="7" t="s">
        <v>11</v>
      </c>
      <c r="C613" s="7">
        <v>605</v>
      </c>
      <c r="D613" s="7">
        <v>16</v>
      </c>
      <c r="E613" s="8">
        <v>14.2</v>
      </c>
      <c r="F613" s="22">
        <f t="shared" si="109"/>
        <v>3.9444444444444442</v>
      </c>
      <c r="G613" s="14">
        <f t="shared" si="117"/>
        <v>1.4861111111111112</v>
      </c>
      <c r="H613" s="14">
        <f>('motorcycle data'!$C$4)*(G613)</f>
        <v>294.25</v>
      </c>
      <c r="I613" s="14">
        <f>0.5*1.225*F613^2*('motorcycle data'!$F$4)*('motorcycle data'!$G$4)</f>
        <v>3.1352608410493827</v>
      </c>
      <c r="J613" s="14">
        <f>IF(F613=0,0,H613+I613+'motorcycle data'!$E$7)</f>
        <v>336.23286084104939</v>
      </c>
      <c r="K613" s="14">
        <f t="shared" si="110"/>
        <v>336.23286084104939</v>
      </c>
      <c r="L613" s="14">
        <f t="shared" si="111"/>
        <v>0</v>
      </c>
      <c r="M613" s="14">
        <f t="shared" si="112"/>
        <v>1.3262518399841392</v>
      </c>
      <c r="N613" s="14">
        <f t="shared" si="108"/>
        <v>1.3262518399841392</v>
      </c>
      <c r="O613" s="14">
        <f t="shared" si="113"/>
        <v>0</v>
      </c>
      <c r="P613" s="14">
        <f t="shared" si="114"/>
        <v>0</v>
      </c>
      <c r="Q613" s="14" t="str">
        <f t="shared" si="115"/>
        <v/>
      </c>
      <c r="R613" s="14"/>
      <c r="S613" s="14"/>
      <c r="T613" s="14">
        <f t="shared" si="118"/>
        <v>239.0493706372275</v>
      </c>
      <c r="U613" s="14">
        <f t="shared" si="119"/>
        <v>59.431453393128947</v>
      </c>
      <c r="V613" s="14">
        <f t="shared" si="116"/>
        <v>0</v>
      </c>
    </row>
    <row r="614" spans="2:22" x14ac:dyDescent="0.3">
      <c r="B614" s="7" t="s">
        <v>11</v>
      </c>
      <c r="C614" s="7">
        <v>606</v>
      </c>
      <c r="D614" s="7">
        <v>17</v>
      </c>
      <c r="E614" s="8">
        <v>19.8</v>
      </c>
      <c r="F614" s="22">
        <f t="shared" si="109"/>
        <v>5.5</v>
      </c>
      <c r="G614" s="14">
        <f t="shared" si="117"/>
        <v>1.5694444444444444</v>
      </c>
      <c r="H614" s="14">
        <f>('motorcycle data'!$C$4)*(G614)</f>
        <v>310.75</v>
      </c>
      <c r="I614" s="14">
        <f>0.5*1.225*F614^2*('motorcycle data'!$F$4)*('motorcycle data'!$G$4)</f>
        <v>6.0957531249999999</v>
      </c>
      <c r="J614" s="14">
        <f>IF(F614=0,0,H614+I614+'motorcycle data'!$E$7)</f>
        <v>355.69335312499999</v>
      </c>
      <c r="K614" s="14">
        <f t="shared" si="110"/>
        <v>355.69335312499999</v>
      </c>
      <c r="L614" s="14">
        <f t="shared" si="111"/>
        <v>0</v>
      </c>
      <c r="M614" s="14">
        <f t="shared" si="112"/>
        <v>1.9563134421874999</v>
      </c>
      <c r="N614" s="14">
        <f t="shared" si="108"/>
        <v>1.9563134421874999</v>
      </c>
      <c r="O614" s="14">
        <f t="shared" si="113"/>
        <v>0</v>
      </c>
      <c r="P614" s="14">
        <f t="shared" si="114"/>
        <v>0</v>
      </c>
      <c r="Q614" s="14" t="str">
        <f t="shared" si="115"/>
        <v/>
      </c>
      <c r="R614" s="14"/>
      <c r="S614" s="14"/>
      <c r="T614" s="14">
        <f t="shared" si="118"/>
        <v>241.005684079415</v>
      </c>
      <c r="U614" s="14">
        <f t="shared" si="119"/>
        <v>59.431453393128947</v>
      </c>
      <c r="V614" s="14">
        <f t="shared" si="116"/>
        <v>0</v>
      </c>
    </row>
    <row r="615" spans="2:22" x14ac:dyDescent="0.3">
      <c r="B615" s="7" t="s">
        <v>11</v>
      </c>
      <c r="C615" s="7">
        <v>607</v>
      </c>
      <c r="D615" s="7">
        <v>18</v>
      </c>
      <c r="E615" s="8">
        <v>25.5</v>
      </c>
      <c r="F615" s="22">
        <f t="shared" si="109"/>
        <v>7.083333333333333</v>
      </c>
      <c r="G615" s="14">
        <f t="shared" si="117"/>
        <v>1.4861111111111109</v>
      </c>
      <c r="H615" s="14">
        <f>('motorcycle data'!$C$4)*(G615)</f>
        <v>294.24999999999994</v>
      </c>
      <c r="I615" s="14">
        <f>0.5*1.225*F615^2*('motorcycle data'!$F$4)*('motorcycle data'!$G$4)</f>
        <v>10.110609809027777</v>
      </c>
      <c r="J615" s="14">
        <f>IF(F615=0,0,H615+I615+'motorcycle data'!$E$7)</f>
        <v>343.20820980902772</v>
      </c>
      <c r="K615" s="14">
        <f t="shared" si="110"/>
        <v>343.20820980902772</v>
      </c>
      <c r="L615" s="14">
        <f t="shared" si="111"/>
        <v>0</v>
      </c>
      <c r="M615" s="14">
        <f t="shared" si="112"/>
        <v>2.4310581528139465</v>
      </c>
      <c r="N615" s="14">
        <f t="shared" si="108"/>
        <v>2.4310581528139465</v>
      </c>
      <c r="O615" s="14">
        <f t="shared" si="113"/>
        <v>0</v>
      </c>
      <c r="P615" s="14">
        <f t="shared" si="114"/>
        <v>0</v>
      </c>
      <c r="Q615" s="14" t="str">
        <f t="shared" si="115"/>
        <v/>
      </c>
      <c r="R615" s="14"/>
      <c r="S615" s="14"/>
      <c r="T615" s="14">
        <f t="shared" si="118"/>
        <v>243.43674223222894</v>
      </c>
      <c r="U615" s="14">
        <f t="shared" si="119"/>
        <v>59.431453393128947</v>
      </c>
      <c r="V615" s="14">
        <f t="shared" si="116"/>
        <v>0</v>
      </c>
    </row>
    <row r="616" spans="2:22" x14ac:dyDescent="0.3">
      <c r="B616" s="7" t="s">
        <v>11</v>
      </c>
      <c r="C616" s="7">
        <v>608</v>
      </c>
      <c r="D616" s="7">
        <v>19</v>
      </c>
      <c r="E616" s="8">
        <v>30.5</v>
      </c>
      <c r="F616" s="22">
        <f t="shared" si="109"/>
        <v>8.4722222222222214</v>
      </c>
      <c r="G616" s="14">
        <f t="shared" si="117"/>
        <v>1.2916666666666663</v>
      </c>
      <c r="H616" s="14">
        <f>('motorcycle data'!$C$4)*(G616)</f>
        <v>255.74999999999991</v>
      </c>
      <c r="I616" s="14">
        <f>0.5*1.225*F616^2*('motorcycle data'!$F$4)*('motorcycle data'!$G$4)</f>
        <v>14.464274932484564</v>
      </c>
      <c r="J616" s="14">
        <f>IF(F616=0,0,H616+I616+'motorcycle data'!$E$7)</f>
        <v>309.0618749324845</v>
      </c>
      <c r="K616" s="14">
        <f t="shared" si="110"/>
        <v>309.0618749324845</v>
      </c>
      <c r="L616" s="14">
        <f t="shared" si="111"/>
        <v>0</v>
      </c>
      <c r="M616" s="14">
        <f t="shared" si="112"/>
        <v>2.6184408848446603</v>
      </c>
      <c r="N616" s="14">
        <f t="shared" si="108"/>
        <v>2.6184408848446603</v>
      </c>
      <c r="O616" s="14">
        <f t="shared" si="113"/>
        <v>0</v>
      </c>
      <c r="P616" s="14">
        <f t="shared" si="114"/>
        <v>0</v>
      </c>
      <c r="Q616" s="14" t="str">
        <f t="shared" si="115"/>
        <v/>
      </c>
      <c r="R616" s="14"/>
      <c r="S616" s="14"/>
      <c r="T616" s="14">
        <f t="shared" si="118"/>
        <v>246.0551831170736</v>
      </c>
      <c r="U616" s="14">
        <f t="shared" si="119"/>
        <v>59.431453393128947</v>
      </c>
      <c r="V616" s="14">
        <f t="shared" si="116"/>
        <v>0</v>
      </c>
    </row>
    <row r="617" spans="2:22" x14ac:dyDescent="0.3">
      <c r="B617" s="7" t="s">
        <v>11</v>
      </c>
      <c r="C617" s="7">
        <v>609</v>
      </c>
      <c r="D617" s="7">
        <v>20</v>
      </c>
      <c r="E617" s="8">
        <v>34.799999999999997</v>
      </c>
      <c r="F617" s="22">
        <f t="shared" si="109"/>
        <v>9.6666666666666661</v>
      </c>
      <c r="G617" s="14">
        <f t="shared" si="117"/>
        <v>1.1527777777777775</v>
      </c>
      <c r="H617" s="14">
        <f>('motorcycle data'!$C$4)*(G617)</f>
        <v>228.24999999999994</v>
      </c>
      <c r="I617" s="14">
        <f>0.5*1.225*F617^2*('motorcycle data'!$F$4)*('motorcycle data'!$G$4)</f>
        <v>18.830223611111109</v>
      </c>
      <c r="J617" s="14">
        <f>IF(F617=0,0,H617+I617+'motorcycle data'!$E$7)</f>
        <v>285.92782361111108</v>
      </c>
      <c r="K617" s="14">
        <f t="shared" si="110"/>
        <v>285.92782361111108</v>
      </c>
      <c r="L617" s="14">
        <f t="shared" si="111"/>
        <v>0</v>
      </c>
      <c r="M617" s="14">
        <f t="shared" si="112"/>
        <v>2.7639689615740735</v>
      </c>
      <c r="N617" s="14">
        <f t="shared" si="108"/>
        <v>2.7639689615740735</v>
      </c>
      <c r="O617" s="14">
        <f t="shared" si="113"/>
        <v>0</v>
      </c>
      <c r="P617" s="14">
        <f t="shared" si="114"/>
        <v>0</v>
      </c>
      <c r="Q617" s="14" t="str">
        <f t="shared" si="115"/>
        <v/>
      </c>
      <c r="R617" s="14"/>
      <c r="S617" s="14"/>
      <c r="T617" s="14">
        <f t="shared" si="118"/>
        <v>248.81915207864768</v>
      </c>
      <c r="U617" s="14">
        <f t="shared" si="119"/>
        <v>59.431453393128947</v>
      </c>
      <c r="V617" s="14">
        <f t="shared" si="116"/>
        <v>0</v>
      </c>
    </row>
    <row r="618" spans="2:22" x14ac:dyDescent="0.3">
      <c r="B618" s="7" t="s">
        <v>11</v>
      </c>
      <c r="C618" s="7">
        <v>610</v>
      </c>
      <c r="D618" s="7">
        <v>21</v>
      </c>
      <c r="E618" s="8">
        <v>38.799999999999997</v>
      </c>
      <c r="F618" s="22">
        <f t="shared" si="109"/>
        <v>10.777777777777777</v>
      </c>
      <c r="G618" s="14">
        <f t="shared" si="117"/>
        <v>1.1250000000000002</v>
      </c>
      <c r="H618" s="14">
        <f>('motorcycle data'!$C$4)*(G618)</f>
        <v>222.75000000000006</v>
      </c>
      <c r="I618" s="14">
        <f>0.5*1.225*F618^2*('motorcycle data'!$F$4)*('motorcycle data'!$G$4)</f>
        <v>23.407791512345675</v>
      </c>
      <c r="J618" s="14">
        <f>IF(F618=0,0,H618+I618+'motorcycle data'!$E$7)</f>
        <v>285.00539151234574</v>
      </c>
      <c r="K618" s="14">
        <f t="shared" si="110"/>
        <v>285.00539151234574</v>
      </c>
      <c r="L618" s="14">
        <f t="shared" si="111"/>
        <v>0</v>
      </c>
      <c r="M618" s="14">
        <f t="shared" si="112"/>
        <v>3.0717247751886148</v>
      </c>
      <c r="N618" s="14">
        <f t="shared" si="108"/>
        <v>3.0717247751886148</v>
      </c>
      <c r="O618" s="14">
        <f t="shared" si="113"/>
        <v>0</v>
      </c>
      <c r="P618" s="14">
        <f t="shared" si="114"/>
        <v>0</v>
      </c>
      <c r="Q618" s="14" t="str">
        <f t="shared" si="115"/>
        <v/>
      </c>
      <c r="R618" s="14"/>
      <c r="S618" s="14"/>
      <c r="T618" s="14">
        <f t="shared" si="118"/>
        <v>251.89087685383629</v>
      </c>
      <c r="U618" s="14">
        <f t="shared" si="119"/>
        <v>59.431453393128947</v>
      </c>
      <c r="V618" s="14">
        <f t="shared" si="116"/>
        <v>0</v>
      </c>
    </row>
    <row r="619" spans="2:22" x14ac:dyDescent="0.3">
      <c r="B619" s="7" t="s">
        <v>11</v>
      </c>
      <c r="C619" s="7">
        <v>611</v>
      </c>
      <c r="D619" s="7">
        <v>22</v>
      </c>
      <c r="E619" s="8">
        <v>42.9</v>
      </c>
      <c r="F619" s="22">
        <f t="shared" si="109"/>
        <v>11.916666666666666</v>
      </c>
      <c r="G619" s="14">
        <f t="shared" si="117"/>
        <v>1.0555555555555558</v>
      </c>
      <c r="H619" s="14">
        <f>('motorcycle data'!$C$4)*(G619)</f>
        <v>209.00000000000006</v>
      </c>
      <c r="I619" s="14">
        <f>0.5*1.225*F619^2*('motorcycle data'!$F$4)*('motorcycle data'!$G$4)</f>
        <v>28.61617439236111</v>
      </c>
      <c r="J619" s="14">
        <f>IF(F619=0,0,H619+I619+'motorcycle data'!$E$7)</f>
        <v>276.46377439236119</v>
      </c>
      <c r="K619" s="14">
        <f t="shared" si="110"/>
        <v>276.46377439236119</v>
      </c>
      <c r="L619" s="14">
        <f t="shared" si="111"/>
        <v>0</v>
      </c>
      <c r="M619" s="14">
        <f t="shared" si="112"/>
        <v>3.2945266448423038</v>
      </c>
      <c r="N619" s="14">
        <f t="shared" si="108"/>
        <v>3.2945266448423038</v>
      </c>
      <c r="O619" s="14">
        <f t="shared" si="113"/>
        <v>0</v>
      </c>
      <c r="P619" s="14">
        <f t="shared" si="114"/>
        <v>0</v>
      </c>
      <c r="Q619" s="14" t="str">
        <f t="shared" si="115"/>
        <v/>
      </c>
      <c r="R619" s="14"/>
      <c r="S619" s="14"/>
      <c r="T619" s="14">
        <f t="shared" si="118"/>
        <v>255.1854034986786</v>
      </c>
      <c r="U619" s="14">
        <f t="shared" si="119"/>
        <v>59.431453393128947</v>
      </c>
      <c r="V619" s="14">
        <f t="shared" si="116"/>
        <v>0</v>
      </c>
    </row>
    <row r="620" spans="2:22" x14ac:dyDescent="0.3">
      <c r="B620" s="7" t="s">
        <v>11</v>
      </c>
      <c r="C620" s="7">
        <v>612</v>
      </c>
      <c r="D620" s="7">
        <v>23</v>
      </c>
      <c r="E620" s="8">
        <v>46.4</v>
      </c>
      <c r="F620" s="22">
        <f t="shared" si="109"/>
        <v>12.888888888888888</v>
      </c>
      <c r="G620" s="14">
        <f t="shared" si="117"/>
        <v>0.74999999999999978</v>
      </c>
      <c r="H620" s="14">
        <f>('motorcycle data'!$C$4)*(G620)</f>
        <v>148.49999999999994</v>
      </c>
      <c r="I620" s="14">
        <f>0.5*1.225*F620^2*('motorcycle data'!$F$4)*('motorcycle data'!$G$4)</f>
        <v>33.47595308641975</v>
      </c>
      <c r="J620" s="14">
        <f>IF(F620=0,0,H620+I620+'motorcycle data'!$E$7)</f>
        <v>220.82355308641968</v>
      </c>
      <c r="K620" s="14">
        <f t="shared" si="110"/>
        <v>220.82355308641968</v>
      </c>
      <c r="L620" s="14">
        <f t="shared" si="111"/>
        <v>0</v>
      </c>
      <c r="M620" s="14">
        <f t="shared" si="112"/>
        <v>2.8461702397805202</v>
      </c>
      <c r="N620" s="14">
        <f t="shared" si="108"/>
        <v>2.8461702397805202</v>
      </c>
      <c r="O620" s="14">
        <f t="shared" si="113"/>
        <v>0</v>
      </c>
      <c r="P620" s="14">
        <f t="shared" si="114"/>
        <v>0</v>
      </c>
      <c r="Q620" s="14" t="str">
        <f t="shared" si="115"/>
        <v/>
      </c>
      <c r="R620" s="14"/>
      <c r="S620" s="14"/>
      <c r="T620" s="14">
        <f t="shared" si="118"/>
        <v>258.03157373845914</v>
      </c>
      <c r="U620" s="14">
        <f t="shared" si="119"/>
        <v>59.431453393128947</v>
      </c>
      <c r="V620" s="14">
        <f t="shared" si="116"/>
        <v>0</v>
      </c>
    </row>
    <row r="621" spans="2:22" x14ac:dyDescent="0.3">
      <c r="B621" s="7" t="s">
        <v>11</v>
      </c>
      <c r="C621" s="7">
        <v>613</v>
      </c>
      <c r="D621" s="7">
        <v>24</v>
      </c>
      <c r="E621" s="8">
        <v>48.3</v>
      </c>
      <c r="F621" s="22">
        <f t="shared" si="109"/>
        <v>13.416666666666666</v>
      </c>
      <c r="G621" s="14">
        <f t="shared" si="117"/>
        <v>0.31944444444444503</v>
      </c>
      <c r="H621" s="14">
        <f>('motorcycle data'!$C$4)*(G621)</f>
        <v>63.250000000000114</v>
      </c>
      <c r="I621" s="14">
        <f>0.5*1.225*F621^2*('motorcycle data'!$F$4)*('motorcycle data'!$G$4)</f>
        <v>36.273649392361101</v>
      </c>
      <c r="J621" s="14">
        <f>IF(F621=0,0,H621+I621+'motorcycle data'!$E$7)</f>
        <v>138.37124939236122</v>
      </c>
      <c r="K621" s="14">
        <f t="shared" si="110"/>
        <v>138.37124939236122</v>
      </c>
      <c r="L621" s="14">
        <f t="shared" si="111"/>
        <v>0</v>
      </c>
      <c r="M621" s="14">
        <f t="shared" si="112"/>
        <v>1.8564809293475131</v>
      </c>
      <c r="N621" s="14">
        <f t="shared" si="108"/>
        <v>1.8564809293475131</v>
      </c>
      <c r="O621" s="14">
        <f t="shared" si="113"/>
        <v>0</v>
      </c>
      <c r="P621" s="14">
        <f t="shared" si="114"/>
        <v>0</v>
      </c>
      <c r="Q621" s="14" t="str">
        <f t="shared" si="115"/>
        <v/>
      </c>
      <c r="R621" s="14"/>
      <c r="S621" s="14"/>
      <c r="T621" s="14">
        <f t="shared" si="118"/>
        <v>259.88805466780667</v>
      </c>
      <c r="U621" s="14">
        <f t="shared" si="119"/>
        <v>59.431453393128947</v>
      </c>
      <c r="V621" s="14">
        <f t="shared" si="116"/>
        <v>0</v>
      </c>
    </row>
    <row r="622" spans="2:22" x14ac:dyDescent="0.3">
      <c r="B622" s="7" t="s">
        <v>11</v>
      </c>
      <c r="C622" s="7">
        <v>614</v>
      </c>
      <c r="D622" s="7">
        <v>25</v>
      </c>
      <c r="E622" s="8">
        <v>48.7</v>
      </c>
      <c r="F622" s="22">
        <f t="shared" si="109"/>
        <v>13.527777777777779</v>
      </c>
      <c r="G622" s="14">
        <f t="shared" si="117"/>
        <v>2.7777777777778172E-2</v>
      </c>
      <c r="H622" s="14">
        <f>('motorcycle data'!$C$4)*(G622)</f>
        <v>5.5000000000000782</v>
      </c>
      <c r="I622" s="14">
        <f>0.5*1.225*F622^2*('motorcycle data'!$F$4)*('motorcycle data'!$G$4)</f>
        <v>36.876942988040128</v>
      </c>
      <c r="J622" s="14">
        <f>IF(F622=0,0,H622+I622+'motorcycle data'!$E$7)</f>
        <v>81.224542988040213</v>
      </c>
      <c r="K622" s="14">
        <f t="shared" si="110"/>
        <v>81.224542988040213</v>
      </c>
      <c r="L622" s="14">
        <f t="shared" si="111"/>
        <v>0</v>
      </c>
      <c r="M622" s="14">
        <f t="shared" si="112"/>
        <v>1.0987875676437664</v>
      </c>
      <c r="N622" s="14">
        <f t="shared" si="108"/>
        <v>1.0987875676437664</v>
      </c>
      <c r="O622" s="14">
        <f t="shared" si="113"/>
        <v>0</v>
      </c>
      <c r="P622" s="14">
        <f t="shared" si="114"/>
        <v>0</v>
      </c>
      <c r="Q622" s="14" t="str">
        <f t="shared" si="115"/>
        <v/>
      </c>
      <c r="R622" s="14"/>
      <c r="S622" s="14"/>
      <c r="T622" s="14">
        <f t="shared" si="118"/>
        <v>260.98684223545041</v>
      </c>
      <c r="U622" s="14">
        <f t="shared" si="119"/>
        <v>59.431453393128947</v>
      </c>
      <c r="V622" s="14">
        <f t="shared" si="116"/>
        <v>0</v>
      </c>
    </row>
    <row r="623" spans="2:22" x14ac:dyDescent="0.3">
      <c r="B623" s="7" t="s">
        <v>11</v>
      </c>
      <c r="C623" s="7">
        <v>615</v>
      </c>
      <c r="D623" s="7">
        <v>26</v>
      </c>
      <c r="E623" s="8">
        <v>48.5</v>
      </c>
      <c r="F623" s="22">
        <f t="shared" si="109"/>
        <v>13.472222222222221</v>
      </c>
      <c r="G623" s="14">
        <f t="shared" si="117"/>
        <v>-4.1666666666667261E-2</v>
      </c>
      <c r="H623" s="14">
        <f>('motorcycle data'!$C$4)*(G623)</f>
        <v>-8.2500000000001172</v>
      </c>
      <c r="I623" s="14">
        <f>0.5*1.225*F623^2*('motorcycle data'!$F$4)*('motorcycle data'!$G$4)</f>
        <v>36.574674238040117</v>
      </c>
      <c r="J623" s="14">
        <f>IF(F623=0,0,H623+I623+'motorcycle data'!$E$7)</f>
        <v>67.172274238040004</v>
      </c>
      <c r="K623" s="14">
        <f t="shared" si="110"/>
        <v>67.172274238040004</v>
      </c>
      <c r="L623" s="14">
        <f t="shared" si="111"/>
        <v>0</v>
      </c>
      <c r="M623" s="14">
        <f t="shared" si="112"/>
        <v>0.9049598057069278</v>
      </c>
      <c r="N623" s="14">
        <f t="shared" si="108"/>
        <v>0.9049598057069278</v>
      </c>
      <c r="O623" s="14">
        <f t="shared" si="113"/>
        <v>0</v>
      </c>
      <c r="P623" s="14">
        <f t="shared" si="114"/>
        <v>0</v>
      </c>
      <c r="Q623" s="14">
        <f t="shared" si="115"/>
        <v>0</v>
      </c>
      <c r="R623" s="14">
        <f>SUM(Q623:Q630)</f>
        <v>0</v>
      </c>
      <c r="S623" s="14"/>
      <c r="T623" s="14">
        <f t="shared" si="118"/>
        <v>261.89180204115735</v>
      </c>
      <c r="U623" s="14">
        <f t="shared" si="119"/>
        <v>59.431453393128947</v>
      </c>
      <c r="V623" s="14">
        <f t="shared" si="116"/>
        <v>0</v>
      </c>
    </row>
    <row r="624" spans="2:22" x14ac:dyDescent="0.3">
      <c r="B624" s="7" t="s">
        <v>11</v>
      </c>
      <c r="C624" s="7">
        <v>616</v>
      </c>
      <c r="D624" s="7">
        <v>27</v>
      </c>
      <c r="E624" s="8">
        <v>48.4</v>
      </c>
      <c r="F624" s="22">
        <f t="shared" si="109"/>
        <v>13.444444444444443</v>
      </c>
      <c r="G624" s="14">
        <f t="shared" si="117"/>
        <v>-4.1666666666666269E-2</v>
      </c>
      <c r="H624" s="14">
        <f>('motorcycle data'!$C$4)*(G624)</f>
        <v>-8.2499999999999218</v>
      </c>
      <c r="I624" s="14">
        <f>0.5*1.225*F624^2*('motorcycle data'!$F$4)*('motorcycle data'!$G$4)</f>
        <v>36.424006327160484</v>
      </c>
      <c r="J624" s="14">
        <f>IF(F624=0,0,H624+I624+'motorcycle data'!$E$7)</f>
        <v>67.021606327160555</v>
      </c>
      <c r="K624" s="14">
        <f t="shared" si="110"/>
        <v>67.021606327160555</v>
      </c>
      <c r="L624" s="14">
        <f t="shared" si="111"/>
        <v>0</v>
      </c>
      <c r="M624" s="14">
        <f t="shared" si="112"/>
        <v>0.90106826284293629</v>
      </c>
      <c r="N624" s="14">
        <f t="shared" si="108"/>
        <v>0.90106826284293629</v>
      </c>
      <c r="O624" s="14">
        <f t="shared" si="113"/>
        <v>0</v>
      </c>
      <c r="P624" s="14">
        <f t="shared" si="114"/>
        <v>0</v>
      </c>
      <c r="Q624" s="14">
        <f t="shared" si="115"/>
        <v>0</v>
      </c>
      <c r="R624" s="14"/>
      <c r="S624" s="14"/>
      <c r="T624" s="14">
        <f t="shared" si="118"/>
        <v>262.7928703040003</v>
      </c>
      <c r="U624" s="14">
        <f t="shared" si="119"/>
        <v>59.431453393128947</v>
      </c>
      <c r="V624" s="14">
        <f t="shared" si="116"/>
        <v>0</v>
      </c>
    </row>
    <row r="625" spans="2:22" x14ac:dyDescent="0.3">
      <c r="B625" s="7" t="s">
        <v>11</v>
      </c>
      <c r="C625" s="7">
        <v>617</v>
      </c>
      <c r="D625" s="7">
        <v>28</v>
      </c>
      <c r="E625" s="8">
        <v>48.2</v>
      </c>
      <c r="F625" s="22">
        <f t="shared" si="109"/>
        <v>13.388888888888889</v>
      </c>
      <c r="G625" s="14">
        <f t="shared" si="117"/>
        <v>-8.3333333333333523E-2</v>
      </c>
      <c r="H625" s="14">
        <f>('motorcycle data'!$C$4)*(G625)</f>
        <v>-16.500000000000039</v>
      </c>
      <c r="I625" s="14">
        <f>0.5*1.225*F625^2*('motorcycle data'!$F$4)*('motorcycle data'!$G$4)</f>
        <v>36.123603433641975</v>
      </c>
      <c r="J625" s="14">
        <f>IF(F625=0,0,H625+I625+'motorcycle data'!$E$7)</f>
        <v>58.471203433641932</v>
      </c>
      <c r="K625" s="14">
        <f t="shared" si="110"/>
        <v>58.471203433641932</v>
      </c>
      <c r="L625" s="14">
        <f t="shared" si="111"/>
        <v>0</v>
      </c>
      <c r="M625" s="14">
        <f t="shared" si="112"/>
        <v>0.78286444597265026</v>
      </c>
      <c r="N625" s="14">
        <f t="shared" si="108"/>
        <v>0.78286444597265026</v>
      </c>
      <c r="O625" s="14">
        <f t="shared" si="113"/>
        <v>0</v>
      </c>
      <c r="P625" s="14">
        <f t="shared" si="114"/>
        <v>0</v>
      </c>
      <c r="Q625" s="14">
        <f t="shared" si="115"/>
        <v>0</v>
      </c>
      <c r="R625" s="14"/>
      <c r="S625" s="14"/>
      <c r="T625" s="14">
        <f t="shared" si="118"/>
        <v>263.57573474997298</v>
      </c>
      <c r="U625" s="14">
        <f t="shared" si="119"/>
        <v>59.431453393128947</v>
      </c>
      <c r="V625" s="14">
        <f t="shared" si="116"/>
        <v>0</v>
      </c>
    </row>
    <row r="626" spans="2:22" x14ac:dyDescent="0.3">
      <c r="B626" s="7" t="s">
        <v>11</v>
      </c>
      <c r="C626" s="7">
        <v>618</v>
      </c>
      <c r="D626" s="7">
        <v>29</v>
      </c>
      <c r="E626" s="8">
        <v>47.8</v>
      </c>
      <c r="F626" s="22">
        <f t="shared" si="109"/>
        <v>13.277777777777777</v>
      </c>
      <c r="G626" s="14">
        <f t="shared" si="117"/>
        <v>-0.16666666666666705</v>
      </c>
      <c r="H626" s="14">
        <f>('motorcycle data'!$C$4)*(G626)</f>
        <v>-33.000000000000078</v>
      </c>
      <c r="I626" s="14">
        <f>0.5*1.225*F626^2*('motorcycle data'!$F$4)*('motorcycle data'!$G$4)</f>
        <v>35.526529359567895</v>
      </c>
      <c r="J626" s="14">
        <f>IF(F626=0,0,H626+I626+'motorcycle data'!$E$7)</f>
        <v>41.374129359567817</v>
      </c>
      <c r="K626" s="14">
        <f t="shared" si="110"/>
        <v>41.374129359567817</v>
      </c>
      <c r="L626" s="14">
        <f t="shared" si="111"/>
        <v>0</v>
      </c>
      <c r="M626" s="14">
        <f t="shared" si="112"/>
        <v>0.54935649538537268</v>
      </c>
      <c r="N626" s="14">
        <f t="shared" si="108"/>
        <v>0.54935649538537268</v>
      </c>
      <c r="O626" s="14">
        <f t="shared" si="113"/>
        <v>0</v>
      </c>
      <c r="P626" s="14">
        <f t="shared" si="114"/>
        <v>0</v>
      </c>
      <c r="Q626" s="14">
        <f t="shared" si="115"/>
        <v>0</v>
      </c>
      <c r="R626" s="14"/>
      <c r="S626" s="14"/>
      <c r="T626" s="14">
        <f t="shared" si="118"/>
        <v>264.12509124535836</v>
      </c>
      <c r="U626" s="14">
        <f t="shared" si="119"/>
        <v>59.431453393128947</v>
      </c>
      <c r="V626" s="14">
        <f t="shared" si="116"/>
        <v>0</v>
      </c>
    </row>
    <row r="627" spans="2:22" x14ac:dyDescent="0.3">
      <c r="B627" s="7" t="s">
        <v>11</v>
      </c>
      <c r="C627" s="7">
        <v>619</v>
      </c>
      <c r="D627" s="7">
        <v>30</v>
      </c>
      <c r="E627" s="8">
        <v>47</v>
      </c>
      <c r="F627" s="22">
        <f t="shared" si="109"/>
        <v>13.055555555555555</v>
      </c>
      <c r="G627" s="14">
        <f t="shared" si="117"/>
        <v>-0.26388888888888867</v>
      </c>
      <c r="H627" s="14">
        <f>('motorcycle data'!$C$4)*(G627)</f>
        <v>-52.249999999999957</v>
      </c>
      <c r="I627" s="14">
        <f>0.5*1.225*F627^2*('motorcycle data'!$F$4)*('motorcycle data'!$G$4)</f>
        <v>34.347308063271598</v>
      </c>
      <c r="J627" s="14">
        <f>IF(F627=0,0,H627+I627+'motorcycle data'!$E$7)</f>
        <v>20.94490806327164</v>
      </c>
      <c r="K627" s="14">
        <f t="shared" si="110"/>
        <v>20.94490806327164</v>
      </c>
      <c r="L627" s="14">
        <f t="shared" si="111"/>
        <v>0</v>
      </c>
      <c r="M627" s="14">
        <f t="shared" si="112"/>
        <v>0.2734474108260464</v>
      </c>
      <c r="N627" s="14">
        <f t="shared" si="108"/>
        <v>0.2734474108260464</v>
      </c>
      <c r="O627" s="14">
        <f t="shared" si="113"/>
        <v>0</v>
      </c>
      <c r="P627" s="14">
        <f t="shared" si="114"/>
        <v>0</v>
      </c>
      <c r="Q627" s="14">
        <f t="shared" si="115"/>
        <v>0</v>
      </c>
      <c r="R627" s="14"/>
      <c r="S627" s="14"/>
      <c r="T627" s="14">
        <f t="shared" si="118"/>
        <v>264.39853865618443</v>
      </c>
      <c r="U627" s="14">
        <f t="shared" si="119"/>
        <v>59.431453393128947</v>
      </c>
      <c r="V627" s="14">
        <f t="shared" si="116"/>
        <v>0</v>
      </c>
    </row>
    <row r="628" spans="2:22" x14ac:dyDescent="0.3">
      <c r="B628" s="7" t="s">
        <v>11</v>
      </c>
      <c r="C628" s="7">
        <v>620</v>
      </c>
      <c r="D628" s="7">
        <v>31</v>
      </c>
      <c r="E628" s="8">
        <v>45.9</v>
      </c>
      <c r="F628" s="22">
        <f t="shared" si="109"/>
        <v>12.75</v>
      </c>
      <c r="G628" s="14">
        <f t="shared" si="117"/>
        <v>-0.29166666666666685</v>
      </c>
      <c r="H628" s="14">
        <f>('motorcycle data'!$C$4)*(G628)</f>
        <v>-57.750000000000036</v>
      </c>
      <c r="I628" s="14">
        <f>0.5*1.225*F628^2*('motorcycle data'!$F$4)*('motorcycle data'!$G$4)</f>
        <v>32.758375781250002</v>
      </c>
      <c r="J628" s="14">
        <f>IF(F628=0,0,H628+I628+'motorcycle data'!$E$7)</f>
        <v>13.855975781249967</v>
      </c>
      <c r="K628" s="14">
        <f t="shared" si="110"/>
        <v>13.855975781249967</v>
      </c>
      <c r="L628" s="14">
        <f t="shared" si="111"/>
        <v>0</v>
      </c>
      <c r="M628" s="14">
        <f t="shared" si="112"/>
        <v>0.17666369121093708</v>
      </c>
      <c r="N628" s="14">
        <f t="shared" si="108"/>
        <v>0.17666369121093708</v>
      </c>
      <c r="O628" s="14">
        <f t="shared" si="113"/>
        <v>0</v>
      </c>
      <c r="P628" s="14">
        <f t="shared" si="114"/>
        <v>0</v>
      </c>
      <c r="Q628" s="14">
        <f t="shared" si="115"/>
        <v>0</v>
      </c>
      <c r="R628" s="14"/>
      <c r="S628" s="14"/>
      <c r="T628" s="14">
        <f t="shared" si="118"/>
        <v>264.57520234739536</v>
      </c>
      <c r="U628" s="14">
        <f t="shared" si="119"/>
        <v>59.431453393128947</v>
      </c>
      <c r="V628" s="14">
        <f t="shared" si="116"/>
        <v>0</v>
      </c>
    </row>
    <row r="629" spans="2:22" x14ac:dyDescent="0.3">
      <c r="B629" s="7" t="s">
        <v>11</v>
      </c>
      <c r="C629" s="7">
        <v>621</v>
      </c>
      <c r="D629" s="7">
        <v>32</v>
      </c>
      <c r="E629" s="8">
        <v>44.9</v>
      </c>
      <c r="F629" s="22">
        <f t="shared" si="109"/>
        <v>12.472222222222221</v>
      </c>
      <c r="G629" s="14">
        <f t="shared" si="117"/>
        <v>-0.20833333333333331</v>
      </c>
      <c r="H629" s="14">
        <f>('motorcycle data'!$C$4)*(G629)</f>
        <v>-41.249999999999993</v>
      </c>
      <c r="I629" s="14">
        <f>0.5*1.225*F629^2*('motorcycle data'!$F$4)*('motorcycle data'!$G$4)</f>
        <v>31.346544376929003</v>
      </c>
      <c r="J629" s="14">
        <f>IF(F629=0,0,H629+I629+'motorcycle data'!$E$7)</f>
        <v>28.94414437692901</v>
      </c>
      <c r="K629" s="14">
        <f t="shared" si="110"/>
        <v>28.94414437692901</v>
      </c>
      <c r="L629" s="14">
        <f t="shared" si="111"/>
        <v>0</v>
      </c>
      <c r="M629" s="14">
        <f t="shared" si="112"/>
        <v>0.36099780070114235</v>
      </c>
      <c r="N629" s="14">
        <f t="shared" si="108"/>
        <v>0.36099780070114235</v>
      </c>
      <c r="O629" s="14">
        <f t="shared" si="113"/>
        <v>0</v>
      </c>
      <c r="P629" s="14">
        <f t="shared" si="114"/>
        <v>0</v>
      </c>
      <c r="Q629" s="14">
        <f t="shared" si="115"/>
        <v>0</v>
      </c>
      <c r="R629" s="14"/>
      <c r="S629" s="14"/>
      <c r="T629" s="14">
        <f t="shared" si="118"/>
        <v>264.93620014809653</v>
      </c>
      <c r="U629" s="14">
        <f t="shared" si="119"/>
        <v>59.431453393128947</v>
      </c>
      <c r="V629" s="14">
        <f t="shared" si="116"/>
        <v>0</v>
      </c>
    </row>
    <row r="630" spans="2:22" x14ac:dyDescent="0.3">
      <c r="B630" s="7" t="s">
        <v>11</v>
      </c>
      <c r="C630" s="7">
        <v>622</v>
      </c>
      <c r="D630" s="7">
        <v>33</v>
      </c>
      <c r="E630" s="8">
        <v>44.4</v>
      </c>
      <c r="F630" s="22">
        <f t="shared" si="109"/>
        <v>12.333333333333332</v>
      </c>
      <c r="G630" s="14">
        <f t="shared" si="117"/>
        <v>-8.3333333333333523E-2</v>
      </c>
      <c r="H630" s="14">
        <f>('motorcycle data'!$C$4)*(G630)</f>
        <v>-16.500000000000039</v>
      </c>
      <c r="I630" s="14">
        <f>0.5*1.225*F630^2*('motorcycle data'!$F$4)*('motorcycle data'!$G$4)</f>
        <v>30.652290277777766</v>
      </c>
      <c r="J630" s="14">
        <f>IF(F630=0,0,H630+I630+'motorcycle data'!$E$7)</f>
        <v>52.999890277777723</v>
      </c>
      <c r="K630" s="14">
        <f t="shared" si="110"/>
        <v>52.999890277777723</v>
      </c>
      <c r="L630" s="14">
        <f t="shared" si="111"/>
        <v>0</v>
      </c>
      <c r="M630" s="14">
        <f t="shared" si="112"/>
        <v>0.65366531342592515</v>
      </c>
      <c r="N630" s="14">
        <f t="shared" si="108"/>
        <v>0.65366531342592515</v>
      </c>
      <c r="O630" s="14">
        <f t="shared" si="113"/>
        <v>0</v>
      </c>
      <c r="P630" s="14">
        <f t="shared" si="114"/>
        <v>0</v>
      </c>
      <c r="Q630" s="14">
        <f t="shared" si="115"/>
        <v>0</v>
      </c>
      <c r="R630" s="14"/>
      <c r="S630" s="14"/>
      <c r="T630" s="14">
        <f t="shared" si="118"/>
        <v>265.58986546152244</v>
      </c>
      <c r="U630" s="14">
        <f t="shared" si="119"/>
        <v>59.431453393128947</v>
      </c>
      <c r="V630" s="14">
        <f t="shared" si="116"/>
        <v>0</v>
      </c>
    </row>
    <row r="631" spans="2:22" x14ac:dyDescent="0.3">
      <c r="B631" s="7" t="s">
        <v>11</v>
      </c>
      <c r="C631" s="7">
        <v>623</v>
      </c>
      <c r="D631" s="7">
        <v>34</v>
      </c>
      <c r="E631" s="8">
        <v>44.3</v>
      </c>
      <c r="F631" s="22">
        <f t="shared" si="109"/>
        <v>12.305555555555554</v>
      </c>
      <c r="G631" s="14">
        <f t="shared" si="117"/>
        <v>1.3888888888889086E-2</v>
      </c>
      <c r="H631" s="14">
        <f>('motorcycle data'!$C$4)*(G631)</f>
        <v>2.7500000000000391</v>
      </c>
      <c r="I631" s="14">
        <f>0.5*1.225*F631^2*('motorcycle data'!$F$4)*('motorcycle data'!$G$4)</f>
        <v>30.51437238618826</v>
      </c>
      <c r="J631" s="14">
        <f>IF(F631=0,0,H631+I631+'motorcycle data'!$E$7)</f>
        <v>72.111972386188299</v>
      </c>
      <c r="K631" s="14">
        <f t="shared" si="110"/>
        <v>72.111972386188299</v>
      </c>
      <c r="L631" s="14">
        <f t="shared" si="111"/>
        <v>0</v>
      </c>
      <c r="M631" s="14">
        <f t="shared" si="112"/>
        <v>0.88737788241892801</v>
      </c>
      <c r="N631" s="14">
        <f t="shared" si="108"/>
        <v>0.88737788241892801</v>
      </c>
      <c r="O631" s="14">
        <f t="shared" si="113"/>
        <v>0</v>
      </c>
      <c r="P631" s="14">
        <f t="shared" si="114"/>
        <v>0</v>
      </c>
      <c r="Q631" s="14" t="str">
        <f t="shared" si="115"/>
        <v/>
      </c>
      <c r="R631" s="14"/>
      <c r="S631" s="14"/>
      <c r="T631" s="14">
        <f t="shared" si="118"/>
        <v>266.47724334394138</v>
      </c>
      <c r="U631" s="14">
        <f t="shared" si="119"/>
        <v>59.431453393128947</v>
      </c>
      <c r="V631" s="14">
        <f t="shared" si="116"/>
        <v>0</v>
      </c>
    </row>
    <row r="632" spans="2:22" x14ac:dyDescent="0.3">
      <c r="B632" s="7" t="s">
        <v>11</v>
      </c>
      <c r="C632" s="7">
        <v>624</v>
      </c>
      <c r="D632" s="7">
        <v>35</v>
      </c>
      <c r="E632" s="8">
        <v>44.5</v>
      </c>
      <c r="F632" s="22">
        <f t="shared" si="109"/>
        <v>12.361111111111111</v>
      </c>
      <c r="G632" s="14">
        <f t="shared" si="117"/>
        <v>0.1111111111111117</v>
      </c>
      <c r="H632" s="14">
        <f>('motorcycle data'!$C$4)*(G632)</f>
        <v>22.000000000000117</v>
      </c>
      <c r="I632" s="14">
        <f>0.5*1.225*F632^2*('motorcycle data'!$F$4)*('motorcycle data'!$G$4)</f>
        <v>30.790519145447526</v>
      </c>
      <c r="J632" s="14">
        <f>IF(F632=0,0,H632+I632+'motorcycle data'!$E$7)</f>
        <v>91.638119145447646</v>
      </c>
      <c r="K632" s="14">
        <f t="shared" si="110"/>
        <v>91.638119145447646</v>
      </c>
      <c r="L632" s="14">
        <f t="shared" si="111"/>
        <v>0</v>
      </c>
      <c r="M632" s="14">
        <f t="shared" si="112"/>
        <v>1.1327489727701168</v>
      </c>
      <c r="N632" s="14">
        <f t="shared" si="108"/>
        <v>1.1327489727701168</v>
      </c>
      <c r="O632" s="14">
        <f t="shared" si="113"/>
        <v>0</v>
      </c>
      <c r="P632" s="14">
        <f t="shared" si="114"/>
        <v>0</v>
      </c>
      <c r="Q632" s="14" t="str">
        <f t="shared" si="115"/>
        <v/>
      </c>
      <c r="R632" s="14"/>
      <c r="S632" s="14"/>
      <c r="T632" s="14">
        <f t="shared" si="118"/>
        <v>267.6099923167115</v>
      </c>
      <c r="U632" s="14">
        <f t="shared" si="119"/>
        <v>59.431453393128947</v>
      </c>
      <c r="V632" s="14">
        <f t="shared" si="116"/>
        <v>0</v>
      </c>
    </row>
    <row r="633" spans="2:22" x14ac:dyDescent="0.3">
      <c r="B633" s="7" t="s">
        <v>11</v>
      </c>
      <c r="C633" s="7">
        <v>625</v>
      </c>
      <c r="D633" s="7">
        <v>36</v>
      </c>
      <c r="E633" s="8">
        <v>45.1</v>
      </c>
      <c r="F633" s="22">
        <f t="shared" si="109"/>
        <v>12.527777777777779</v>
      </c>
      <c r="G633" s="14">
        <f t="shared" si="117"/>
        <v>0.16666666666666705</v>
      </c>
      <c r="H633" s="14">
        <f>('motorcycle data'!$C$4)*(G633)</f>
        <v>33.000000000000078</v>
      </c>
      <c r="I633" s="14">
        <f>0.5*1.225*F633^2*('motorcycle data'!$F$4)*('motorcycle data'!$G$4)</f>
        <v>31.62642284915124</v>
      </c>
      <c r="J633" s="14">
        <f>IF(F633=0,0,H633+I633+'motorcycle data'!$E$7)</f>
        <v>103.47402284915131</v>
      </c>
      <c r="K633" s="14">
        <f t="shared" si="110"/>
        <v>103.47402284915131</v>
      </c>
      <c r="L633" s="14">
        <f t="shared" si="111"/>
        <v>0</v>
      </c>
      <c r="M633" s="14">
        <f t="shared" si="112"/>
        <v>1.296299564026868</v>
      </c>
      <c r="N633" s="14">
        <f t="shared" si="108"/>
        <v>1.296299564026868</v>
      </c>
      <c r="O633" s="14">
        <f t="shared" si="113"/>
        <v>0</v>
      </c>
      <c r="P633" s="14">
        <f t="shared" si="114"/>
        <v>0</v>
      </c>
      <c r="Q633" s="14" t="str">
        <f t="shared" si="115"/>
        <v/>
      </c>
      <c r="R633" s="14"/>
      <c r="S633" s="14"/>
      <c r="T633" s="14">
        <f t="shared" si="118"/>
        <v>268.90629188073837</v>
      </c>
      <c r="U633" s="14">
        <f t="shared" si="119"/>
        <v>59.431453393128947</v>
      </c>
      <c r="V633" s="14">
        <f t="shared" si="116"/>
        <v>0</v>
      </c>
    </row>
    <row r="634" spans="2:22" x14ac:dyDescent="0.3">
      <c r="B634" s="7" t="s">
        <v>11</v>
      </c>
      <c r="C634" s="7">
        <v>626</v>
      </c>
      <c r="D634" s="7">
        <v>37</v>
      </c>
      <c r="E634" s="8">
        <v>45.7</v>
      </c>
      <c r="F634" s="22">
        <f t="shared" si="109"/>
        <v>12.694444444444445</v>
      </c>
      <c r="G634" s="14">
        <f t="shared" si="117"/>
        <v>0.12499999999999981</v>
      </c>
      <c r="H634" s="14">
        <f>('motorcycle data'!$C$4)*(G634)</f>
        <v>24.749999999999961</v>
      </c>
      <c r="I634" s="14">
        <f>0.5*1.225*F634^2*('motorcycle data'!$F$4)*('motorcycle data'!$G$4)</f>
        <v>32.473521691743827</v>
      </c>
      <c r="J634" s="14">
        <f>IF(F634=0,0,H634+I634+'motorcycle data'!$E$7)</f>
        <v>96.071121691743784</v>
      </c>
      <c r="K634" s="14">
        <f t="shared" si="110"/>
        <v>96.071121691743784</v>
      </c>
      <c r="L634" s="14">
        <f t="shared" si="111"/>
        <v>0</v>
      </c>
      <c r="M634" s="14">
        <f t="shared" si="112"/>
        <v>1.2195695170313032</v>
      </c>
      <c r="N634" s="14">
        <f t="shared" si="108"/>
        <v>1.2195695170313032</v>
      </c>
      <c r="O634" s="14">
        <f t="shared" si="113"/>
        <v>0</v>
      </c>
      <c r="P634" s="14">
        <f t="shared" si="114"/>
        <v>0</v>
      </c>
      <c r="Q634" s="14" t="str">
        <f t="shared" si="115"/>
        <v/>
      </c>
      <c r="R634" s="14"/>
      <c r="S634" s="14"/>
      <c r="T634" s="14">
        <f t="shared" si="118"/>
        <v>270.12586139776965</v>
      </c>
      <c r="U634" s="14">
        <f t="shared" si="119"/>
        <v>59.431453393128947</v>
      </c>
      <c r="V634" s="14">
        <f t="shared" si="116"/>
        <v>0</v>
      </c>
    </row>
    <row r="635" spans="2:22" x14ac:dyDescent="0.3">
      <c r="B635" s="7" t="s">
        <v>11</v>
      </c>
      <c r="C635" s="7">
        <v>627</v>
      </c>
      <c r="D635" s="7">
        <v>38</v>
      </c>
      <c r="E635" s="8">
        <v>46</v>
      </c>
      <c r="F635" s="22">
        <f t="shared" si="109"/>
        <v>12.777777777777777</v>
      </c>
      <c r="G635" s="14">
        <f t="shared" si="117"/>
        <v>4.1666666666666269E-2</v>
      </c>
      <c r="H635" s="14">
        <f>('motorcycle data'!$C$4)*(G635)</f>
        <v>8.2499999999999218</v>
      </c>
      <c r="I635" s="14">
        <f>0.5*1.225*F635^2*('motorcycle data'!$F$4)*('motorcycle data'!$G$4)</f>
        <v>32.901269290123452</v>
      </c>
      <c r="J635" s="14">
        <f>IF(F635=0,0,H635+I635+'motorcycle data'!$E$7)</f>
        <v>79.998869290123366</v>
      </c>
      <c r="K635" s="14">
        <f t="shared" si="110"/>
        <v>79.998869290123366</v>
      </c>
      <c r="L635" s="14">
        <f t="shared" si="111"/>
        <v>0</v>
      </c>
      <c r="M635" s="14">
        <f t="shared" si="112"/>
        <v>1.0222077742626874</v>
      </c>
      <c r="N635" s="14">
        <f t="shared" si="108"/>
        <v>1.0222077742626874</v>
      </c>
      <c r="O635" s="14">
        <f t="shared" si="113"/>
        <v>0</v>
      </c>
      <c r="P635" s="14">
        <f t="shared" si="114"/>
        <v>0</v>
      </c>
      <c r="Q635" s="14" t="str">
        <f t="shared" si="115"/>
        <v/>
      </c>
      <c r="R635" s="14"/>
      <c r="S635" s="14"/>
      <c r="T635" s="14">
        <f t="shared" si="118"/>
        <v>271.14806917203236</v>
      </c>
      <c r="U635" s="14">
        <f t="shared" si="119"/>
        <v>59.431453393128947</v>
      </c>
      <c r="V635" s="14">
        <f t="shared" si="116"/>
        <v>0</v>
      </c>
    </row>
    <row r="636" spans="2:22" x14ac:dyDescent="0.3">
      <c r="B636" s="7" t="s">
        <v>11</v>
      </c>
      <c r="C636" s="7">
        <v>628</v>
      </c>
      <c r="D636" s="7">
        <v>39</v>
      </c>
      <c r="E636" s="8">
        <v>46</v>
      </c>
      <c r="F636" s="22">
        <f t="shared" si="109"/>
        <v>12.777777777777777</v>
      </c>
      <c r="G636" s="14">
        <f t="shared" si="117"/>
        <v>0</v>
      </c>
      <c r="H636" s="14">
        <f>('motorcycle data'!$C$4)*(G636)</f>
        <v>0</v>
      </c>
      <c r="I636" s="14">
        <f>0.5*1.225*F636^2*('motorcycle data'!$F$4)*('motorcycle data'!$G$4)</f>
        <v>32.901269290123452</v>
      </c>
      <c r="J636" s="14">
        <f>IF(F636=0,0,H636+I636+'motorcycle data'!$E$7)</f>
        <v>71.748869290123451</v>
      </c>
      <c r="K636" s="14">
        <f t="shared" si="110"/>
        <v>71.748869290123451</v>
      </c>
      <c r="L636" s="14">
        <f t="shared" si="111"/>
        <v>0</v>
      </c>
      <c r="M636" s="14">
        <f t="shared" si="112"/>
        <v>0.91679110759602178</v>
      </c>
      <c r="N636" s="14">
        <f t="shared" si="108"/>
        <v>0.91679110759602178</v>
      </c>
      <c r="O636" s="14">
        <f t="shared" si="113"/>
        <v>0</v>
      </c>
      <c r="P636" s="14">
        <f t="shared" si="114"/>
        <v>0</v>
      </c>
      <c r="Q636" s="14" t="str">
        <f t="shared" si="115"/>
        <v/>
      </c>
      <c r="R636" s="14"/>
      <c r="S636" s="14"/>
      <c r="T636" s="14">
        <f t="shared" si="118"/>
        <v>272.06486027962836</v>
      </c>
      <c r="U636" s="14">
        <f t="shared" si="119"/>
        <v>59.431453393128947</v>
      </c>
      <c r="V636" s="14">
        <f t="shared" si="116"/>
        <v>0</v>
      </c>
    </row>
    <row r="637" spans="2:22" x14ac:dyDescent="0.3">
      <c r="B637" s="7" t="s">
        <v>11</v>
      </c>
      <c r="C637" s="7">
        <v>629</v>
      </c>
      <c r="D637" s="7">
        <v>40</v>
      </c>
      <c r="E637" s="8">
        <v>46</v>
      </c>
      <c r="F637" s="22">
        <f t="shared" si="109"/>
        <v>12.777777777777777</v>
      </c>
      <c r="G637" s="14">
        <f t="shared" si="117"/>
        <v>1.3888888888889086E-2</v>
      </c>
      <c r="H637" s="14">
        <f>('motorcycle data'!$C$4)*(G637)</f>
        <v>2.7500000000000391</v>
      </c>
      <c r="I637" s="14">
        <f>0.5*1.225*F637^2*('motorcycle data'!$F$4)*('motorcycle data'!$G$4)</f>
        <v>32.901269290123452</v>
      </c>
      <c r="J637" s="14">
        <f>IF(F637=0,0,H637+I637+'motorcycle data'!$E$7)</f>
        <v>74.498869290123494</v>
      </c>
      <c r="K637" s="14">
        <f t="shared" si="110"/>
        <v>74.498869290123494</v>
      </c>
      <c r="L637" s="14">
        <f t="shared" si="111"/>
        <v>0</v>
      </c>
      <c r="M637" s="14">
        <f t="shared" si="112"/>
        <v>0.95192999648491128</v>
      </c>
      <c r="N637" s="14">
        <f t="shared" si="108"/>
        <v>0.95192999648491128</v>
      </c>
      <c r="O637" s="14">
        <f t="shared" si="113"/>
        <v>0</v>
      </c>
      <c r="P637" s="14">
        <f t="shared" si="114"/>
        <v>0</v>
      </c>
      <c r="Q637" s="14" t="str">
        <f t="shared" si="115"/>
        <v/>
      </c>
      <c r="R637" s="14"/>
      <c r="S637" s="14"/>
      <c r="T637" s="14">
        <f t="shared" si="118"/>
        <v>273.01679027611328</v>
      </c>
      <c r="U637" s="14">
        <f t="shared" si="119"/>
        <v>59.431453393128947</v>
      </c>
      <c r="V637" s="14">
        <f t="shared" si="116"/>
        <v>0</v>
      </c>
    </row>
    <row r="638" spans="2:22" x14ac:dyDescent="0.3">
      <c r="B638" s="7" t="s">
        <v>11</v>
      </c>
      <c r="C638" s="7">
        <v>630</v>
      </c>
      <c r="D638" s="7">
        <v>41</v>
      </c>
      <c r="E638" s="8">
        <v>46.1</v>
      </c>
      <c r="F638" s="22">
        <f t="shared" si="109"/>
        <v>12.805555555555555</v>
      </c>
      <c r="G638" s="14">
        <f t="shared" si="117"/>
        <v>9.7222222222222612E-2</v>
      </c>
      <c r="H638" s="14">
        <f>('motorcycle data'!$C$4)*(G638)</f>
        <v>19.250000000000078</v>
      </c>
      <c r="I638" s="14">
        <f>0.5*1.225*F638^2*('motorcycle data'!$F$4)*('motorcycle data'!$G$4)</f>
        <v>33.044473775077158</v>
      </c>
      <c r="J638" s="14">
        <f>IF(F638=0,0,H638+I638+'motorcycle data'!$E$7)</f>
        <v>91.142073775077236</v>
      </c>
      <c r="K638" s="14">
        <f t="shared" si="110"/>
        <v>91.142073775077236</v>
      </c>
      <c r="L638" s="14">
        <f t="shared" si="111"/>
        <v>0</v>
      </c>
      <c r="M638" s="14">
        <f t="shared" si="112"/>
        <v>1.1671248891752946</v>
      </c>
      <c r="N638" s="14">
        <f t="shared" si="108"/>
        <v>1.1671248891752946</v>
      </c>
      <c r="O638" s="14">
        <f t="shared" si="113"/>
        <v>0</v>
      </c>
      <c r="P638" s="14">
        <f t="shared" si="114"/>
        <v>0</v>
      </c>
      <c r="Q638" s="14" t="str">
        <f t="shared" si="115"/>
        <v/>
      </c>
      <c r="R638" s="14"/>
      <c r="S638" s="14"/>
      <c r="T638" s="14">
        <f t="shared" si="118"/>
        <v>274.18391516528857</v>
      </c>
      <c r="U638" s="14">
        <f t="shared" si="119"/>
        <v>59.431453393128947</v>
      </c>
      <c r="V638" s="14">
        <f t="shared" si="116"/>
        <v>0</v>
      </c>
    </row>
    <row r="639" spans="2:22" x14ac:dyDescent="0.3">
      <c r="B639" s="7" t="s">
        <v>11</v>
      </c>
      <c r="C639" s="7">
        <v>631</v>
      </c>
      <c r="D639" s="7">
        <v>42</v>
      </c>
      <c r="E639" s="8">
        <v>46.7</v>
      </c>
      <c r="F639" s="22">
        <f t="shared" si="109"/>
        <v>12.972222222222223</v>
      </c>
      <c r="G639" s="14">
        <f t="shared" si="117"/>
        <v>0.2222222222222224</v>
      </c>
      <c r="H639" s="14">
        <f>('motorcycle data'!$C$4)*(G639)</f>
        <v>44.000000000000036</v>
      </c>
      <c r="I639" s="14">
        <f>0.5*1.225*F639^2*('motorcycle data'!$F$4)*('motorcycle data'!$G$4)</f>
        <v>33.910231182484573</v>
      </c>
      <c r="J639" s="14">
        <f>IF(F639=0,0,H639+I639+'motorcycle data'!$E$7)</f>
        <v>116.75783118248461</v>
      </c>
      <c r="K639" s="14">
        <f t="shared" si="110"/>
        <v>116.75783118248461</v>
      </c>
      <c r="L639" s="14">
        <f t="shared" si="111"/>
        <v>0</v>
      </c>
      <c r="M639" s="14">
        <f t="shared" si="112"/>
        <v>1.5146085322838976</v>
      </c>
      <c r="N639" s="14">
        <f t="shared" si="108"/>
        <v>1.5146085322838976</v>
      </c>
      <c r="O639" s="14">
        <f t="shared" si="113"/>
        <v>0</v>
      </c>
      <c r="P639" s="14">
        <f t="shared" si="114"/>
        <v>0</v>
      </c>
      <c r="Q639" s="14" t="str">
        <f t="shared" si="115"/>
        <v/>
      </c>
      <c r="R639" s="14"/>
      <c r="S639" s="14"/>
      <c r="T639" s="14">
        <f t="shared" si="118"/>
        <v>275.69852369757245</v>
      </c>
      <c r="U639" s="14">
        <f t="shared" si="119"/>
        <v>59.431453393128947</v>
      </c>
      <c r="V639" s="14">
        <f t="shared" si="116"/>
        <v>0</v>
      </c>
    </row>
    <row r="640" spans="2:22" x14ac:dyDescent="0.3">
      <c r="B640" s="7" t="s">
        <v>11</v>
      </c>
      <c r="C640" s="7">
        <v>632</v>
      </c>
      <c r="D640" s="7">
        <v>43</v>
      </c>
      <c r="E640" s="8">
        <v>47.7</v>
      </c>
      <c r="F640" s="22">
        <f t="shared" si="109"/>
        <v>13.25</v>
      </c>
      <c r="G640" s="14">
        <f t="shared" si="117"/>
        <v>0.30555555555555497</v>
      </c>
      <c r="H640" s="14">
        <f>('motorcycle data'!$C$4)*(G640)</f>
        <v>60.499999999999886</v>
      </c>
      <c r="I640" s="14">
        <f>0.5*1.225*F640^2*('motorcycle data'!$F$4)*('motorcycle data'!$G$4)</f>
        <v>35.378038281249992</v>
      </c>
      <c r="J640" s="14">
        <f>IF(F640=0,0,H640+I640+'motorcycle data'!$E$7)</f>
        <v>134.72563828124987</v>
      </c>
      <c r="K640" s="14">
        <f t="shared" si="110"/>
        <v>134.72563828124987</v>
      </c>
      <c r="L640" s="14">
        <f t="shared" si="111"/>
        <v>0</v>
      </c>
      <c r="M640" s="14">
        <f t="shared" si="112"/>
        <v>1.7851147072265607</v>
      </c>
      <c r="N640" s="14">
        <f t="shared" si="108"/>
        <v>1.7851147072265607</v>
      </c>
      <c r="O640" s="14">
        <f t="shared" si="113"/>
        <v>0</v>
      </c>
      <c r="P640" s="14">
        <f t="shared" si="114"/>
        <v>0</v>
      </c>
      <c r="Q640" s="14" t="str">
        <f t="shared" si="115"/>
        <v/>
      </c>
      <c r="R640" s="14"/>
      <c r="S640" s="14"/>
      <c r="T640" s="14">
        <f t="shared" si="118"/>
        <v>277.48363840479902</v>
      </c>
      <c r="U640" s="14">
        <f t="shared" si="119"/>
        <v>59.431453393128947</v>
      </c>
      <c r="V640" s="14">
        <f t="shared" si="116"/>
        <v>0</v>
      </c>
    </row>
    <row r="641" spans="2:22" x14ac:dyDescent="0.3">
      <c r="B641" s="7" t="s">
        <v>11</v>
      </c>
      <c r="C641" s="7">
        <v>633</v>
      </c>
      <c r="D641" s="7">
        <v>44</v>
      </c>
      <c r="E641" s="8">
        <v>48.9</v>
      </c>
      <c r="F641" s="22">
        <f t="shared" si="109"/>
        <v>13.583333333333332</v>
      </c>
      <c r="G641" s="14">
        <f t="shared" si="117"/>
        <v>0.36111111111111033</v>
      </c>
      <c r="H641" s="14">
        <f>('motorcycle data'!$C$4)*(G641)</f>
        <v>71.499999999999844</v>
      </c>
      <c r="I641" s="14">
        <f>0.5*1.225*F641^2*('motorcycle data'!$F$4)*('motorcycle data'!$G$4)</f>
        <v>37.180455642361103</v>
      </c>
      <c r="J641" s="14">
        <f>IF(F641=0,0,H641+I641+'motorcycle data'!$E$7)</f>
        <v>147.52805564236095</v>
      </c>
      <c r="K641" s="14">
        <f t="shared" si="110"/>
        <v>147.52805564236095</v>
      </c>
      <c r="L641" s="14">
        <f t="shared" si="111"/>
        <v>0</v>
      </c>
      <c r="M641" s="14">
        <f t="shared" si="112"/>
        <v>2.0039227558087362</v>
      </c>
      <c r="N641" s="14">
        <f t="shared" si="108"/>
        <v>2.0039227558087362</v>
      </c>
      <c r="O641" s="14">
        <f t="shared" si="113"/>
        <v>0</v>
      </c>
      <c r="P641" s="14">
        <f t="shared" si="114"/>
        <v>0</v>
      </c>
      <c r="Q641" s="14" t="str">
        <f t="shared" si="115"/>
        <v/>
      </c>
      <c r="R641" s="14"/>
      <c r="S641" s="14"/>
      <c r="T641" s="14">
        <f t="shared" si="118"/>
        <v>279.48756116060775</v>
      </c>
      <c r="U641" s="14">
        <f t="shared" si="119"/>
        <v>59.431453393128947</v>
      </c>
      <c r="V641" s="14">
        <f t="shared" si="116"/>
        <v>0</v>
      </c>
    </row>
    <row r="642" spans="2:22" x14ac:dyDescent="0.3">
      <c r="B642" s="7" t="s">
        <v>11</v>
      </c>
      <c r="C642" s="7">
        <v>634</v>
      </c>
      <c r="D642" s="7">
        <v>45</v>
      </c>
      <c r="E642" s="8">
        <v>50.3</v>
      </c>
      <c r="F642" s="22">
        <f t="shared" si="109"/>
        <v>13.972222222222221</v>
      </c>
      <c r="G642" s="14">
        <f t="shared" si="117"/>
        <v>0.37500000000000039</v>
      </c>
      <c r="H642" s="14">
        <f>('motorcycle data'!$C$4)*(G642)</f>
        <v>74.250000000000071</v>
      </c>
      <c r="I642" s="14">
        <f>0.5*1.225*F642^2*('motorcycle data'!$F$4)*('motorcycle data'!$G$4)</f>
        <v>39.339873543595672</v>
      </c>
      <c r="J642" s="14">
        <f>IF(F642=0,0,H642+I642+'motorcycle data'!$E$7)</f>
        <v>152.43747354359573</v>
      </c>
      <c r="K642" s="14">
        <f t="shared" si="110"/>
        <v>152.43747354359573</v>
      </c>
      <c r="L642" s="14">
        <f t="shared" si="111"/>
        <v>0</v>
      </c>
      <c r="M642" s="14">
        <f t="shared" si="112"/>
        <v>2.1298902553452406</v>
      </c>
      <c r="N642" s="14">
        <f t="shared" si="108"/>
        <v>2.1298902553452406</v>
      </c>
      <c r="O642" s="14">
        <f t="shared" si="113"/>
        <v>0</v>
      </c>
      <c r="P642" s="14">
        <f t="shared" si="114"/>
        <v>0</v>
      </c>
      <c r="Q642" s="14" t="str">
        <f t="shared" si="115"/>
        <v/>
      </c>
      <c r="R642" s="14"/>
      <c r="S642" s="14"/>
      <c r="T642" s="14">
        <f t="shared" si="118"/>
        <v>281.61745141595298</v>
      </c>
      <c r="U642" s="14">
        <f t="shared" si="119"/>
        <v>59.431453393128947</v>
      </c>
      <c r="V642" s="14">
        <f t="shared" si="116"/>
        <v>0</v>
      </c>
    </row>
    <row r="643" spans="2:22" x14ac:dyDescent="0.3">
      <c r="B643" s="7" t="s">
        <v>11</v>
      </c>
      <c r="C643" s="7">
        <v>635</v>
      </c>
      <c r="D643" s="7">
        <v>46</v>
      </c>
      <c r="E643" s="8">
        <v>51.6</v>
      </c>
      <c r="F643" s="22">
        <f t="shared" si="109"/>
        <v>14.333333333333334</v>
      </c>
      <c r="G643" s="14">
        <f t="shared" si="117"/>
        <v>0.31944444444444503</v>
      </c>
      <c r="H643" s="14">
        <f>('motorcycle data'!$C$4)*(G643)</f>
        <v>63.250000000000114</v>
      </c>
      <c r="I643" s="14">
        <f>0.5*1.225*F643^2*('motorcycle data'!$F$4)*('motorcycle data'!$G$4)</f>
        <v>41.39962361111111</v>
      </c>
      <c r="J643" s="14">
        <f>IF(F643=0,0,H643+I643+'motorcycle data'!$E$7)</f>
        <v>143.49722361111122</v>
      </c>
      <c r="K643" s="14">
        <f t="shared" si="110"/>
        <v>143.49722361111122</v>
      </c>
      <c r="L643" s="14">
        <f t="shared" si="111"/>
        <v>0</v>
      </c>
      <c r="M643" s="14">
        <f t="shared" si="112"/>
        <v>2.0567935384259277</v>
      </c>
      <c r="N643" s="14">
        <f t="shared" si="108"/>
        <v>2.0567935384259277</v>
      </c>
      <c r="O643" s="14">
        <f t="shared" si="113"/>
        <v>0</v>
      </c>
      <c r="P643" s="14">
        <f t="shared" si="114"/>
        <v>0</v>
      </c>
      <c r="Q643" s="14" t="str">
        <f t="shared" si="115"/>
        <v/>
      </c>
      <c r="R643" s="14"/>
      <c r="S643" s="14"/>
      <c r="T643" s="14">
        <f t="shared" si="118"/>
        <v>283.67424495437893</v>
      </c>
      <c r="U643" s="14">
        <f t="shared" si="119"/>
        <v>59.431453393128947</v>
      </c>
      <c r="V643" s="14">
        <f t="shared" si="116"/>
        <v>0</v>
      </c>
    </row>
    <row r="644" spans="2:22" x14ac:dyDescent="0.3">
      <c r="B644" s="7" t="s">
        <v>11</v>
      </c>
      <c r="C644" s="7">
        <v>636</v>
      </c>
      <c r="D644" s="7">
        <v>47</v>
      </c>
      <c r="E644" s="8">
        <v>52.6</v>
      </c>
      <c r="F644" s="22">
        <f t="shared" si="109"/>
        <v>14.611111111111111</v>
      </c>
      <c r="G644" s="14">
        <f t="shared" si="117"/>
        <v>0.19444444444444425</v>
      </c>
      <c r="H644" s="14">
        <f>('motorcycle data'!$C$4)*(G644)</f>
        <v>38.499999999999964</v>
      </c>
      <c r="I644" s="14">
        <f>0.5*1.225*F644^2*('motorcycle data'!$F$4)*('motorcycle data'!$G$4)</f>
        <v>43.019808989197521</v>
      </c>
      <c r="J644" s="14">
        <f>IF(F644=0,0,H644+I644+'motorcycle data'!$E$7)</f>
        <v>120.36740898919749</v>
      </c>
      <c r="K644" s="14">
        <f t="shared" si="110"/>
        <v>120.36740898919749</v>
      </c>
      <c r="L644" s="14">
        <f t="shared" si="111"/>
        <v>0</v>
      </c>
      <c r="M644" s="14">
        <f t="shared" si="112"/>
        <v>1.7587015868977187</v>
      </c>
      <c r="N644" s="14">
        <f t="shared" si="108"/>
        <v>1.7587015868977187</v>
      </c>
      <c r="O644" s="14">
        <f t="shared" si="113"/>
        <v>0</v>
      </c>
      <c r="P644" s="14">
        <f t="shared" si="114"/>
        <v>0</v>
      </c>
      <c r="Q644" s="14" t="str">
        <f t="shared" si="115"/>
        <v/>
      </c>
      <c r="R644" s="14"/>
      <c r="S644" s="14"/>
      <c r="T644" s="14">
        <f t="shared" si="118"/>
        <v>285.43294654127664</v>
      </c>
      <c r="U644" s="14">
        <f t="shared" si="119"/>
        <v>59.431453393128947</v>
      </c>
      <c r="V644" s="14">
        <f t="shared" si="116"/>
        <v>0</v>
      </c>
    </row>
    <row r="645" spans="2:22" x14ac:dyDescent="0.3">
      <c r="B645" s="7" t="s">
        <v>11</v>
      </c>
      <c r="C645" s="7">
        <v>637</v>
      </c>
      <c r="D645" s="7">
        <v>48</v>
      </c>
      <c r="E645" s="8">
        <v>53</v>
      </c>
      <c r="F645" s="22">
        <f t="shared" si="109"/>
        <v>14.722222222222221</v>
      </c>
      <c r="G645" s="14">
        <f t="shared" si="117"/>
        <v>5.5555555555555358E-2</v>
      </c>
      <c r="H645" s="14">
        <f>('motorcycle data'!$C$4)*(G645)</f>
        <v>10.999999999999961</v>
      </c>
      <c r="I645" s="14">
        <f>0.5*1.225*F645^2*('motorcycle data'!$F$4)*('motorcycle data'!$G$4)</f>
        <v>43.676590470679002</v>
      </c>
      <c r="J645" s="14">
        <f>IF(F645=0,0,H645+I645+'motorcycle data'!$E$7)</f>
        <v>93.52419047067896</v>
      </c>
      <c r="K645" s="14">
        <f t="shared" si="110"/>
        <v>93.52419047067896</v>
      </c>
      <c r="L645" s="14">
        <f t="shared" si="111"/>
        <v>0</v>
      </c>
      <c r="M645" s="14">
        <f t="shared" si="112"/>
        <v>1.3768839152627736</v>
      </c>
      <c r="N645" s="14">
        <f t="shared" si="108"/>
        <v>1.3768839152627736</v>
      </c>
      <c r="O645" s="14">
        <f t="shared" si="113"/>
        <v>0</v>
      </c>
      <c r="P645" s="14">
        <f t="shared" si="114"/>
        <v>0</v>
      </c>
      <c r="Q645" s="14" t="str">
        <f t="shared" si="115"/>
        <v/>
      </c>
      <c r="R645" s="14"/>
      <c r="S645" s="14"/>
      <c r="T645" s="14">
        <f t="shared" si="118"/>
        <v>286.80983045653943</v>
      </c>
      <c r="U645" s="14">
        <f t="shared" si="119"/>
        <v>59.431453393128947</v>
      </c>
      <c r="V645" s="14">
        <f t="shared" si="116"/>
        <v>0</v>
      </c>
    </row>
    <row r="646" spans="2:22" x14ac:dyDescent="0.3">
      <c r="B646" s="7" t="s">
        <v>11</v>
      </c>
      <c r="C646" s="7">
        <v>638</v>
      </c>
      <c r="D646" s="7">
        <v>49</v>
      </c>
      <c r="E646" s="8">
        <v>53</v>
      </c>
      <c r="F646" s="22">
        <f t="shared" si="109"/>
        <v>14.722222222222221</v>
      </c>
      <c r="G646" s="14">
        <f t="shared" si="117"/>
        <v>-1.3888888888889086E-2</v>
      </c>
      <c r="H646" s="14">
        <f>('motorcycle data'!$C$4)*(G646)</f>
        <v>-2.7500000000000391</v>
      </c>
      <c r="I646" s="14">
        <f>0.5*1.225*F646^2*('motorcycle data'!$F$4)*('motorcycle data'!$G$4)</f>
        <v>43.676590470679002</v>
      </c>
      <c r="J646" s="14">
        <f>IF(F646=0,0,H646+I646+'motorcycle data'!$E$7)</f>
        <v>79.77419047067896</v>
      </c>
      <c r="K646" s="14">
        <f t="shared" si="110"/>
        <v>79.77419047067896</v>
      </c>
      <c r="L646" s="14">
        <f t="shared" si="111"/>
        <v>0</v>
      </c>
      <c r="M646" s="14">
        <f t="shared" si="112"/>
        <v>1.174453359707218</v>
      </c>
      <c r="N646" s="14">
        <f t="shared" si="108"/>
        <v>1.174453359707218</v>
      </c>
      <c r="O646" s="14">
        <f t="shared" si="113"/>
        <v>0</v>
      </c>
      <c r="P646" s="14">
        <f t="shared" si="114"/>
        <v>0</v>
      </c>
      <c r="Q646" s="14">
        <f t="shared" si="115"/>
        <v>0</v>
      </c>
      <c r="R646" s="14">
        <f>SUM(Q646:Q648)</f>
        <v>0</v>
      </c>
      <c r="S646" s="14"/>
      <c r="T646" s="14">
        <f t="shared" si="118"/>
        <v>287.98428381624666</v>
      </c>
      <c r="U646" s="14">
        <f t="shared" si="119"/>
        <v>59.431453393128947</v>
      </c>
      <c r="V646" s="14">
        <f t="shared" si="116"/>
        <v>0</v>
      </c>
    </row>
    <row r="647" spans="2:22" x14ac:dyDescent="0.3">
      <c r="B647" s="7" t="s">
        <v>11</v>
      </c>
      <c r="C647" s="7">
        <v>639</v>
      </c>
      <c r="D647" s="7">
        <v>50</v>
      </c>
      <c r="E647" s="8">
        <v>52.9</v>
      </c>
      <c r="F647" s="22">
        <f t="shared" si="109"/>
        <v>14.694444444444443</v>
      </c>
      <c r="G647" s="14">
        <f t="shared" si="117"/>
        <v>-4.1666666666666269E-2</v>
      </c>
      <c r="H647" s="14">
        <f>('motorcycle data'!$C$4)*(G647)</f>
        <v>-8.2499999999999218</v>
      </c>
      <c r="I647" s="14">
        <f>0.5*1.225*F647^2*('motorcycle data'!$F$4)*('motorcycle data'!$G$4)</f>
        <v>43.511928636188259</v>
      </c>
      <c r="J647" s="14">
        <f>IF(F647=0,0,H647+I647+'motorcycle data'!$E$7)</f>
        <v>74.109528636188344</v>
      </c>
      <c r="K647" s="14">
        <f t="shared" si="110"/>
        <v>74.109528636188344</v>
      </c>
      <c r="L647" s="14">
        <f t="shared" si="111"/>
        <v>0</v>
      </c>
      <c r="M647" s="14">
        <f t="shared" si="112"/>
        <v>1.0889983513484343</v>
      </c>
      <c r="N647" s="14">
        <f t="shared" si="108"/>
        <v>1.0889983513484343</v>
      </c>
      <c r="O647" s="14">
        <f t="shared" si="113"/>
        <v>0</v>
      </c>
      <c r="P647" s="14">
        <f t="shared" si="114"/>
        <v>0</v>
      </c>
      <c r="Q647" s="14">
        <f t="shared" si="115"/>
        <v>0</v>
      </c>
      <c r="R647" s="14"/>
      <c r="S647" s="14"/>
      <c r="T647" s="14">
        <f t="shared" si="118"/>
        <v>289.0732821675951</v>
      </c>
      <c r="U647" s="14">
        <f t="shared" si="119"/>
        <v>59.431453393128947</v>
      </c>
      <c r="V647" s="14">
        <f t="shared" si="116"/>
        <v>0</v>
      </c>
    </row>
    <row r="648" spans="2:22" x14ac:dyDescent="0.3">
      <c r="B648" s="7" t="s">
        <v>11</v>
      </c>
      <c r="C648" s="7">
        <v>640</v>
      </c>
      <c r="D648" s="7">
        <v>51</v>
      </c>
      <c r="E648" s="8">
        <v>52.7</v>
      </c>
      <c r="F648" s="22">
        <f t="shared" si="109"/>
        <v>14.638888888888889</v>
      </c>
      <c r="G648" s="14">
        <f t="shared" si="117"/>
        <v>-4.1666666666666269E-2</v>
      </c>
      <c r="H648" s="14">
        <f>('motorcycle data'!$C$4)*(G648)</f>
        <v>-8.2499999999999218</v>
      </c>
      <c r="I648" s="14">
        <f>0.5*1.225*F648^2*('motorcycle data'!$F$4)*('motorcycle data'!$G$4)</f>
        <v>43.183537895447536</v>
      </c>
      <c r="J648" s="14">
        <f>IF(F648=0,0,H648+I648+'motorcycle data'!$E$7)</f>
        <v>73.781137895447614</v>
      </c>
      <c r="K648" s="14">
        <f t="shared" si="110"/>
        <v>73.781137895447614</v>
      </c>
      <c r="L648" s="14">
        <f t="shared" si="111"/>
        <v>0</v>
      </c>
      <c r="M648" s="14">
        <f t="shared" si="112"/>
        <v>1.0800738797472471</v>
      </c>
      <c r="N648" s="14">
        <f t="shared" ref="N648:N711" si="120">IF(M648&gt;0,M648,0)</f>
        <v>1.0800738797472471</v>
      </c>
      <c r="O648" s="14">
        <f t="shared" si="113"/>
        <v>0</v>
      </c>
      <c r="P648" s="14">
        <f t="shared" si="114"/>
        <v>0</v>
      </c>
      <c r="Q648" s="14">
        <f t="shared" si="115"/>
        <v>0</v>
      </c>
      <c r="R648" s="14"/>
      <c r="S648" s="14"/>
      <c r="T648" s="14">
        <f t="shared" si="118"/>
        <v>290.15335604734236</v>
      </c>
      <c r="U648" s="14">
        <f t="shared" si="119"/>
        <v>59.431453393128947</v>
      </c>
      <c r="V648" s="14">
        <f t="shared" si="116"/>
        <v>0</v>
      </c>
    </row>
    <row r="649" spans="2:22" x14ac:dyDescent="0.3">
      <c r="B649" s="7" t="s">
        <v>11</v>
      </c>
      <c r="C649" s="7">
        <v>641</v>
      </c>
      <c r="D649" s="7">
        <v>52</v>
      </c>
      <c r="E649" s="8">
        <v>52.6</v>
      </c>
      <c r="F649" s="22">
        <f t="shared" ref="F649:F712" si="121">E649/3.6</f>
        <v>14.611111111111111</v>
      </c>
      <c r="G649" s="14">
        <f t="shared" si="117"/>
        <v>5.5555555555555358E-2</v>
      </c>
      <c r="H649" s="14">
        <f>('motorcycle data'!$C$4)*(G649)</f>
        <v>10.999999999999961</v>
      </c>
      <c r="I649" s="14">
        <f>0.5*1.225*F649^2*('motorcycle data'!$F$4)*('motorcycle data'!$G$4)</f>
        <v>43.019808989197521</v>
      </c>
      <c r="J649" s="14">
        <f>IF(F649=0,0,H649+I649+'motorcycle data'!$E$7)</f>
        <v>92.867408989197486</v>
      </c>
      <c r="K649" s="14">
        <f t="shared" ref="K649:K712" si="122">IF(J649&lt;=0,0,J649)</f>
        <v>92.867408989197486</v>
      </c>
      <c r="L649" s="14">
        <f t="shared" ref="L649:L712" si="123">IF(J649&lt;0,J649*-1,0)</f>
        <v>0</v>
      </c>
      <c r="M649" s="14">
        <f t="shared" ref="M649:M712" si="124">(J649*F649)/1000</f>
        <v>1.3568960313421632</v>
      </c>
      <c r="N649" s="14">
        <f t="shared" si="120"/>
        <v>1.3568960313421632</v>
      </c>
      <c r="O649" s="14">
        <f t="shared" ref="O649:O712" si="125">IF(M649&lt;0,M649*-1,0)</f>
        <v>0</v>
      </c>
      <c r="P649" s="14">
        <f t="shared" ref="P649:P712" si="126">O649*0.75</f>
        <v>0</v>
      </c>
      <c r="Q649" s="14" t="str">
        <f t="shared" ref="Q649:Q712" si="127">IF(G649&lt;0,P649,"")</f>
        <v/>
      </c>
      <c r="R649" s="14"/>
      <c r="S649" s="14"/>
      <c r="T649" s="14">
        <f t="shared" si="118"/>
        <v>291.51025207868452</v>
      </c>
      <c r="U649" s="14">
        <f t="shared" si="119"/>
        <v>59.431453393128947</v>
      </c>
      <c r="V649" s="14">
        <f t="shared" ref="V649:V712" si="128">O649*0.75*0.9*0.9</f>
        <v>0</v>
      </c>
    </row>
    <row r="650" spans="2:22" x14ac:dyDescent="0.3">
      <c r="B650" s="7" t="s">
        <v>11</v>
      </c>
      <c r="C650" s="7">
        <v>642</v>
      </c>
      <c r="D650" s="7">
        <v>53</v>
      </c>
      <c r="E650" s="8">
        <v>53.1</v>
      </c>
      <c r="F650" s="22">
        <f t="shared" si="121"/>
        <v>14.75</v>
      </c>
      <c r="G650" s="14">
        <f t="shared" ref="G650:G713" si="129">($E651-$E649)/2/3.6</f>
        <v>0.23611111111111052</v>
      </c>
      <c r="H650" s="14">
        <f>('motorcycle data'!$C$4)*(G650)</f>
        <v>46.749999999999886</v>
      </c>
      <c r="I650" s="14">
        <f>0.5*1.225*F650^2*('motorcycle data'!$F$4)*('motorcycle data'!$G$4)</f>
        <v>43.841563281249996</v>
      </c>
      <c r="J650" s="14">
        <f>IF(F650=0,0,H650+I650+'motorcycle data'!$E$7)</f>
        <v>129.43916328124988</v>
      </c>
      <c r="K650" s="14">
        <f t="shared" si="122"/>
        <v>129.43916328124988</v>
      </c>
      <c r="L650" s="14">
        <f t="shared" si="123"/>
        <v>0</v>
      </c>
      <c r="M650" s="14">
        <f t="shared" si="124"/>
        <v>1.9092276583984358</v>
      </c>
      <c r="N650" s="14">
        <f t="shared" si="120"/>
        <v>1.9092276583984358</v>
      </c>
      <c r="O650" s="14">
        <f t="shared" si="125"/>
        <v>0</v>
      </c>
      <c r="P650" s="14">
        <f t="shared" si="126"/>
        <v>0</v>
      </c>
      <c r="Q650" s="14" t="str">
        <f t="shared" si="127"/>
        <v/>
      </c>
      <c r="R650" s="14"/>
      <c r="S650" s="14"/>
      <c r="T650" s="14">
        <f t="shared" ref="T650:T713" si="130">T649+N650</f>
        <v>293.41947973708295</v>
      </c>
      <c r="U650" s="14">
        <f t="shared" ref="U650:U713" si="131">U649+O650</f>
        <v>59.431453393128947</v>
      </c>
      <c r="V650" s="14">
        <f t="shared" si="128"/>
        <v>0</v>
      </c>
    </row>
    <row r="651" spans="2:22" x14ac:dyDescent="0.3">
      <c r="B651" s="7" t="s">
        <v>11</v>
      </c>
      <c r="C651" s="7">
        <v>643</v>
      </c>
      <c r="D651" s="7">
        <v>54</v>
      </c>
      <c r="E651" s="8">
        <v>54.3</v>
      </c>
      <c r="F651" s="22">
        <f t="shared" si="121"/>
        <v>15.083333333333332</v>
      </c>
      <c r="G651" s="14">
        <f t="shared" si="129"/>
        <v>0.29166666666666685</v>
      </c>
      <c r="H651" s="14">
        <f>('motorcycle data'!$C$4)*(G651)</f>
        <v>57.750000000000036</v>
      </c>
      <c r="I651" s="14">
        <f>0.5*1.225*F651^2*('motorcycle data'!$F$4)*('motorcycle data'!$G$4)</f>
        <v>45.845493142361107</v>
      </c>
      <c r="J651" s="14">
        <f>IF(F651=0,0,H651+I651+'motorcycle data'!$E$7)</f>
        <v>142.44309314236114</v>
      </c>
      <c r="K651" s="14">
        <f t="shared" si="122"/>
        <v>142.44309314236114</v>
      </c>
      <c r="L651" s="14">
        <f t="shared" si="123"/>
        <v>0</v>
      </c>
      <c r="M651" s="14">
        <f t="shared" si="124"/>
        <v>2.1485166548972803</v>
      </c>
      <c r="N651" s="14">
        <f t="shared" si="120"/>
        <v>2.1485166548972803</v>
      </c>
      <c r="O651" s="14">
        <f t="shared" si="125"/>
        <v>0</v>
      </c>
      <c r="P651" s="14">
        <f t="shared" si="126"/>
        <v>0</v>
      </c>
      <c r="Q651" s="14" t="str">
        <f t="shared" si="127"/>
        <v/>
      </c>
      <c r="R651" s="14"/>
      <c r="S651" s="14"/>
      <c r="T651" s="14">
        <f t="shared" si="130"/>
        <v>295.56799639198022</v>
      </c>
      <c r="U651" s="14">
        <f t="shared" si="131"/>
        <v>59.431453393128947</v>
      </c>
      <c r="V651" s="14">
        <f t="shared" si="128"/>
        <v>0</v>
      </c>
    </row>
    <row r="652" spans="2:22" x14ac:dyDescent="0.3">
      <c r="B652" s="7" t="s">
        <v>11</v>
      </c>
      <c r="C652" s="7">
        <v>644</v>
      </c>
      <c r="D652" s="7">
        <v>55</v>
      </c>
      <c r="E652" s="8">
        <v>55.2</v>
      </c>
      <c r="F652" s="22">
        <f t="shared" si="121"/>
        <v>15.333333333333334</v>
      </c>
      <c r="G652" s="14">
        <f t="shared" si="129"/>
        <v>0.16666666666666705</v>
      </c>
      <c r="H652" s="14">
        <f>('motorcycle data'!$C$4)*(G652)</f>
        <v>33.000000000000078</v>
      </c>
      <c r="I652" s="14">
        <f>0.5*1.225*F652^2*('motorcycle data'!$F$4)*('motorcycle data'!$G$4)</f>
        <v>47.377827777777782</v>
      </c>
      <c r="J652" s="14">
        <f>IF(F652=0,0,H652+I652+'motorcycle data'!$E$7)</f>
        <v>119.22542777777787</v>
      </c>
      <c r="K652" s="14">
        <f t="shared" si="122"/>
        <v>119.22542777777787</v>
      </c>
      <c r="L652" s="14">
        <f t="shared" si="123"/>
        <v>0</v>
      </c>
      <c r="M652" s="14">
        <f t="shared" si="124"/>
        <v>1.8281232259259272</v>
      </c>
      <c r="N652" s="14">
        <f t="shared" si="120"/>
        <v>1.8281232259259272</v>
      </c>
      <c r="O652" s="14">
        <f t="shared" si="125"/>
        <v>0</v>
      </c>
      <c r="P652" s="14">
        <f t="shared" si="126"/>
        <v>0</v>
      </c>
      <c r="Q652" s="14" t="str">
        <f t="shared" si="127"/>
        <v/>
      </c>
      <c r="R652" s="14"/>
      <c r="S652" s="14"/>
      <c r="T652" s="14">
        <f t="shared" si="130"/>
        <v>297.39611961790615</v>
      </c>
      <c r="U652" s="14">
        <f t="shared" si="131"/>
        <v>59.431453393128947</v>
      </c>
      <c r="V652" s="14">
        <f t="shared" si="128"/>
        <v>0</v>
      </c>
    </row>
    <row r="653" spans="2:22" x14ac:dyDescent="0.3">
      <c r="B653" s="7" t="s">
        <v>11</v>
      </c>
      <c r="C653" s="7">
        <v>645</v>
      </c>
      <c r="D653" s="7">
        <v>56</v>
      </c>
      <c r="E653" s="8">
        <v>55.5</v>
      </c>
      <c r="F653" s="22">
        <f t="shared" si="121"/>
        <v>15.416666666666666</v>
      </c>
      <c r="G653" s="14">
        <f t="shared" si="129"/>
        <v>9.7222222222221627E-2</v>
      </c>
      <c r="H653" s="14">
        <f>('motorcycle data'!$C$4)*(G653)</f>
        <v>19.249999999999883</v>
      </c>
      <c r="I653" s="14">
        <f>0.5*1.225*F653^2*('motorcycle data'!$F$4)*('motorcycle data'!$G$4)</f>
        <v>47.894203559027765</v>
      </c>
      <c r="J653" s="14">
        <f>IF(F653=0,0,H653+I653+'motorcycle data'!$E$7)</f>
        <v>105.99180355902764</v>
      </c>
      <c r="K653" s="14">
        <f t="shared" si="122"/>
        <v>105.99180355902764</v>
      </c>
      <c r="L653" s="14">
        <f t="shared" si="123"/>
        <v>0</v>
      </c>
      <c r="M653" s="14">
        <f t="shared" si="124"/>
        <v>1.634040304868343</v>
      </c>
      <c r="N653" s="14">
        <f t="shared" si="120"/>
        <v>1.634040304868343</v>
      </c>
      <c r="O653" s="14">
        <f t="shared" si="125"/>
        <v>0</v>
      </c>
      <c r="P653" s="14">
        <f t="shared" si="126"/>
        <v>0</v>
      </c>
      <c r="Q653" s="14" t="str">
        <f t="shared" si="127"/>
        <v/>
      </c>
      <c r="R653" s="14"/>
      <c r="S653" s="14"/>
      <c r="T653" s="14">
        <f t="shared" si="130"/>
        <v>299.03015992277449</v>
      </c>
      <c r="U653" s="14">
        <f t="shared" si="131"/>
        <v>59.431453393128947</v>
      </c>
      <c r="V653" s="14">
        <f t="shared" si="128"/>
        <v>0</v>
      </c>
    </row>
    <row r="654" spans="2:22" x14ac:dyDescent="0.3">
      <c r="B654" s="7" t="s">
        <v>11</v>
      </c>
      <c r="C654" s="7">
        <v>646</v>
      </c>
      <c r="D654" s="7">
        <v>57</v>
      </c>
      <c r="E654" s="8">
        <v>55.9</v>
      </c>
      <c r="F654" s="22">
        <f t="shared" si="121"/>
        <v>15.527777777777777</v>
      </c>
      <c r="G654" s="14">
        <f t="shared" si="129"/>
        <v>0.11111111111111072</v>
      </c>
      <c r="H654" s="14">
        <f>('motorcycle data'!$C$4)*(G654)</f>
        <v>21.999999999999922</v>
      </c>
      <c r="I654" s="14">
        <f>0.5*1.225*F654^2*('motorcycle data'!$F$4)*('motorcycle data'!$G$4)</f>
        <v>48.587058265817895</v>
      </c>
      <c r="J654" s="14">
        <f>IF(F654=0,0,H654+I654+'motorcycle data'!$E$7)</f>
        <v>109.43465826581782</v>
      </c>
      <c r="K654" s="14">
        <f t="shared" si="122"/>
        <v>109.43465826581782</v>
      </c>
      <c r="L654" s="14">
        <f t="shared" si="123"/>
        <v>0</v>
      </c>
      <c r="M654" s="14">
        <f t="shared" si="124"/>
        <v>1.6992770547386711</v>
      </c>
      <c r="N654" s="14">
        <f t="shared" si="120"/>
        <v>1.6992770547386711</v>
      </c>
      <c r="O654" s="14">
        <f t="shared" si="125"/>
        <v>0</v>
      </c>
      <c r="P654" s="14">
        <f t="shared" si="126"/>
        <v>0</v>
      </c>
      <c r="Q654" s="14" t="str">
        <f t="shared" si="127"/>
        <v/>
      </c>
      <c r="R654" s="14"/>
      <c r="S654" s="14"/>
      <c r="T654" s="14">
        <f t="shared" si="130"/>
        <v>300.72943697751316</v>
      </c>
      <c r="U654" s="14">
        <f t="shared" si="131"/>
        <v>59.431453393128947</v>
      </c>
      <c r="V654" s="14">
        <f t="shared" si="128"/>
        <v>0</v>
      </c>
    </row>
    <row r="655" spans="2:22" x14ac:dyDescent="0.3">
      <c r="B655" s="7" t="s">
        <v>11</v>
      </c>
      <c r="C655" s="7">
        <v>647</v>
      </c>
      <c r="D655" s="7">
        <v>58</v>
      </c>
      <c r="E655" s="8">
        <v>56.3</v>
      </c>
      <c r="F655" s="22">
        <f t="shared" si="121"/>
        <v>15.638888888888888</v>
      </c>
      <c r="G655" s="14">
        <f t="shared" si="129"/>
        <v>0.1111111111111117</v>
      </c>
      <c r="H655" s="14">
        <f>('motorcycle data'!$C$4)*(G655)</f>
        <v>22.000000000000117</v>
      </c>
      <c r="I655" s="14">
        <f>0.5*1.225*F655^2*('motorcycle data'!$F$4)*('motorcycle data'!$G$4)</f>
        <v>49.284888589891963</v>
      </c>
      <c r="J655" s="14">
        <f>IF(F655=0,0,H655+I655+'motorcycle data'!$E$7)</f>
        <v>110.13248858989208</v>
      </c>
      <c r="K655" s="14">
        <f t="shared" si="122"/>
        <v>110.13248858989208</v>
      </c>
      <c r="L655" s="14">
        <f t="shared" si="123"/>
        <v>0</v>
      </c>
      <c r="M655" s="14">
        <f t="shared" si="124"/>
        <v>1.7223497521141453</v>
      </c>
      <c r="N655" s="14">
        <f t="shared" si="120"/>
        <v>1.7223497521141453</v>
      </c>
      <c r="O655" s="14">
        <f t="shared" si="125"/>
        <v>0</v>
      </c>
      <c r="P655" s="14">
        <f t="shared" si="126"/>
        <v>0</v>
      </c>
      <c r="Q655" s="14" t="str">
        <f t="shared" si="127"/>
        <v/>
      </c>
      <c r="R655" s="14"/>
      <c r="S655" s="14"/>
      <c r="T655" s="14">
        <f t="shared" si="130"/>
        <v>302.45178672962732</v>
      </c>
      <c r="U655" s="14">
        <f t="shared" si="131"/>
        <v>59.431453393128947</v>
      </c>
      <c r="V655" s="14">
        <f t="shared" si="128"/>
        <v>0</v>
      </c>
    </row>
    <row r="656" spans="2:22" x14ac:dyDescent="0.3">
      <c r="B656" s="7" t="s">
        <v>11</v>
      </c>
      <c r="C656" s="7">
        <v>648</v>
      </c>
      <c r="D656" s="7">
        <v>59</v>
      </c>
      <c r="E656" s="8">
        <v>56.7</v>
      </c>
      <c r="F656" s="22">
        <f t="shared" si="121"/>
        <v>15.75</v>
      </c>
      <c r="G656" s="14">
        <f t="shared" si="129"/>
        <v>8.3333333333333523E-2</v>
      </c>
      <c r="H656" s="14">
        <f>('motorcycle data'!$C$4)*(G656)</f>
        <v>16.500000000000039</v>
      </c>
      <c r="I656" s="14">
        <f>0.5*1.225*F656^2*('motorcycle data'!$F$4)*('motorcycle data'!$G$4)</f>
        <v>49.98769453125</v>
      </c>
      <c r="J656" s="14">
        <f>IF(F656=0,0,H656+I656+'motorcycle data'!$E$7)</f>
        <v>105.33529453125004</v>
      </c>
      <c r="K656" s="14">
        <f t="shared" si="122"/>
        <v>105.33529453125004</v>
      </c>
      <c r="L656" s="14">
        <f t="shared" si="123"/>
        <v>0</v>
      </c>
      <c r="M656" s="14">
        <f t="shared" si="124"/>
        <v>1.6590308888671883</v>
      </c>
      <c r="N656" s="14">
        <f t="shared" si="120"/>
        <v>1.6590308888671883</v>
      </c>
      <c r="O656" s="14">
        <f t="shared" si="125"/>
        <v>0</v>
      </c>
      <c r="P656" s="14">
        <f t="shared" si="126"/>
        <v>0</v>
      </c>
      <c r="Q656" s="14" t="str">
        <f t="shared" si="127"/>
        <v/>
      </c>
      <c r="R656" s="14"/>
      <c r="S656" s="14"/>
      <c r="T656" s="14">
        <f t="shared" si="130"/>
        <v>304.11081761849448</v>
      </c>
      <c r="U656" s="14">
        <f t="shared" si="131"/>
        <v>59.431453393128947</v>
      </c>
      <c r="V656" s="14">
        <f t="shared" si="128"/>
        <v>0</v>
      </c>
    </row>
    <row r="657" spans="2:22" x14ac:dyDescent="0.3">
      <c r="B657" s="7" t="s">
        <v>11</v>
      </c>
      <c r="C657" s="7">
        <v>649</v>
      </c>
      <c r="D657" s="7">
        <v>60</v>
      </c>
      <c r="E657" s="8">
        <v>56.9</v>
      </c>
      <c r="F657" s="22">
        <f t="shared" si="121"/>
        <v>15.805555555555555</v>
      </c>
      <c r="G657" s="14">
        <f t="shared" si="129"/>
        <v>1.3888888888888099E-2</v>
      </c>
      <c r="H657" s="14">
        <f>('motorcycle data'!$C$4)*(G657)</f>
        <v>2.7499999999998437</v>
      </c>
      <c r="I657" s="14">
        <f>0.5*1.225*F657^2*('motorcycle data'!$F$4)*('motorcycle data'!$G$4)</f>
        <v>50.340963358410491</v>
      </c>
      <c r="J657" s="14">
        <f>IF(F657=0,0,H657+I657+'motorcycle data'!$E$7)</f>
        <v>91.938563358410335</v>
      </c>
      <c r="K657" s="14">
        <f t="shared" si="122"/>
        <v>91.938563358410335</v>
      </c>
      <c r="L657" s="14">
        <f t="shared" si="123"/>
        <v>0</v>
      </c>
      <c r="M657" s="14">
        <f t="shared" si="124"/>
        <v>1.453140070859319</v>
      </c>
      <c r="N657" s="14">
        <f t="shared" si="120"/>
        <v>1.453140070859319</v>
      </c>
      <c r="O657" s="14">
        <f t="shared" si="125"/>
        <v>0</v>
      </c>
      <c r="P657" s="14">
        <f t="shared" si="126"/>
        <v>0</v>
      </c>
      <c r="Q657" s="14" t="str">
        <f t="shared" si="127"/>
        <v/>
      </c>
      <c r="R657" s="14"/>
      <c r="S657" s="14"/>
      <c r="T657" s="14">
        <f t="shared" si="130"/>
        <v>305.5639576893538</v>
      </c>
      <c r="U657" s="14">
        <f t="shared" si="131"/>
        <v>59.431453393128947</v>
      </c>
      <c r="V657" s="14">
        <f t="shared" si="128"/>
        <v>0</v>
      </c>
    </row>
    <row r="658" spans="2:22" x14ac:dyDescent="0.3">
      <c r="B658" s="7" t="s">
        <v>11</v>
      </c>
      <c r="C658" s="7">
        <v>650</v>
      </c>
      <c r="D658" s="7">
        <v>61</v>
      </c>
      <c r="E658" s="8">
        <v>56.8</v>
      </c>
      <c r="F658" s="22">
        <f t="shared" si="121"/>
        <v>15.777777777777777</v>
      </c>
      <c r="G658" s="14">
        <f t="shared" si="129"/>
        <v>-0.12499999999999981</v>
      </c>
      <c r="H658" s="14">
        <f>('motorcycle data'!$C$4)*(G658)</f>
        <v>-24.749999999999961</v>
      </c>
      <c r="I658" s="14">
        <f>0.5*1.225*F658^2*('motorcycle data'!$F$4)*('motorcycle data'!$G$4)</f>
        <v>50.164173456790124</v>
      </c>
      <c r="J658" s="14">
        <f>IF(F658=0,0,H658+I658+'motorcycle data'!$E$7)</f>
        <v>64.261773456790166</v>
      </c>
      <c r="K658" s="14">
        <f t="shared" si="122"/>
        <v>64.261773456790166</v>
      </c>
      <c r="L658" s="14">
        <f t="shared" si="123"/>
        <v>0</v>
      </c>
      <c r="M658" s="14">
        <f t="shared" si="124"/>
        <v>1.0139079812071337</v>
      </c>
      <c r="N658" s="14">
        <f t="shared" si="120"/>
        <v>1.0139079812071337</v>
      </c>
      <c r="O658" s="14">
        <f t="shared" si="125"/>
        <v>0</v>
      </c>
      <c r="P658" s="14">
        <f t="shared" si="126"/>
        <v>0</v>
      </c>
      <c r="Q658" s="14">
        <f t="shared" si="127"/>
        <v>0</v>
      </c>
      <c r="R658" s="14">
        <f>SUM(Q658:Q673)</f>
        <v>10.073703690842819</v>
      </c>
      <c r="S658" s="14">
        <f>R658*16</f>
        <v>161.17925905348511</v>
      </c>
      <c r="T658" s="14">
        <f t="shared" si="130"/>
        <v>306.57786567056093</v>
      </c>
      <c r="U658" s="14">
        <f t="shared" si="131"/>
        <v>59.431453393128947</v>
      </c>
      <c r="V658" s="14">
        <f t="shared" si="128"/>
        <v>0</v>
      </c>
    </row>
    <row r="659" spans="2:22" x14ac:dyDescent="0.3">
      <c r="B659" s="7" t="s">
        <v>11</v>
      </c>
      <c r="C659" s="7">
        <v>651</v>
      </c>
      <c r="D659" s="7">
        <v>62</v>
      </c>
      <c r="E659" s="8">
        <v>56</v>
      </c>
      <c r="F659" s="22">
        <f t="shared" si="121"/>
        <v>15.555555555555555</v>
      </c>
      <c r="G659" s="14">
        <f t="shared" si="129"/>
        <v>-0.36111111111111033</v>
      </c>
      <c r="H659" s="14">
        <f>('motorcycle data'!$C$4)*(G659)</f>
        <v>-71.499999999999844</v>
      </c>
      <c r="I659" s="14">
        <f>0.5*1.225*F659^2*('motorcycle data'!$F$4)*('motorcycle data'!$G$4)</f>
        <v>48.761049382716045</v>
      </c>
      <c r="J659" s="14">
        <f>IF(F659=0,0,H659+I659+'motorcycle data'!$E$7)</f>
        <v>16.108649382716202</v>
      </c>
      <c r="K659" s="14">
        <f t="shared" si="122"/>
        <v>16.108649382716202</v>
      </c>
      <c r="L659" s="14">
        <f t="shared" si="123"/>
        <v>0</v>
      </c>
      <c r="M659" s="14">
        <f t="shared" si="124"/>
        <v>0.25057899039780757</v>
      </c>
      <c r="N659" s="14">
        <f t="shared" si="120"/>
        <v>0.25057899039780757</v>
      </c>
      <c r="O659" s="14">
        <f t="shared" si="125"/>
        <v>0</v>
      </c>
      <c r="P659" s="14">
        <f t="shared" si="126"/>
        <v>0</v>
      </c>
      <c r="Q659" s="14">
        <f t="shared" si="127"/>
        <v>0</v>
      </c>
      <c r="R659" s="14"/>
      <c r="S659" s="14"/>
      <c r="T659" s="14">
        <f t="shared" si="130"/>
        <v>306.82844466095872</v>
      </c>
      <c r="U659" s="14">
        <f t="shared" si="131"/>
        <v>59.431453393128947</v>
      </c>
      <c r="V659" s="14">
        <f t="shared" si="128"/>
        <v>0</v>
      </c>
    </row>
    <row r="660" spans="2:22" x14ac:dyDescent="0.3">
      <c r="B660" s="7" t="s">
        <v>11</v>
      </c>
      <c r="C660" s="7">
        <v>652</v>
      </c>
      <c r="D660" s="7">
        <v>63</v>
      </c>
      <c r="E660" s="8">
        <v>54.2</v>
      </c>
      <c r="F660" s="22">
        <f t="shared" si="121"/>
        <v>15.055555555555555</v>
      </c>
      <c r="G660" s="14">
        <f t="shared" si="129"/>
        <v>-0.54166666666666641</v>
      </c>
      <c r="H660" s="14">
        <f>('motorcycle data'!$C$4)*(G660)</f>
        <v>-107.24999999999994</v>
      </c>
      <c r="I660" s="14">
        <f>0.5*1.225*F660^2*('motorcycle data'!$F$4)*('motorcycle data'!$G$4)</f>
        <v>45.676788618827167</v>
      </c>
      <c r="J660" s="14">
        <f>IF(F660=0,0,H660+I660+'motorcycle data'!$E$7)</f>
        <v>-22.725611381172776</v>
      </c>
      <c r="K660" s="14">
        <f t="shared" si="122"/>
        <v>0</v>
      </c>
      <c r="L660" s="14">
        <f t="shared" si="123"/>
        <v>22.725611381172776</v>
      </c>
      <c r="M660" s="14">
        <f t="shared" si="124"/>
        <v>-0.34214670468321234</v>
      </c>
      <c r="N660" s="14">
        <f t="shared" si="120"/>
        <v>0</v>
      </c>
      <c r="O660" s="14">
        <f t="shared" si="125"/>
        <v>0.34214670468321234</v>
      </c>
      <c r="P660" s="14">
        <f t="shared" si="126"/>
        <v>0.25661002851240927</v>
      </c>
      <c r="Q660" s="14">
        <f t="shared" si="127"/>
        <v>0.25661002851240927</v>
      </c>
      <c r="R660" s="14"/>
      <c r="S660" s="14"/>
      <c r="T660" s="14">
        <f t="shared" si="130"/>
        <v>306.82844466095872</v>
      </c>
      <c r="U660" s="14">
        <f t="shared" si="131"/>
        <v>59.773600097812157</v>
      </c>
      <c r="V660" s="14">
        <f t="shared" si="128"/>
        <v>0.20785412309505152</v>
      </c>
    </row>
    <row r="661" spans="2:22" x14ac:dyDescent="0.3">
      <c r="B661" s="7" t="s">
        <v>11</v>
      </c>
      <c r="C661" s="7">
        <v>653</v>
      </c>
      <c r="D661" s="7">
        <v>64</v>
      </c>
      <c r="E661" s="8">
        <v>52.1</v>
      </c>
      <c r="F661" s="22">
        <f t="shared" si="121"/>
        <v>14.472222222222221</v>
      </c>
      <c r="G661" s="14">
        <f t="shared" si="129"/>
        <v>-0.56944444444444464</v>
      </c>
      <c r="H661" s="14">
        <f>('motorcycle data'!$C$4)*(G661)</f>
        <v>-112.75000000000004</v>
      </c>
      <c r="I661" s="14">
        <f>0.5*1.225*F661^2*('motorcycle data'!$F$4)*('motorcycle data'!$G$4)</f>
        <v>42.205829099151224</v>
      </c>
      <c r="J661" s="14">
        <f>IF(F661=0,0,H661+I661+'motorcycle data'!$E$7)</f>
        <v>-31.696570900848826</v>
      </c>
      <c r="K661" s="14">
        <f t="shared" si="122"/>
        <v>0</v>
      </c>
      <c r="L661" s="14">
        <f t="shared" si="123"/>
        <v>31.696570900848826</v>
      </c>
      <c r="M661" s="14">
        <f t="shared" si="124"/>
        <v>-0.4587198177595066</v>
      </c>
      <c r="N661" s="14">
        <f t="shared" si="120"/>
        <v>0</v>
      </c>
      <c r="O661" s="14">
        <f t="shared" si="125"/>
        <v>0.4587198177595066</v>
      </c>
      <c r="P661" s="14">
        <f t="shared" si="126"/>
        <v>0.34403986331962993</v>
      </c>
      <c r="Q661" s="14">
        <f t="shared" si="127"/>
        <v>0.34403986331962993</v>
      </c>
      <c r="R661" s="14"/>
      <c r="S661" s="14"/>
      <c r="T661" s="14">
        <f t="shared" si="130"/>
        <v>306.82844466095872</v>
      </c>
      <c r="U661" s="14">
        <f t="shared" si="131"/>
        <v>60.232319915571665</v>
      </c>
      <c r="V661" s="14">
        <f t="shared" si="128"/>
        <v>0.27867228928890025</v>
      </c>
    </row>
    <row r="662" spans="2:22" x14ac:dyDescent="0.3">
      <c r="B662" s="7" t="s">
        <v>11</v>
      </c>
      <c r="C662" s="7">
        <v>654</v>
      </c>
      <c r="D662" s="7">
        <v>65</v>
      </c>
      <c r="E662" s="8">
        <v>50.1</v>
      </c>
      <c r="F662" s="22">
        <f t="shared" si="121"/>
        <v>13.916666666666666</v>
      </c>
      <c r="G662" s="14">
        <f t="shared" si="129"/>
        <v>-0.68055555555555536</v>
      </c>
      <c r="H662" s="14">
        <f>('motorcycle data'!$C$4)*(G662)</f>
        <v>-134.74999999999997</v>
      </c>
      <c r="I662" s="14">
        <f>0.5*1.225*F662^2*('motorcycle data'!$F$4)*('motorcycle data'!$G$4)</f>
        <v>39.027653559027769</v>
      </c>
      <c r="J662" s="14">
        <f>IF(F662=0,0,H662+I662+'motorcycle data'!$E$7)</f>
        <v>-56.874746440972203</v>
      </c>
      <c r="K662" s="14">
        <f t="shared" si="122"/>
        <v>0</v>
      </c>
      <c r="L662" s="14">
        <f t="shared" si="123"/>
        <v>56.874746440972203</v>
      </c>
      <c r="M662" s="14">
        <f t="shared" si="124"/>
        <v>-0.79150688797019642</v>
      </c>
      <c r="N662" s="14">
        <f t="shared" si="120"/>
        <v>0</v>
      </c>
      <c r="O662" s="14">
        <f t="shared" si="125"/>
        <v>0.79150688797019642</v>
      </c>
      <c r="P662" s="14">
        <f t="shared" si="126"/>
        <v>0.59363016597764728</v>
      </c>
      <c r="Q662" s="14">
        <f t="shared" si="127"/>
        <v>0.59363016597764728</v>
      </c>
      <c r="R662" s="14"/>
      <c r="S662" s="14"/>
      <c r="T662" s="14">
        <f t="shared" si="130"/>
        <v>306.82844466095872</v>
      </c>
      <c r="U662" s="14">
        <f t="shared" si="131"/>
        <v>61.023826803541859</v>
      </c>
      <c r="V662" s="14">
        <f t="shared" si="128"/>
        <v>0.48084043444189439</v>
      </c>
    </row>
    <row r="663" spans="2:22" x14ac:dyDescent="0.3">
      <c r="B663" s="7" t="s">
        <v>11</v>
      </c>
      <c r="C663" s="7">
        <v>655</v>
      </c>
      <c r="D663" s="7">
        <v>66</v>
      </c>
      <c r="E663" s="8">
        <v>47.2</v>
      </c>
      <c r="F663" s="22">
        <f t="shared" si="121"/>
        <v>13.111111111111111</v>
      </c>
      <c r="G663" s="14">
        <f t="shared" si="129"/>
        <v>-0.95833333333333315</v>
      </c>
      <c r="H663" s="14">
        <f>('motorcycle data'!$C$4)*(G663)</f>
        <v>-189.74999999999997</v>
      </c>
      <c r="I663" s="14">
        <f>0.5*1.225*F663^2*('motorcycle data'!$F$4)*('motorcycle data'!$G$4)</f>
        <v>34.640247530864194</v>
      </c>
      <c r="J663" s="14">
        <f>IF(F663=0,0,H663+I663+'motorcycle data'!$E$7)</f>
        <v>-116.26215246913577</v>
      </c>
      <c r="K663" s="14">
        <f t="shared" si="122"/>
        <v>0</v>
      </c>
      <c r="L663" s="14">
        <f t="shared" si="123"/>
        <v>116.26215246913577</v>
      </c>
      <c r="M663" s="14">
        <f t="shared" si="124"/>
        <v>-1.5243259990397802</v>
      </c>
      <c r="N663" s="14">
        <f t="shared" si="120"/>
        <v>0</v>
      </c>
      <c r="O663" s="14">
        <f t="shared" si="125"/>
        <v>1.5243259990397802</v>
      </c>
      <c r="P663" s="14">
        <f t="shared" si="126"/>
        <v>1.1432444992798352</v>
      </c>
      <c r="Q663" s="14">
        <f t="shared" si="127"/>
        <v>1.1432444992798352</v>
      </c>
      <c r="R663" s="14"/>
      <c r="S663" s="14"/>
      <c r="T663" s="14">
        <f t="shared" si="130"/>
        <v>306.82844466095872</v>
      </c>
      <c r="U663" s="14">
        <f t="shared" si="131"/>
        <v>62.54815280258164</v>
      </c>
      <c r="V663" s="14">
        <f t="shared" si="128"/>
        <v>0.92602804441666664</v>
      </c>
    </row>
    <row r="664" spans="2:22" x14ac:dyDescent="0.3">
      <c r="B664" s="7" t="s">
        <v>11</v>
      </c>
      <c r="C664" s="7">
        <v>656</v>
      </c>
      <c r="D664" s="7">
        <v>67</v>
      </c>
      <c r="E664" s="8">
        <v>43.2</v>
      </c>
      <c r="F664" s="22">
        <f t="shared" si="121"/>
        <v>12</v>
      </c>
      <c r="G664" s="14">
        <f t="shared" si="129"/>
        <v>-1.1111111111111112</v>
      </c>
      <c r="H664" s="14">
        <f>('motorcycle data'!$C$4)*(G664)</f>
        <v>-220</v>
      </c>
      <c r="I664" s="14">
        <f>0.5*1.225*F664^2*('motorcycle data'!$F$4)*('motorcycle data'!$G$4)</f>
        <v>29.017799999999998</v>
      </c>
      <c r="J664" s="14">
        <f>IF(F664=0,0,H664+I664+'motorcycle data'!$E$7)</f>
        <v>-152.13460000000001</v>
      </c>
      <c r="K664" s="14">
        <f t="shared" si="122"/>
        <v>0</v>
      </c>
      <c r="L664" s="14">
        <f t="shared" si="123"/>
        <v>152.13460000000001</v>
      </c>
      <c r="M664" s="14">
        <f t="shared" si="124"/>
        <v>-1.8256152000000001</v>
      </c>
      <c r="N664" s="14">
        <f t="shared" si="120"/>
        <v>0</v>
      </c>
      <c r="O664" s="14">
        <f t="shared" si="125"/>
        <v>1.8256152000000001</v>
      </c>
      <c r="P664" s="14">
        <f t="shared" si="126"/>
        <v>1.3692114000000002</v>
      </c>
      <c r="Q664" s="14">
        <f t="shared" si="127"/>
        <v>1.3692114000000002</v>
      </c>
      <c r="R664" s="14"/>
      <c r="S664" s="14"/>
      <c r="T664" s="14">
        <f t="shared" si="130"/>
        <v>306.82844466095872</v>
      </c>
      <c r="U664" s="14">
        <f t="shared" si="131"/>
        <v>64.373768002581642</v>
      </c>
      <c r="V664" s="14">
        <f t="shared" si="128"/>
        <v>1.1090612340000003</v>
      </c>
    </row>
    <row r="665" spans="2:22" x14ac:dyDescent="0.3">
      <c r="B665" s="7" t="s">
        <v>11</v>
      </c>
      <c r="C665" s="7">
        <v>657</v>
      </c>
      <c r="D665" s="7">
        <v>68</v>
      </c>
      <c r="E665" s="8">
        <v>39.200000000000003</v>
      </c>
      <c r="F665" s="22">
        <f t="shared" si="121"/>
        <v>10.888888888888889</v>
      </c>
      <c r="G665" s="14">
        <f t="shared" si="129"/>
        <v>-0.93055555555555591</v>
      </c>
      <c r="H665" s="14">
        <f>('motorcycle data'!$C$4)*(G665)</f>
        <v>-184.25000000000006</v>
      </c>
      <c r="I665" s="14">
        <f>0.5*1.225*F665^2*('motorcycle data'!$F$4)*('motorcycle data'!$G$4)</f>
        <v>23.892914197530867</v>
      </c>
      <c r="J665" s="14">
        <f>IF(F665=0,0,H665+I665+'motorcycle data'!$E$7)</f>
        <v>-121.50948580246919</v>
      </c>
      <c r="K665" s="14">
        <f t="shared" si="122"/>
        <v>0</v>
      </c>
      <c r="L665" s="14">
        <f t="shared" si="123"/>
        <v>121.50948580246919</v>
      </c>
      <c r="M665" s="14">
        <f t="shared" si="124"/>
        <v>-1.3231032898491089</v>
      </c>
      <c r="N665" s="14">
        <f t="shared" si="120"/>
        <v>0</v>
      </c>
      <c r="O665" s="14">
        <f t="shared" si="125"/>
        <v>1.3231032898491089</v>
      </c>
      <c r="P665" s="14">
        <f t="shared" si="126"/>
        <v>0.99232746738683164</v>
      </c>
      <c r="Q665" s="14">
        <f t="shared" si="127"/>
        <v>0.99232746738683164</v>
      </c>
      <c r="R665" s="14"/>
      <c r="S665" s="14"/>
      <c r="T665" s="14">
        <f t="shared" si="130"/>
        <v>306.82844466095872</v>
      </c>
      <c r="U665" s="14">
        <f t="shared" si="131"/>
        <v>65.696871292430757</v>
      </c>
      <c r="V665" s="14">
        <f t="shared" si="128"/>
        <v>0.80378524858333367</v>
      </c>
    </row>
    <row r="666" spans="2:22" x14ac:dyDescent="0.3">
      <c r="B666" s="7" t="s">
        <v>11</v>
      </c>
      <c r="C666" s="7">
        <v>658</v>
      </c>
      <c r="D666" s="7">
        <v>69</v>
      </c>
      <c r="E666" s="8">
        <v>36.5</v>
      </c>
      <c r="F666" s="22">
        <f t="shared" si="121"/>
        <v>10.138888888888889</v>
      </c>
      <c r="G666" s="14">
        <f t="shared" si="129"/>
        <v>-0.68055555555555636</v>
      </c>
      <c r="H666" s="14">
        <f>('motorcycle data'!$C$4)*(G666)</f>
        <v>-134.75000000000017</v>
      </c>
      <c r="I666" s="14">
        <f>0.5*1.225*F666^2*('motorcycle data'!$F$4)*('motorcycle data'!$G$4)</f>
        <v>20.714894145447531</v>
      </c>
      <c r="J666" s="14">
        <f>IF(F666=0,0,H666+I666+'motorcycle data'!$E$7)</f>
        <v>-75.18750585455264</v>
      </c>
      <c r="K666" s="14">
        <f t="shared" si="122"/>
        <v>0</v>
      </c>
      <c r="L666" s="14">
        <f t="shared" si="123"/>
        <v>75.18750585455264</v>
      </c>
      <c r="M666" s="14">
        <f t="shared" si="124"/>
        <v>-0.76231776769199211</v>
      </c>
      <c r="N666" s="14">
        <f t="shared" si="120"/>
        <v>0</v>
      </c>
      <c r="O666" s="14">
        <f t="shared" si="125"/>
        <v>0.76231776769199211</v>
      </c>
      <c r="P666" s="14">
        <f t="shared" si="126"/>
        <v>0.57173832576899408</v>
      </c>
      <c r="Q666" s="14">
        <f t="shared" si="127"/>
        <v>0.57173832576899408</v>
      </c>
      <c r="R666" s="14"/>
      <c r="S666" s="14"/>
      <c r="T666" s="14">
        <f t="shared" si="130"/>
        <v>306.82844466095872</v>
      </c>
      <c r="U666" s="14">
        <f t="shared" si="131"/>
        <v>66.459189060122753</v>
      </c>
      <c r="V666" s="14">
        <f t="shared" si="128"/>
        <v>0.46310804387288529</v>
      </c>
    </row>
    <row r="667" spans="2:22" x14ac:dyDescent="0.3">
      <c r="B667" s="7" t="s">
        <v>11</v>
      </c>
      <c r="C667" s="7">
        <v>659</v>
      </c>
      <c r="D667" s="7">
        <v>70</v>
      </c>
      <c r="E667" s="8">
        <v>34.299999999999997</v>
      </c>
      <c r="F667" s="22">
        <f t="shared" si="121"/>
        <v>9.5277777777777768</v>
      </c>
      <c r="G667" s="14">
        <f t="shared" si="129"/>
        <v>-0.76388888888888884</v>
      </c>
      <c r="H667" s="14">
        <f>('motorcycle data'!$C$4)*(G667)</f>
        <v>-151.25</v>
      </c>
      <c r="I667" s="14">
        <f>0.5*1.225*F667^2*('motorcycle data'!$F$4)*('motorcycle data'!$G$4)</f>
        <v>18.293012432484563</v>
      </c>
      <c r="J667" s="14">
        <f>IF(F667=0,0,H667+I667+'motorcycle data'!$E$7)</f>
        <v>-94.109387567515427</v>
      </c>
      <c r="K667" s="14">
        <f t="shared" si="122"/>
        <v>0</v>
      </c>
      <c r="L667" s="14">
        <f t="shared" si="123"/>
        <v>94.109387567515427</v>
      </c>
      <c r="M667" s="14">
        <f t="shared" si="124"/>
        <v>-0.89665333154604965</v>
      </c>
      <c r="N667" s="14">
        <f t="shared" si="120"/>
        <v>0</v>
      </c>
      <c r="O667" s="14">
        <f t="shared" si="125"/>
        <v>0.89665333154604965</v>
      </c>
      <c r="P667" s="14">
        <f t="shared" si="126"/>
        <v>0.67248999865953718</v>
      </c>
      <c r="Q667" s="14">
        <f t="shared" si="127"/>
        <v>0.67248999865953718</v>
      </c>
      <c r="R667" s="14"/>
      <c r="S667" s="14"/>
      <c r="T667" s="14">
        <f t="shared" si="130"/>
        <v>306.82844466095872</v>
      </c>
      <c r="U667" s="14">
        <f t="shared" si="131"/>
        <v>67.355842391668801</v>
      </c>
      <c r="V667" s="14">
        <f t="shared" si="128"/>
        <v>0.54471689891422514</v>
      </c>
    </row>
    <row r="668" spans="2:22" x14ac:dyDescent="0.3">
      <c r="B668" s="7" t="s">
        <v>11</v>
      </c>
      <c r="C668" s="7">
        <v>660</v>
      </c>
      <c r="D668" s="7">
        <v>71</v>
      </c>
      <c r="E668" s="8">
        <v>31</v>
      </c>
      <c r="F668" s="22">
        <f t="shared" si="121"/>
        <v>8.6111111111111107</v>
      </c>
      <c r="G668" s="14">
        <f t="shared" si="129"/>
        <v>-1.1527777777777775</v>
      </c>
      <c r="H668" s="14">
        <f>('motorcycle data'!$C$4)*(G668)</f>
        <v>-228.24999999999994</v>
      </c>
      <c r="I668" s="14">
        <f>0.5*1.225*F668^2*('motorcycle data'!$F$4)*('motorcycle data'!$G$4)</f>
        <v>14.942400655864196</v>
      </c>
      <c r="J668" s="14">
        <f>IF(F668=0,0,H668+I668+'motorcycle data'!$E$7)</f>
        <v>-174.45999934413575</v>
      </c>
      <c r="K668" s="14">
        <f t="shared" si="122"/>
        <v>0</v>
      </c>
      <c r="L668" s="14">
        <f t="shared" si="123"/>
        <v>174.45999934413575</v>
      </c>
      <c r="M668" s="14">
        <f t="shared" si="124"/>
        <v>-1.5022944387967245</v>
      </c>
      <c r="N668" s="14">
        <f t="shared" si="120"/>
        <v>0</v>
      </c>
      <c r="O668" s="14">
        <f t="shared" si="125"/>
        <v>1.5022944387967245</v>
      </c>
      <c r="P668" s="14">
        <f t="shared" si="126"/>
        <v>1.1267208290975435</v>
      </c>
      <c r="Q668" s="14">
        <f t="shared" si="127"/>
        <v>1.1267208290975435</v>
      </c>
      <c r="R668" s="14"/>
      <c r="S668" s="14"/>
      <c r="T668" s="14">
        <f t="shared" si="130"/>
        <v>306.82844466095872</v>
      </c>
      <c r="U668" s="14">
        <f t="shared" si="131"/>
        <v>68.858136830465526</v>
      </c>
      <c r="V668" s="14">
        <f t="shared" si="128"/>
        <v>0.91264387156901028</v>
      </c>
    </row>
    <row r="669" spans="2:22" x14ac:dyDescent="0.3">
      <c r="B669" s="7" t="s">
        <v>11</v>
      </c>
      <c r="C669" s="7">
        <v>661</v>
      </c>
      <c r="D669" s="7">
        <v>72</v>
      </c>
      <c r="E669" s="8">
        <v>26</v>
      </c>
      <c r="F669" s="22">
        <f t="shared" si="121"/>
        <v>7.2222222222222223</v>
      </c>
      <c r="G669" s="14">
        <f t="shared" si="129"/>
        <v>-1.4305555555555556</v>
      </c>
      <c r="H669" s="14">
        <f>('motorcycle data'!$C$4)*(G669)</f>
        <v>-283.25</v>
      </c>
      <c r="I669" s="14">
        <f>0.5*1.225*F669^2*('motorcycle data'!$F$4)*('motorcycle data'!$G$4)</f>
        <v>10.510991512345678</v>
      </c>
      <c r="J669" s="14">
        <f>IF(F669=0,0,H669+I669+'motorcycle data'!$E$7)</f>
        <v>-233.8914084876543</v>
      </c>
      <c r="K669" s="14">
        <f t="shared" si="122"/>
        <v>0</v>
      </c>
      <c r="L669" s="14">
        <f t="shared" si="123"/>
        <v>233.8914084876543</v>
      </c>
      <c r="M669" s="14">
        <f t="shared" si="124"/>
        <v>-1.6892157279663922</v>
      </c>
      <c r="N669" s="14">
        <f t="shared" si="120"/>
        <v>0</v>
      </c>
      <c r="O669" s="14">
        <f t="shared" si="125"/>
        <v>1.6892157279663922</v>
      </c>
      <c r="P669" s="14">
        <f t="shared" si="126"/>
        <v>1.2669117959747942</v>
      </c>
      <c r="Q669" s="14">
        <f t="shared" si="127"/>
        <v>1.2669117959747942</v>
      </c>
      <c r="R669" s="14"/>
      <c r="S669" s="14"/>
      <c r="T669" s="14">
        <f t="shared" si="130"/>
        <v>306.82844466095872</v>
      </c>
      <c r="U669" s="14">
        <f t="shared" si="131"/>
        <v>70.547352558431925</v>
      </c>
      <c r="V669" s="14">
        <f t="shared" si="128"/>
        <v>1.0261985547395833</v>
      </c>
    </row>
    <row r="670" spans="2:22" x14ac:dyDescent="0.3">
      <c r="B670" s="7" t="s">
        <v>11</v>
      </c>
      <c r="C670" s="7">
        <v>662</v>
      </c>
      <c r="D670" s="7">
        <v>73</v>
      </c>
      <c r="E670" s="8">
        <v>20.7</v>
      </c>
      <c r="F670" s="22">
        <f t="shared" si="121"/>
        <v>5.75</v>
      </c>
      <c r="G670" s="14">
        <f t="shared" si="129"/>
        <v>-1.4722222222222221</v>
      </c>
      <c r="H670" s="14">
        <f>('motorcycle data'!$C$4)*(G670)</f>
        <v>-291.5</v>
      </c>
      <c r="I670" s="14">
        <f>0.5*1.225*F670^2*('motorcycle data'!$F$4)*('motorcycle data'!$G$4)</f>
        <v>6.6625070312499997</v>
      </c>
      <c r="J670" s="14">
        <f>IF(F670=0,0,H670+I670+'motorcycle data'!$E$7)</f>
        <v>-245.98989296874998</v>
      </c>
      <c r="K670" s="14">
        <f t="shared" si="122"/>
        <v>0</v>
      </c>
      <c r="L670" s="14">
        <f t="shared" si="123"/>
        <v>245.98989296874998</v>
      </c>
      <c r="M670" s="14">
        <f t="shared" si="124"/>
        <v>-1.4144418845703124</v>
      </c>
      <c r="N670" s="14">
        <f t="shared" si="120"/>
        <v>0</v>
      </c>
      <c r="O670" s="14">
        <f t="shared" si="125"/>
        <v>1.4144418845703124</v>
      </c>
      <c r="P670" s="14">
        <f t="shared" si="126"/>
        <v>1.0608314134277343</v>
      </c>
      <c r="Q670" s="14">
        <f t="shared" si="127"/>
        <v>1.0608314134277343</v>
      </c>
      <c r="R670" s="14"/>
      <c r="S670" s="14"/>
      <c r="T670" s="14">
        <f t="shared" si="130"/>
        <v>306.82844466095872</v>
      </c>
      <c r="U670" s="14">
        <f t="shared" si="131"/>
        <v>71.961794443002233</v>
      </c>
      <c r="V670" s="14">
        <f t="shared" si="128"/>
        <v>0.85927344487646484</v>
      </c>
    </row>
    <row r="671" spans="2:22" x14ac:dyDescent="0.3">
      <c r="B671" s="7" t="s">
        <v>11</v>
      </c>
      <c r="C671" s="7">
        <v>663</v>
      </c>
      <c r="D671" s="7">
        <v>74</v>
      </c>
      <c r="E671" s="8">
        <v>15.4</v>
      </c>
      <c r="F671" s="22">
        <f t="shared" si="121"/>
        <v>4.2777777777777777</v>
      </c>
      <c r="G671" s="14">
        <f t="shared" si="129"/>
        <v>-1.0555555555555556</v>
      </c>
      <c r="H671" s="14">
        <f>('motorcycle data'!$C$4)*(G671)</f>
        <v>-209</v>
      </c>
      <c r="I671" s="14">
        <f>0.5*1.225*F671^2*('motorcycle data'!$F$4)*('motorcycle data'!$G$4)</f>
        <v>3.6875543595679008</v>
      </c>
      <c r="J671" s="14">
        <f>IF(F671=0,0,H671+I671+'motorcycle data'!$E$7)</f>
        <v>-166.46484564043209</v>
      </c>
      <c r="K671" s="14">
        <f t="shared" si="122"/>
        <v>0</v>
      </c>
      <c r="L671" s="14">
        <f t="shared" si="123"/>
        <v>166.46484564043209</v>
      </c>
      <c r="M671" s="14">
        <f t="shared" si="124"/>
        <v>-0.71209961746184836</v>
      </c>
      <c r="N671" s="14">
        <f t="shared" si="120"/>
        <v>0</v>
      </c>
      <c r="O671" s="14">
        <f t="shared" si="125"/>
        <v>0.71209961746184836</v>
      </c>
      <c r="P671" s="14">
        <f t="shared" si="126"/>
        <v>0.53407471309638632</v>
      </c>
      <c r="Q671" s="14">
        <f t="shared" si="127"/>
        <v>0.53407471309638632</v>
      </c>
      <c r="R671" s="14"/>
      <c r="S671" s="14"/>
      <c r="T671" s="14">
        <f t="shared" si="130"/>
        <v>306.82844466095872</v>
      </c>
      <c r="U671" s="14">
        <f t="shared" si="131"/>
        <v>72.673894060464079</v>
      </c>
      <c r="V671" s="14">
        <f t="shared" si="128"/>
        <v>0.43260051760807294</v>
      </c>
    </row>
    <row r="672" spans="2:22" x14ac:dyDescent="0.3">
      <c r="B672" s="7" t="s">
        <v>11</v>
      </c>
      <c r="C672" s="7">
        <v>664</v>
      </c>
      <c r="D672" s="7">
        <v>75</v>
      </c>
      <c r="E672" s="8">
        <v>13.1</v>
      </c>
      <c r="F672" s="22">
        <f t="shared" si="121"/>
        <v>3.6388888888888888</v>
      </c>
      <c r="G672" s="14">
        <f t="shared" si="129"/>
        <v>-0.47222222222222227</v>
      </c>
      <c r="H672" s="14">
        <f>('motorcycle data'!$C$4)*(G672)</f>
        <v>-93.500000000000014</v>
      </c>
      <c r="I672" s="14">
        <f>0.5*1.225*F672^2*('motorcycle data'!$F$4)*('motorcycle data'!$G$4)</f>
        <v>2.668330256558642</v>
      </c>
      <c r="J672" s="14">
        <f>IF(F672=0,0,H672+I672+'motorcycle data'!$E$7)</f>
        <v>-51.984069743441367</v>
      </c>
      <c r="K672" s="14">
        <f t="shared" si="122"/>
        <v>0</v>
      </c>
      <c r="L672" s="14">
        <f t="shared" si="123"/>
        <v>51.984069743441367</v>
      </c>
      <c r="M672" s="14">
        <f t="shared" si="124"/>
        <v>-0.18916425378863386</v>
      </c>
      <c r="N672" s="14">
        <f t="shared" si="120"/>
        <v>0</v>
      </c>
      <c r="O672" s="14">
        <f t="shared" si="125"/>
        <v>0.18916425378863386</v>
      </c>
      <c r="P672" s="14">
        <f t="shared" si="126"/>
        <v>0.14187319034147539</v>
      </c>
      <c r="Q672" s="14">
        <f t="shared" si="127"/>
        <v>0.14187319034147539</v>
      </c>
      <c r="R672" s="14"/>
      <c r="S672" s="14"/>
      <c r="T672" s="14">
        <f t="shared" si="130"/>
        <v>306.82844466095872</v>
      </c>
      <c r="U672" s="14">
        <f t="shared" si="131"/>
        <v>72.863058314252712</v>
      </c>
      <c r="V672" s="14">
        <f t="shared" si="128"/>
        <v>0.11491728417659508</v>
      </c>
    </row>
    <row r="673" spans="2:22" x14ac:dyDescent="0.3">
      <c r="B673" s="7" t="s">
        <v>11</v>
      </c>
      <c r="C673" s="7">
        <v>665</v>
      </c>
      <c r="D673" s="7">
        <v>76</v>
      </c>
      <c r="E673" s="8">
        <v>12</v>
      </c>
      <c r="F673" s="22">
        <f t="shared" si="121"/>
        <v>3.333333333333333</v>
      </c>
      <c r="G673" s="14">
        <f t="shared" si="129"/>
        <v>-8.3333333333333287E-2</v>
      </c>
      <c r="H673" s="14">
        <f>('motorcycle data'!$C$4)*(G673)</f>
        <v>-16.499999999999989</v>
      </c>
      <c r="I673" s="14">
        <f>0.5*1.225*F673^2*('motorcycle data'!$F$4)*('motorcycle data'!$G$4)</f>
        <v>2.239027777777777</v>
      </c>
      <c r="J673" s="14">
        <f>IF(F673=0,0,H673+I673+'motorcycle data'!$E$7)</f>
        <v>24.586627777777785</v>
      </c>
      <c r="K673" s="14">
        <f t="shared" si="122"/>
        <v>24.586627777777785</v>
      </c>
      <c r="L673" s="14">
        <f t="shared" si="123"/>
        <v>0</v>
      </c>
      <c r="M673" s="14">
        <f t="shared" si="124"/>
        <v>8.1955425925925932E-2</v>
      </c>
      <c r="N673" s="14">
        <f t="shared" si="120"/>
        <v>8.1955425925925932E-2</v>
      </c>
      <c r="O673" s="14">
        <f t="shared" si="125"/>
        <v>0</v>
      </c>
      <c r="P673" s="14">
        <f t="shared" si="126"/>
        <v>0</v>
      </c>
      <c r="Q673" s="14">
        <f t="shared" si="127"/>
        <v>0</v>
      </c>
      <c r="R673" s="14"/>
      <c r="S673" s="14"/>
      <c r="T673" s="14">
        <f t="shared" si="130"/>
        <v>306.91040008688464</v>
      </c>
      <c r="U673" s="14">
        <f t="shared" si="131"/>
        <v>72.863058314252712</v>
      </c>
      <c r="V673" s="14">
        <f t="shared" si="128"/>
        <v>0</v>
      </c>
    </row>
    <row r="674" spans="2:22" x14ac:dyDescent="0.3">
      <c r="B674" s="7" t="s">
        <v>11</v>
      </c>
      <c r="C674" s="7">
        <v>666</v>
      </c>
      <c r="D674" s="7">
        <v>77</v>
      </c>
      <c r="E674" s="8">
        <v>12.5</v>
      </c>
      <c r="F674" s="22">
        <f t="shared" si="121"/>
        <v>3.4722222222222223</v>
      </c>
      <c r="G674" s="14">
        <f t="shared" si="129"/>
        <v>0.27777777777777779</v>
      </c>
      <c r="H674" s="14">
        <f>('motorcycle data'!$C$4)*(G674)</f>
        <v>55</v>
      </c>
      <c r="I674" s="14">
        <f>0.5*1.225*F674^2*('motorcycle data'!$F$4)*('motorcycle data'!$G$4)</f>
        <v>2.4295006269290123</v>
      </c>
      <c r="J674" s="14">
        <f>IF(F674=0,0,H674+I674+'motorcycle data'!$E$7)</f>
        <v>96.277100626929013</v>
      </c>
      <c r="K674" s="14">
        <f t="shared" si="122"/>
        <v>96.277100626929013</v>
      </c>
      <c r="L674" s="14">
        <f t="shared" si="123"/>
        <v>0</v>
      </c>
      <c r="M674" s="14">
        <f t="shared" si="124"/>
        <v>0.33429548828794797</v>
      </c>
      <c r="N674" s="14">
        <f t="shared" si="120"/>
        <v>0.33429548828794797</v>
      </c>
      <c r="O674" s="14">
        <f t="shared" si="125"/>
        <v>0</v>
      </c>
      <c r="P674" s="14">
        <f t="shared" si="126"/>
        <v>0</v>
      </c>
      <c r="Q674" s="14" t="str">
        <f t="shared" si="127"/>
        <v/>
      </c>
      <c r="R674" s="14"/>
      <c r="S674" s="14"/>
      <c r="T674" s="14">
        <f t="shared" si="130"/>
        <v>307.24469557517256</v>
      </c>
      <c r="U674" s="14">
        <f t="shared" si="131"/>
        <v>72.863058314252712</v>
      </c>
      <c r="V674" s="14">
        <f t="shared" si="128"/>
        <v>0</v>
      </c>
    </row>
    <row r="675" spans="2:22" x14ac:dyDescent="0.3">
      <c r="B675" s="7" t="s">
        <v>11</v>
      </c>
      <c r="C675" s="7">
        <v>667</v>
      </c>
      <c r="D675" s="7">
        <v>78</v>
      </c>
      <c r="E675" s="8">
        <v>14</v>
      </c>
      <c r="F675" s="22">
        <f t="shared" si="121"/>
        <v>3.8888888888888888</v>
      </c>
      <c r="G675" s="14">
        <f t="shared" si="129"/>
        <v>0.90277777777777779</v>
      </c>
      <c r="H675" s="14">
        <f>('motorcycle data'!$C$4)*(G675)</f>
        <v>178.75</v>
      </c>
      <c r="I675" s="14">
        <f>0.5*1.225*F675^2*('motorcycle data'!$F$4)*('motorcycle data'!$G$4)</f>
        <v>3.0475655864197528</v>
      </c>
      <c r="J675" s="14">
        <f>IF(F675=0,0,H675+I675+'motorcycle data'!$E$7)</f>
        <v>220.64516558641975</v>
      </c>
      <c r="K675" s="14">
        <f t="shared" si="122"/>
        <v>220.64516558641975</v>
      </c>
      <c r="L675" s="14">
        <f t="shared" si="123"/>
        <v>0</v>
      </c>
      <c r="M675" s="14">
        <f t="shared" si="124"/>
        <v>0.85806453283607675</v>
      </c>
      <c r="N675" s="14">
        <f t="shared" si="120"/>
        <v>0.85806453283607675</v>
      </c>
      <c r="O675" s="14">
        <f t="shared" si="125"/>
        <v>0</v>
      </c>
      <c r="P675" s="14">
        <f t="shared" si="126"/>
        <v>0</v>
      </c>
      <c r="Q675" s="14" t="str">
        <f t="shared" si="127"/>
        <v/>
      </c>
      <c r="R675" s="14"/>
      <c r="S675" s="14"/>
      <c r="T675" s="14">
        <f t="shared" si="130"/>
        <v>308.10276010800862</v>
      </c>
      <c r="U675" s="14">
        <f t="shared" si="131"/>
        <v>72.863058314252712</v>
      </c>
      <c r="V675" s="14">
        <f t="shared" si="128"/>
        <v>0</v>
      </c>
    </row>
    <row r="676" spans="2:22" x14ac:dyDescent="0.3">
      <c r="B676" s="7" t="s">
        <v>11</v>
      </c>
      <c r="C676" s="7">
        <v>668</v>
      </c>
      <c r="D676" s="7">
        <v>79</v>
      </c>
      <c r="E676" s="8">
        <v>19</v>
      </c>
      <c r="F676" s="22">
        <f t="shared" si="121"/>
        <v>5.2777777777777777</v>
      </c>
      <c r="G676" s="14">
        <f t="shared" si="129"/>
        <v>1.2777777777777777</v>
      </c>
      <c r="H676" s="14">
        <f>('motorcycle data'!$C$4)*(G676)</f>
        <v>252.99999999999997</v>
      </c>
      <c r="I676" s="14">
        <f>0.5*1.225*F676^2*('motorcycle data'!$F$4)*('motorcycle data'!$G$4)</f>
        <v>5.6131182484567894</v>
      </c>
      <c r="J676" s="14">
        <f>IF(F676=0,0,H676+I676+'motorcycle data'!$E$7)</f>
        <v>297.46071824845677</v>
      </c>
      <c r="K676" s="14">
        <f t="shared" si="122"/>
        <v>297.46071824845677</v>
      </c>
      <c r="L676" s="14">
        <f t="shared" si="123"/>
        <v>0</v>
      </c>
      <c r="M676" s="14">
        <f t="shared" si="124"/>
        <v>1.5699315685335218</v>
      </c>
      <c r="N676" s="14">
        <f t="shared" si="120"/>
        <v>1.5699315685335218</v>
      </c>
      <c r="O676" s="14">
        <f t="shared" si="125"/>
        <v>0</v>
      </c>
      <c r="P676" s="14">
        <f t="shared" si="126"/>
        <v>0</v>
      </c>
      <c r="Q676" s="14" t="str">
        <f t="shared" si="127"/>
        <v/>
      </c>
      <c r="R676" s="14"/>
      <c r="S676" s="14"/>
      <c r="T676" s="14">
        <f t="shared" si="130"/>
        <v>309.67269167654217</v>
      </c>
      <c r="U676" s="14">
        <f t="shared" si="131"/>
        <v>72.863058314252712</v>
      </c>
      <c r="V676" s="14">
        <f t="shared" si="128"/>
        <v>0</v>
      </c>
    </row>
    <row r="677" spans="2:22" x14ac:dyDescent="0.3">
      <c r="B677" s="7" t="s">
        <v>11</v>
      </c>
      <c r="C677" s="7">
        <v>669</v>
      </c>
      <c r="D677" s="7">
        <v>80</v>
      </c>
      <c r="E677" s="8">
        <v>23.2</v>
      </c>
      <c r="F677" s="22">
        <f t="shared" si="121"/>
        <v>6.4444444444444438</v>
      </c>
      <c r="G677" s="14">
        <f t="shared" si="129"/>
        <v>1.25</v>
      </c>
      <c r="H677" s="14">
        <f>('motorcycle data'!$C$4)*(G677)</f>
        <v>247.5</v>
      </c>
      <c r="I677" s="14">
        <f>0.5*1.225*F677^2*('motorcycle data'!$F$4)*('motorcycle data'!$G$4)</f>
        <v>8.3689882716049375</v>
      </c>
      <c r="J677" s="14">
        <f>IF(F677=0,0,H677+I677+'motorcycle data'!$E$7)</f>
        <v>294.71658827160491</v>
      </c>
      <c r="K677" s="14">
        <f t="shared" si="122"/>
        <v>294.71658827160491</v>
      </c>
      <c r="L677" s="14">
        <f t="shared" si="123"/>
        <v>0</v>
      </c>
      <c r="M677" s="14">
        <f t="shared" si="124"/>
        <v>1.8992846799725649</v>
      </c>
      <c r="N677" s="14">
        <f t="shared" si="120"/>
        <v>1.8992846799725649</v>
      </c>
      <c r="O677" s="14">
        <f t="shared" si="125"/>
        <v>0</v>
      </c>
      <c r="P677" s="14">
        <f t="shared" si="126"/>
        <v>0</v>
      </c>
      <c r="Q677" s="14" t="str">
        <f t="shared" si="127"/>
        <v/>
      </c>
      <c r="R677" s="14"/>
      <c r="S677" s="14"/>
      <c r="T677" s="14">
        <f t="shared" si="130"/>
        <v>311.57197635651471</v>
      </c>
      <c r="U677" s="14">
        <f t="shared" si="131"/>
        <v>72.863058314252712</v>
      </c>
      <c r="V677" s="14">
        <f t="shared" si="128"/>
        <v>0</v>
      </c>
    </row>
    <row r="678" spans="2:22" x14ac:dyDescent="0.3">
      <c r="B678" s="7" t="s">
        <v>11</v>
      </c>
      <c r="C678" s="7">
        <v>670</v>
      </c>
      <c r="D678" s="7">
        <v>81</v>
      </c>
      <c r="E678" s="8">
        <v>28</v>
      </c>
      <c r="F678" s="22">
        <f t="shared" si="121"/>
        <v>7.7777777777777777</v>
      </c>
      <c r="G678" s="14">
        <f t="shared" si="129"/>
        <v>1.2222222222222223</v>
      </c>
      <c r="H678" s="14">
        <f>('motorcycle data'!$C$4)*(G678)</f>
        <v>242.00000000000003</v>
      </c>
      <c r="I678" s="14">
        <f>0.5*1.225*F678^2*('motorcycle data'!$F$4)*('motorcycle data'!$G$4)</f>
        <v>12.190262345679011</v>
      </c>
      <c r="J678" s="14">
        <f>IF(F678=0,0,H678+I678+'motorcycle data'!$E$7)</f>
        <v>293.03786234567906</v>
      </c>
      <c r="K678" s="14">
        <f t="shared" si="122"/>
        <v>293.03786234567906</v>
      </c>
      <c r="L678" s="14">
        <f t="shared" si="123"/>
        <v>0</v>
      </c>
      <c r="M678" s="14">
        <f t="shared" si="124"/>
        <v>2.279183373799726</v>
      </c>
      <c r="N678" s="14">
        <f t="shared" si="120"/>
        <v>2.279183373799726</v>
      </c>
      <c r="O678" s="14">
        <f t="shared" si="125"/>
        <v>0</v>
      </c>
      <c r="P678" s="14">
        <f t="shared" si="126"/>
        <v>0</v>
      </c>
      <c r="Q678" s="14" t="str">
        <f t="shared" si="127"/>
        <v/>
      </c>
      <c r="R678" s="14"/>
      <c r="S678" s="14"/>
      <c r="T678" s="14">
        <f t="shared" si="130"/>
        <v>313.85115973031446</v>
      </c>
      <c r="U678" s="14">
        <f t="shared" si="131"/>
        <v>72.863058314252712</v>
      </c>
      <c r="V678" s="14">
        <f t="shared" si="128"/>
        <v>0</v>
      </c>
    </row>
    <row r="679" spans="2:22" x14ac:dyDescent="0.3">
      <c r="B679" s="7" t="s">
        <v>11</v>
      </c>
      <c r="C679" s="7">
        <v>671</v>
      </c>
      <c r="D679" s="7">
        <v>82</v>
      </c>
      <c r="E679" s="8">
        <v>32</v>
      </c>
      <c r="F679" s="22">
        <f t="shared" si="121"/>
        <v>8.8888888888888893</v>
      </c>
      <c r="G679" s="14">
        <f t="shared" si="129"/>
        <v>0.83333333333333326</v>
      </c>
      <c r="H679" s="14">
        <f>('motorcycle data'!$C$4)*(G679)</f>
        <v>164.99999999999997</v>
      </c>
      <c r="I679" s="14">
        <f>0.5*1.225*F679^2*('motorcycle data'!$F$4)*('motorcycle data'!$G$4)</f>
        <v>15.921975308641976</v>
      </c>
      <c r="J679" s="14">
        <f>IF(F679=0,0,H679+I679+'motorcycle data'!$E$7)</f>
        <v>219.76957530864195</v>
      </c>
      <c r="K679" s="14">
        <f t="shared" si="122"/>
        <v>219.76957530864195</v>
      </c>
      <c r="L679" s="14">
        <f t="shared" si="123"/>
        <v>0</v>
      </c>
      <c r="M679" s="14">
        <f t="shared" si="124"/>
        <v>1.9535073360768174</v>
      </c>
      <c r="N679" s="14">
        <f t="shared" si="120"/>
        <v>1.9535073360768174</v>
      </c>
      <c r="O679" s="14">
        <f t="shared" si="125"/>
        <v>0</v>
      </c>
      <c r="P679" s="14">
        <f t="shared" si="126"/>
        <v>0</v>
      </c>
      <c r="Q679" s="14" t="str">
        <f t="shared" si="127"/>
        <v/>
      </c>
      <c r="R679" s="14"/>
      <c r="S679" s="14"/>
      <c r="T679" s="14">
        <f t="shared" si="130"/>
        <v>315.80466706639129</v>
      </c>
      <c r="U679" s="14">
        <f t="shared" si="131"/>
        <v>72.863058314252712</v>
      </c>
      <c r="V679" s="14">
        <f t="shared" si="128"/>
        <v>0</v>
      </c>
    </row>
    <row r="680" spans="2:22" x14ac:dyDescent="0.3">
      <c r="B680" s="7" t="s">
        <v>11</v>
      </c>
      <c r="C680" s="7">
        <v>672</v>
      </c>
      <c r="D680" s="7">
        <v>83</v>
      </c>
      <c r="E680" s="8">
        <v>34</v>
      </c>
      <c r="F680" s="22">
        <f t="shared" si="121"/>
        <v>9.4444444444444446</v>
      </c>
      <c r="G680" s="14">
        <f t="shared" si="129"/>
        <v>0.55555555555555558</v>
      </c>
      <c r="H680" s="14">
        <f>('motorcycle data'!$C$4)*(G680)</f>
        <v>110</v>
      </c>
      <c r="I680" s="14">
        <f>0.5*1.225*F680^2*('motorcycle data'!$F$4)*('motorcycle data'!$G$4)</f>
        <v>17.974417438271608</v>
      </c>
      <c r="J680" s="14">
        <f>IF(F680=0,0,H680+I680+'motorcycle data'!$E$7)</f>
        <v>166.82201743827162</v>
      </c>
      <c r="K680" s="14">
        <f t="shared" si="122"/>
        <v>166.82201743827162</v>
      </c>
      <c r="L680" s="14">
        <f t="shared" si="123"/>
        <v>0</v>
      </c>
      <c r="M680" s="14">
        <f t="shared" si="124"/>
        <v>1.5755412758058984</v>
      </c>
      <c r="N680" s="14">
        <f t="shared" si="120"/>
        <v>1.5755412758058984</v>
      </c>
      <c r="O680" s="14">
        <f t="shared" si="125"/>
        <v>0</v>
      </c>
      <c r="P680" s="14">
        <f t="shared" si="126"/>
        <v>0</v>
      </c>
      <c r="Q680" s="14" t="str">
        <f t="shared" si="127"/>
        <v/>
      </c>
      <c r="R680" s="14"/>
      <c r="S680" s="14"/>
      <c r="T680" s="14">
        <f t="shared" si="130"/>
        <v>317.38020834219719</v>
      </c>
      <c r="U680" s="14">
        <f t="shared" si="131"/>
        <v>72.863058314252712</v>
      </c>
      <c r="V680" s="14">
        <f t="shared" si="128"/>
        <v>0</v>
      </c>
    </row>
    <row r="681" spans="2:22" x14ac:dyDescent="0.3">
      <c r="B681" s="7" t="s">
        <v>11</v>
      </c>
      <c r="C681" s="7">
        <v>673</v>
      </c>
      <c r="D681" s="7">
        <v>84</v>
      </c>
      <c r="E681" s="8">
        <v>36</v>
      </c>
      <c r="F681" s="22">
        <f t="shared" si="121"/>
        <v>10</v>
      </c>
      <c r="G681" s="14">
        <f t="shared" si="129"/>
        <v>0.55555555555555558</v>
      </c>
      <c r="H681" s="14">
        <f>('motorcycle data'!$C$4)*(G681)</f>
        <v>110</v>
      </c>
      <c r="I681" s="14">
        <f>0.5*1.225*F681^2*('motorcycle data'!$F$4)*('motorcycle data'!$G$4)</f>
        <v>20.151249999999997</v>
      </c>
      <c r="J681" s="14">
        <f>IF(F681=0,0,H681+I681+'motorcycle data'!$E$7)</f>
        <v>168.99885</v>
      </c>
      <c r="K681" s="14">
        <f t="shared" si="122"/>
        <v>168.99885</v>
      </c>
      <c r="L681" s="14">
        <f t="shared" si="123"/>
        <v>0</v>
      </c>
      <c r="M681" s="14">
        <f t="shared" si="124"/>
        <v>1.6899884999999999</v>
      </c>
      <c r="N681" s="14">
        <f t="shared" si="120"/>
        <v>1.6899884999999999</v>
      </c>
      <c r="O681" s="14">
        <f t="shared" si="125"/>
        <v>0</v>
      </c>
      <c r="P681" s="14">
        <f t="shared" si="126"/>
        <v>0</v>
      </c>
      <c r="Q681" s="14" t="str">
        <f t="shared" si="127"/>
        <v/>
      </c>
      <c r="R681" s="14"/>
      <c r="S681" s="14"/>
      <c r="T681" s="14">
        <f t="shared" si="130"/>
        <v>319.07019684219722</v>
      </c>
      <c r="U681" s="14">
        <f t="shared" si="131"/>
        <v>72.863058314252712</v>
      </c>
      <c r="V681" s="14">
        <f t="shared" si="128"/>
        <v>0</v>
      </c>
    </row>
    <row r="682" spans="2:22" x14ac:dyDescent="0.3">
      <c r="B682" s="7" t="s">
        <v>11</v>
      </c>
      <c r="C682" s="7">
        <v>674</v>
      </c>
      <c r="D682" s="7">
        <v>85</v>
      </c>
      <c r="E682" s="8">
        <v>38</v>
      </c>
      <c r="F682" s="22">
        <f t="shared" si="121"/>
        <v>10.555555555555555</v>
      </c>
      <c r="G682" s="14">
        <f t="shared" si="129"/>
        <v>0.55555555555555558</v>
      </c>
      <c r="H682" s="14">
        <f>('motorcycle data'!$C$4)*(G682)</f>
        <v>110</v>
      </c>
      <c r="I682" s="14">
        <f>0.5*1.225*F682^2*('motorcycle data'!$F$4)*('motorcycle data'!$G$4)</f>
        <v>22.452472993827158</v>
      </c>
      <c r="J682" s="14">
        <f>IF(F682=0,0,H682+I682+'motorcycle data'!$E$7)</f>
        <v>171.30007299382714</v>
      </c>
      <c r="K682" s="14">
        <f t="shared" si="122"/>
        <v>171.30007299382714</v>
      </c>
      <c r="L682" s="14">
        <f t="shared" si="123"/>
        <v>0</v>
      </c>
      <c r="M682" s="14">
        <f t="shared" si="124"/>
        <v>1.8081674371570644</v>
      </c>
      <c r="N682" s="14">
        <f t="shared" si="120"/>
        <v>1.8081674371570644</v>
      </c>
      <c r="O682" s="14">
        <f t="shared" si="125"/>
        <v>0</v>
      </c>
      <c r="P682" s="14">
        <f t="shared" si="126"/>
        <v>0</v>
      </c>
      <c r="Q682" s="14" t="str">
        <f t="shared" si="127"/>
        <v/>
      </c>
      <c r="R682" s="14"/>
      <c r="S682" s="14"/>
      <c r="T682" s="14">
        <f t="shared" si="130"/>
        <v>320.87836427935429</v>
      </c>
      <c r="U682" s="14">
        <f t="shared" si="131"/>
        <v>72.863058314252712</v>
      </c>
      <c r="V682" s="14">
        <f t="shared" si="128"/>
        <v>0</v>
      </c>
    </row>
    <row r="683" spans="2:22" x14ac:dyDescent="0.3">
      <c r="B683" s="7" t="s">
        <v>11</v>
      </c>
      <c r="C683" s="7">
        <v>675</v>
      </c>
      <c r="D683" s="7">
        <v>86</v>
      </c>
      <c r="E683" s="8">
        <v>40</v>
      </c>
      <c r="F683" s="22">
        <f t="shared" si="121"/>
        <v>11.111111111111111</v>
      </c>
      <c r="G683" s="14">
        <f t="shared" si="129"/>
        <v>0.31944444444444403</v>
      </c>
      <c r="H683" s="14">
        <f>('motorcycle data'!$C$4)*(G683)</f>
        <v>63.249999999999915</v>
      </c>
      <c r="I683" s="14">
        <f>0.5*1.225*F683^2*('motorcycle data'!$F$4)*('motorcycle data'!$G$4)</f>
        <v>24.878086419753085</v>
      </c>
      <c r="J683" s="14">
        <f>IF(F683=0,0,H683+I683+'motorcycle data'!$E$7)</f>
        <v>126.975686419753</v>
      </c>
      <c r="K683" s="14">
        <f t="shared" si="122"/>
        <v>126.975686419753</v>
      </c>
      <c r="L683" s="14">
        <f t="shared" si="123"/>
        <v>0</v>
      </c>
      <c r="M683" s="14">
        <f t="shared" si="124"/>
        <v>1.4108409602194776</v>
      </c>
      <c r="N683" s="14">
        <f t="shared" si="120"/>
        <v>1.4108409602194776</v>
      </c>
      <c r="O683" s="14">
        <f t="shared" si="125"/>
        <v>0</v>
      </c>
      <c r="P683" s="14">
        <f t="shared" si="126"/>
        <v>0</v>
      </c>
      <c r="Q683" s="14" t="str">
        <f t="shared" si="127"/>
        <v/>
      </c>
      <c r="R683" s="14"/>
      <c r="S683" s="14"/>
      <c r="T683" s="14">
        <f t="shared" si="130"/>
        <v>322.28920523957379</v>
      </c>
      <c r="U683" s="14">
        <f t="shared" si="131"/>
        <v>72.863058314252712</v>
      </c>
      <c r="V683" s="14">
        <f t="shared" si="128"/>
        <v>0</v>
      </c>
    </row>
    <row r="684" spans="2:22" x14ac:dyDescent="0.3">
      <c r="B684" s="7" t="s">
        <v>11</v>
      </c>
      <c r="C684" s="7">
        <v>676</v>
      </c>
      <c r="D684" s="7">
        <v>87</v>
      </c>
      <c r="E684" s="8">
        <v>40.299999999999997</v>
      </c>
      <c r="F684" s="22">
        <f t="shared" si="121"/>
        <v>11.194444444444443</v>
      </c>
      <c r="G684" s="14">
        <f t="shared" si="129"/>
        <v>6.9444444444444448E-2</v>
      </c>
      <c r="H684" s="14">
        <f>('motorcycle data'!$C$4)*(G684)</f>
        <v>13.75</v>
      </c>
      <c r="I684" s="14">
        <f>0.5*1.225*F684^2*('motorcycle data'!$F$4)*('motorcycle data'!$G$4)</f>
        <v>25.252657108410485</v>
      </c>
      <c r="J684" s="14">
        <f>IF(F684=0,0,H684+I684+'motorcycle data'!$E$7)</f>
        <v>77.850257108410489</v>
      </c>
      <c r="K684" s="14">
        <f t="shared" si="122"/>
        <v>77.850257108410489</v>
      </c>
      <c r="L684" s="14">
        <f t="shared" si="123"/>
        <v>0</v>
      </c>
      <c r="M684" s="14">
        <f t="shared" si="124"/>
        <v>0.8714903781858172</v>
      </c>
      <c r="N684" s="14">
        <f t="shared" si="120"/>
        <v>0.8714903781858172</v>
      </c>
      <c r="O684" s="14">
        <f t="shared" si="125"/>
        <v>0</v>
      </c>
      <c r="P684" s="14">
        <f t="shared" si="126"/>
        <v>0</v>
      </c>
      <c r="Q684" s="14" t="str">
        <f t="shared" si="127"/>
        <v/>
      </c>
      <c r="R684" s="14"/>
      <c r="S684" s="14"/>
      <c r="T684" s="14">
        <f t="shared" si="130"/>
        <v>323.16069561775959</v>
      </c>
      <c r="U684" s="14">
        <f t="shared" si="131"/>
        <v>72.863058314252712</v>
      </c>
      <c r="V684" s="14">
        <f t="shared" si="128"/>
        <v>0</v>
      </c>
    </row>
    <row r="685" spans="2:22" x14ac:dyDescent="0.3">
      <c r="B685" s="7" t="s">
        <v>11</v>
      </c>
      <c r="C685" s="7">
        <v>677</v>
      </c>
      <c r="D685" s="7">
        <v>88</v>
      </c>
      <c r="E685" s="8">
        <v>40.5</v>
      </c>
      <c r="F685" s="22">
        <f t="shared" si="121"/>
        <v>11.25</v>
      </c>
      <c r="G685" s="14">
        <f t="shared" si="129"/>
        <v>-0.18055555555555516</v>
      </c>
      <c r="H685" s="14">
        <f>('motorcycle data'!$C$4)*(G685)</f>
        <v>-35.749999999999922</v>
      </c>
      <c r="I685" s="14">
        <f>0.5*1.225*F685^2*('motorcycle data'!$F$4)*('motorcycle data'!$G$4)</f>
        <v>25.503925781249997</v>
      </c>
      <c r="J685" s="14">
        <f>IF(F685=0,0,H685+I685+'motorcycle data'!$E$7)</f>
        <v>28.601525781250075</v>
      </c>
      <c r="K685" s="14">
        <f t="shared" si="122"/>
        <v>28.601525781250075</v>
      </c>
      <c r="L685" s="14">
        <f t="shared" si="123"/>
        <v>0</v>
      </c>
      <c r="M685" s="14">
        <f t="shared" si="124"/>
        <v>0.32176716503906333</v>
      </c>
      <c r="N685" s="14">
        <f t="shared" si="120"/>
        <v>0.32176716503906333</v>
      </c>
      <c r="O685" s="14">
        <f t="shared" si="125"/>
        <v>0</v>
      </c>
      <c r="P685" s="14">
        <f t="shared" si="126"/>
        <v>0</v>
      </c>
      <c r="Q685" s="14">
        <f t="shared" si="127"/>
        <v>0</v>
      </c>
      <c r="R685" s="14">
        <f>SUM(Q685:Q692)</f>
        <v>4.8143143678666735</v>
      </c>
      <c r="S685" s="14">
        <f>R685*8</f>
        <v>38.514514942933388</v>
      </c>
      <c r="T685" s="14">
        <f t="shared" si="130"/>
        <v>323.48246278279868</v>
      </c>
      <c r="U685" s="14">
        <f t="shared" si="131"/>
        <v>72.863058314252712</v>
      </c>
      <c r="V685" s="14">
        <f t="shared" si="128"/>
        <v>0</v>
      </c>
    </row>
    <row r="686" spans="2:22" x14ac:dyDescent="0.3">
      <c r="B686" s="7" t="s">
        <v>11</v>
      </c>
      <c r="C686" s="7">
        <v>678</v>
      </c>
      <c r="D686" s="7">
        <v>89</v>
      </c>
      <c r="E686" s="8">
        <v>39</v>
      </c>
      <c r="F686" s="22">
        <f t="shared" si="121"/>
        <v>10.833333333333334</v>
      </c>
      <c r="G686" s="14">
        <f t="shared" si="129"/>
        <v>-0.6666666666666663</v>
      </c>
      <c r="H686" s="14">
        <f>('motorcycle data'!$C$4)*(G686)</f>
        <v>-131.99999999999991</v>
      </c>
      <c r="I686" s="14">
        <f>0.5*1.225*F686^2*('motorcycle data'!$F$4)*('motorcycle data'!$G$4)</f>
        <v>23.649730902777783</v>
      </c>
      <c r="J686" s="14">
        <f>IF(F686=0,0,H686+I686+'motorcycle data'!$E$7)</f>
        <v>-69.502669097222139</v>
      </c>
      <c r="K686" s="14">
        <f t="shared" si="122"/>
        <v>0</v>
      </c>
      <c r="L686" s="14">
        <f t="shared" si="123"/>
        <v>69.502669097222139</v>
      </c>
      <c r="M686" s="14">
        <f t="shared" si="124"/>
        <v>-0.75294558188657323</v>
      </c>
      <c r="N686" s="14">
        <f t="shared" si="120"/>
        <v>0</v>
      </c>
      <c r="O686" s="14">
        <f t="shared" si="125"/>
        <v>0.75294558188657323</v>
      </c>
      <c r="P686" s="14">
        <f t="shared" si="126"/>
        <v>0.56470918641492995</v>
      </c>
      <c r="Q686" s="14">
        <f t="shared" si="127"/>
        <v>0.56470918641492995</v>
      </c>
      <c r="R686" s="14"/>
      <c r="S686" s="14"/>
      <c r="T686" s="14">
        <f t="shared" si="130"/>
        <v>323.48246278279868</v>
      </c>
      <c r="U686" s="14">
        <f t="shared" si="131"/>
        <v>73.61600389613929</v>
      </c>
      <c r="V686" s="14">
        <f t="shared" si="128"/>
        <v>0.45741444099609324</v>
      </c>
    </row>
    <row r="687" spans="2:22" x14ac:dyDescent="0.3">
      <c r="B687" s="7" t="s">
        <v>11</v>
      </c>
      <c r="C687" s="7">
        <v>679</v>
      </c>
      <c r="D687" s="7">
        <v>90</v>
      </c>
      <c r="E687" s="8">
        <v>35.700000000000003</v>
      </c>
      <c r="F687" s="22">
        <f t="shared" si="121"/>
        <v>9.9166666666666679</v>
      </c>
      <c r="G687" s="14">
        <f t="shared" si="129"/>
        <v>-0.99999999999999989</v>
      </c>
      <c r="H687" s="14">
        <f>('motorcycle data'!$C$4)*(G687)</f>
        <v>-197.99999999999997</v>
      </c>
      <c r="I687" s="14">
        <f>0.5*1.225*F687^2*('motorcycle data'!$F$4)*('motorcycle data'!$G$4)</f>
        <v>19.816795225694449</v>
      </c>
      <c r="J687" s="14">
        <f>IF(F687=0,0,H687+I687+'motorcycle data'!$E$7)</f>
        <v>-139.33560477430552</v>
      </c>
      <c r="K687" s="14">
        <f t="shared" si="122"/>
        <v>0</v>
      </c>
      <c r="L687" s="14">
        <f t="shared" si="123"/>
        <v>139.33560477430552</v>
      </c>
      <c r="M687" s="14">
        <f t="shared" si="124"/>
        <v>-1.3817447473451967</v>
      </c>
      <c r="N687" s="14">
        <f t="shared" si="120"/>
        <v>0</v>
      </c>
      <c r="O687" s="14">
        <f t="shared" si="125"/>
        <v>1.3817447473451967</v>
      </c>
      <c r="P687" s="14">
        <f t="shared" si="126"/>
        <v>1.0363085605088975</v>
      </c>
      <c r="Q687" s="14">
        <f t="shared" si="127"/>
        <v>1.0363085605088975</v>
      </c>
      <c r="R687" s="14"/>
      <c r="S687" s="14"/>
      <c r="T687" s="14">
        <f t="shared" si="130"/>
        <v>323.48246278279868</v>
      </c>
      <c r="U687" s="14">
        <f t="shared" si="131"/>
        <v>74.997748643484485</v>
      </c>
      <c r="V687" s="14">
        <f t="shared" si="128"/>
        <v>0.83940993401220698</v>
      </c>
    </row>
    <row r="688" spans="2:22" x14ac:dyDescent="0.3">
      <c r="B688" s="7" t="s">
        <v>11</v>
      </c>
      <c r="C688" s="7">
        <v>680</v>
      </c>
      <c r="D688" s="7">
        <v>91</v>
      </c>
      <c r="E688" s="8">
        <v>31.8</v>
      </c>
      <c r="F688" s="22">
        <f t="shared" si="121"/>
        <v>8.8333333333333339</v>
      </c>
      <c r="G688" s="14">
        <f t="shared" si="129"/>
        <v>-1.1944444444444446</v>
      </c>
      <c r="H688" s="14">
        <f>('motorcycle data'!$C$4)*(G688)</f>
        <v>-236.50000000000003</v>
      </c>
      <c r="I688" s="14">
        <f>0.5*1.225*F688^2*('motorcycle data'!$F$4)*('motorcycle data'!$G$4)</f>
        <v>15.723572569444444</v>
      </c>
      <c r="J688" s="14">
        <f>IF(F688=0,0,H688+I688+'motorcycle data'!$E$7)</f>
        <v>-181.92882743055557</v>
      </c>
      <c r="K688" s="14">
        <f t="shared" si="122"/>
        <v>0</v>
      </c>
      <c r="L688" s="14">
        <f t="shared" si="123"/>
        <v>181.92882743055557</v>
      </c>
      <c r="M688" s="14">
        <f t="shared" si="124"/>
        <v>-1.6070379756365745</v>
      </c>
      <c r="N688" s="14">
        <f t="shared" si="120"/>
        <v>0</v>
      </c>
      <c r="O688" s="14">
        <f t="shared" si="125"/>
        <v>1.6070379756365745</v>
      </c>
      <c r="P688" s="14">
        <f t="shared" si="126"/>
        <v>1.2052784817274309</v>
      </c>
      <c r="Q688" s="14">
        <f t="shared" si="127"/>
        <v>1.2052784817274309</v>
      </c>
      <c r="R688" s="14"/>
      <c r="S688" s="14"/>
      <c r="T688" s="14">
        <f t="shared" si="130"/>
        <v>323.48246278279868</v>
      </c>
      <c r="U688" s="14">
        <f t="shared" si="131"/>
        <v>76.604786619121057</v>
      </c>
      <c r="V688" s="14">
        <f t="shared" si="128"/>
        <v>0.97627557019921918</v>
      </c>
    </row>
    <row r="689" spans="2:22" x14ac:dyDescent="0.3">
      <c r="B689" s="7" t="s">
        <v>11</v>
      </c>
      <c r="C689" s="7">
        <v>681</v>
      </c>
      <c r="D689" s="7">
        <v>92</v>
      </c>
      <c r="E689" s="8">
        <v>27.1</v>
      </c>
      <c r="F689" s="22">
        <f t="shared" si="121"/>
        <v>7.5277777777777777</v>
      </c>
      <c r="G689" s="14">
        <f t="shared" si="129"/>
        <v>-1.25</v>
      </c>
      <c r="H689" s="14">
        <f>('motorcycle data'!$C$4)*(G689)</f>
        <v>-247.5</v>
      </c>
      <c r="I689" s="14">
        <f>0.5*1.225*F689^2*('motorcycle data'!$F$4)*('motorcycle data'!$G$4)</f>
        <v>11.419197154706792</v>
      </c>
      <c r="J689" s="14">
        <f>IF(F689=0,0,H689+I689+'motorcycle data'!$E$7)</f>
        <v>-197.23320284529322</v>
      </c>
      <c r="K689" s="14">
        <f t="shared" si="122"/>
        <v>0</v>
      </c>
      <c r="L689" s="14">
        <f t="shared" si="123"/>
        <v>197.23320284529322</v>
      </c>
      <c r="M689" s="14">
        <f t="shared" si="124"/>
        <v>-1.4847277214187349</v>
      </c>
      <c r="N689" s="14">
        <f t="shared" si="120"/>
        <v>0</v>
      </c>
      <c r="O689" s="14">
        <f t="shared" si="125"/>
        <v>1.4847277214187349</v>
      </c>
      <c r="P689" s="14">
        <f t="shared" si="126"/>
        <v>1.1135457910640512</v>
      </c>
      <c r="Q689" s="14">
        <f t="shared" si="127"/>
        <v>1.1135457910640512</v>
      </c>
      <c r="R689" s="14"/>
      <c r="S689" s="14"/>
      <c r="T689" s="14">
        <f t="shared" si="130"/>
        <v>323.48246278279868</v>
      </c>
      <c r="U689" s="14">
        <f t="shared" si="131"/>
        <v>78.089514340539793</v>
      </c>
      <c r="V689" s="14">
        <f t="shared" si="128"/>
        <v>0.90197209076188156</v>
      </c>
    </row>
    <row r="690" spans="2:22" x14ac:dyDescent="0.3">
      <c r="B690" s="7" t="s">
        <v>11</v>
      </c>
      <c r="C690" s="7">
        <v>682</v>
      </c>
      <c r="D690" s="7">
        <v>93</v>
      </c>
      <c r="E690" s="8">
        <v>22.8</v>
      </c>
      <c r="F690" s="22">
        <f t="shared" si="121"/>
        <v>6.333333333333333</v>
      </c>
      <c r="G690" s="14">
        <f t="shared" si="129"/>
        <v>-0.83333333333333326</v>
      </c>
      <c r="H690" s="14">
        <f>('motorcycle data'!$C$4)*(G690)</f>
        <v>-164.99999999999997</v>
      </c>
      <c r="I690" s="14">
        <f>0.5*1.225*F690^2*('motorcycle data'!$F$4)*('motorcycle data'!$G$4)</f>
        <v>8.0828902777777767</v>
      </c>
      <c r="J690" s="14">
        <f>IF(F690=0,0,H690+I690+'motorcycle data'!$E$7)</f>
        <v>-118.06950972222219</v>
      </c>
      <c r="K690" s="14">
        <f t="shared" si="122"/>
        <v>0</v>
      </c>
      <c r="L690" s="14">
        <f t="shared" si="123"/>
        <v>118.06950972222219</v>
      </c>
      <c r="M690" s="14">
        <f t="shared" si="124"/>
        <v>-0.74777356157407382</v>
      </c>
      <c r="N690" s="14">
        <f t="shared" si="120"/>
        <v>0</v>
      </c>
      <c r="O690" s="14">
        <f t="shared" si="125"/>
        <v>0.74777356157407382</v>
      </c>
      <c r="P690" s="14">
        <f t="shared" si="126"/>
        <v>0.56083017118055534</v>
      </c>
      <c r="Q690" s="14">
        <f t="shared" si="127"/>
        <v>0.56083017118055534</v>
      </c>
      <c r="R690" s="14"/>
      <c r="S690" s="14"/>
      <c r="T690" s="14">
        <f t="shared" si="130"/>
        <v>323.48246278279868</v>
      </c>
      <c r="U690" s="14">
        <f t="shared" si="131"/>
        <v>78.837287902113871</v>
      </c>
      <c r="V690" s="14">
        <f t="shared" si="128"/>
        <v>0.45427243865624983</v>
      </c>
    </row>
    <row r="691" spans="2:22" x14ac:dyDescent="0.3">
      <c r="B691" s="7" t="s">
        <v>11</v>
      </c>
      <c r="C691" s="7">
        <v>683</v>
      </c>
      <c r="D691" s="7">
        <v>94</v>
      </c>
      <c r="E691" s="8">
        <v>21.1</v>
      </c>
      <c r="F691" s="22">
        <f t="shared" si="121"/>
        <v>5.8611111111111116</v>
      </c>
      <c r="G691" s="14">
        <f t="shared" si="129"/>
        <v>-0.54166666666666696</v>
      </c>
      <c r="H691" s="14">
        <f>('motorcycle data'!$C$4)*(G691)</f>
        <v>-107.25000000000006</v>
      </c>
      <c r="I691" s="14">
        <f>0.5*1.225*F691^2*('motorcycle data'!$F$4)*('motorcycle data'!$G$4)</f>
        <v>6.9224830343364196</v>
      </c>
      <c r="J691" s="14">
        <f>IF(F691=0,0,H691+I691+'motorcycle data'!$E$7)</f>
        <v>-61.479916965663634</v>
      </c>
      <c r="K691" s="14">
        <f t="shared" si="122"/>
        <v>0</v>
      </c>
      <c r="L691" s="14">
        <f t="shared" si="123"/>
        <v>61.479916965663634</v>
      </c>
      <c r="M691" s="14">
        <f t="shared" si="124"/>
        <v>-0.36034062443763965</v>
      </c>
      <c r="N691" s="14">
        <f t="shared" si="120"/>
        <v>0</v>
      </c>
      <c r="O691" s="14">
        <f t="shared" si="125"/>
        <v>0.36034062443763965</v>
      </c>
      <c r="P691" s="14">
        <f t="shared" si="126"/>
        <v>0.27025546832822972</v>
      </c>
      <c r="Q691" s="14">
        <f t="shared" si="127"/>
        <v>0.27025546832822972</v>
      </c>
      <c r="R691" s="14"/>
      <c r="S691" s="14"/>
      <c r="T691" s="14">
        <f t="shared" si="130"/>
        <v>323.48246278279868</v>
      </c>
      <c r="U691" s="14">
        <f t="shared" si="131"/>
        <v>79.197628526551512</v>
      </c>
      <c r="V691" s="14">
        <f t="shared" si="128"/>
        <v>0.21890692934586609</v>
      </c>
    </row>
    <row r="692" spans="2:22" x14ac:dyDescent="0.3">
      <c r="B692" s="7" t="s">
        <v>11</v>
      </c>
      <c r="C692" s="7">
        <v>684</v>
      </c>
      <c r="D692" s="7">
        <v>95</v>
      </c>
      <c r="E692" s="8">
        <v>18.899999999999999</v>
      </c>
      <c r="F692" s="22">
        <f t="shared" si="121"/>
        <v>5.2499999999999991</v>
      </c>
      <c r="G692" s="14">
        <f t="shared" si="129"/>
        <v>-0.30555555555555597</v>
      </c>
      <c r="H692" s="14">
        <f>('motorcycle data'!$C$4)*(G692)</f>
        <v>-60.500000000000085</v>
      </c>
      <c r="I692" s="14">
        <f>0.5*1.225*F692^2*('motorcycle data'!$F$4)*('motorcycle data'!$G$4)</f>
        <v>5.5541882812499974</v>
      </c>
      <c r="J692" s="14">
        <f>IF(F692=0,0,H692+I692+'motorcycle data'!$E$7)</f>
        <v>-16.098211718750086</v>
      </c>
      <c r="K692" s="14">
        <f t="shared" si="122"/>
        <v>0</v>
      </c>
      <c r="L692" s="14">
        <f t="shared" si="123"/>
        <v>16.098211718750086</v>
      </c>
      <c r="M692" s="14">
        <f t="shared" si="124"/>
        <v>-8.4515611523437936E-2</v>
      </c>
      <c r="N692" s="14">
        <f t="shared" si="120"/>
        <v>0</v>
      </c>
      <c r="O692" s="14">
        <f t="shared" si="125"/>
        <v>8.4515611523437936E-2</v>
      </c>
      <c r="P692" s="14">
        <f t="shared" si="126"/>
        <v>6.3386708642578449E-2</v>
      </c>
      <c r="Q692" s="14">
        <f t="shared" si="127"/>
        <v>6.3386708642578449E-2</v>
      </c>
      <c r="R692" s="14"/>
      <c r="S692" s="14"/>
      <c r="T692" s="14">
        <f t="shared" si="130"/>
        <v>323.48246278279868</v>
      </c>
      <c r="U692" s="14">
        <f t="shared" si="131"/>
        <v>79.282144138074955</v>
      </c>
      <c r="V692" s="14">
        <f t="shared" si="128"/>
        <v>5.1343234000488548E-2</v>
      </c>
    </row>
    <row r="693" spans="2:22" x14ac:dyDescent="0.3">
      <c r="B693" s="7" t="s">
        <v>11</v>
      </c>
      <c r="C693" s="7">
        <v>685</v>
      </c>
      <c r="D693" s="7">
        <v>96</v>
      </c>
      <c r="E693" s="8">
        <v>18.899999999999999</v>
      </c>
      <c r="F693" s="22">
        <f t="shared" si="121"/>
        <v>5.2499999999999991</v>
      </c>
      <c r="G693" s="14">
        <f t="shared" si="129"/>
        <v>0.33333333333333365</v>
      </c>
      <c r="H693" s="14">
        <f>('motorcycle data'!$C$4)*(G693)</f>
        <v>66.000000000000057</v>
      </c>
      <c r="I693" s="14">
        <f>0.5*1.225*F693^2*('motorcycle data'!$F$4)*('motorcycle data'!$G$4)</f>
        <v>5.5541882812499974</v>
      </c>
      <c r="J693" s="14">
        <f>IF(F693=0,0,H693+I693+'motorcycle data'!$E$7)</f>
        <v>110.40178828125005</v>
      </c>
      <c r="K693" s="14">
        <f t="shared" si="122"/>
        <v>110.40178828125005</v>
      </c>
      <c r="L693" s="14">
        <f t="shared" si="123"/>
        <v>0</v>
      </c>
      <c r="M693" s="14">
        <f t="shared" si="124"/>
        <v>0.57960938847656274</v>
      </c>
      <c r="N693" s="14">
        <f t="shared" si="120"/>
        <v>0.57960938847656274</v>
      </c>
      <c r="O693" s="14">
        <f t="shared" si="125"/>
        <v>0</v>
      </c>
      <c r="P693" s="14">
        <f t="shared" si="126"/>
        <v>0</v>
      </c>
      <c r="Q693" s="14" t="str">
        <f t="shared" si="127"/>
        <v/>
      </c>
      <c r="R693" s="14"/>
      <c r="S693" s="14"/>
      <c r="T693" s="14">
        <f t="shared" si="130"/>
        <v>324.06207217127525</v>
      </c>
      <c r="U693" s="14">
        <f t="shared" si="131"/>
        <v>79.282144138074955</v>
      </c>
      <c r="V693" s="14">
        <f t="shared" si="128"/>
        <v>0</v>
      </c>
    </row>
    <row r="694" spans="2:22" x14ac:dyDescent="0.3">
      <c r="B694" s="7" t="s">
        <v>11</v>
      </c>
      <c r="C694" s="7">
        <v>686</v>
      </c>
      <c r="D694" s="7">
        <v>97</v>
      </c>
      <c r="E694" s="8">
        <v>21.3</v>
      </c>
      <c r="F694" s="22">
        <f t="shared" si="121"/>
        <v>5.916666666666667</v>
      </c>
      <c r="G694" s="14">
        <f t="shared" si="129"/>
        <v>0.69444444444444442</v>
      </c>
      <c r="H694" s="14">
        <f>('motorcycle data'!$C$4)*(G694)</f>
        <v>137.5</v>
      </c>
      <c r="I694" s="14">
        <f>0.5*1.225*F694^2*('motorcycle data'!$F$4)*('motorcycle data'!$G$4)</f>
        <v>7.0543368923611123</v>
      </c>
      <c r="J694" s="14">
        <f>IF(F694=0,0,H694+I694+'motorcycle data'!$E$7)</f>
        <v>183.40193689236111</v>
      </c>
      <c r="K694" s="14">
        <f t="shared" si="122"/>
        <v>183.40193689236111</v>
      </c>
      <c r="L694" s="14">
        <f t="shared" si="123"/>
        <v>0</v>
      </c>
      <c r="M694" s="14">
        <f t="shared" si="124"/>
        <v>1.0851281266131365</v>
      </c>
      <c r="N694" s="14">
        <f t="shared" si="120"/>
        <v>1.0851281266131365</v>
      </c>
      <c r="O694" s="14">
        <f t="shared" si="125"/>
        <v>0</v>
      </c>
      <c r="P694" s="14">
        <f t="shared" si="126"/>
        <v>0</v>
      </c>
      <c r="Q694" s="14" t="str">
        <f t="shared" si="127"/>
        <v/>
      </c>
      <c r="R694" s="14"/>
      <c r="S694" s="14"/>
      <c r="T694" s="14">
        <f t="shared" si="130"/>
        <v>325.14720029788839</v>
      </c>
      <c r="U694" s="14">
        <f t="shared" si="131"/>
        <v>79.282144138074955</v>
      </c>
      <c r="V694" s="14">
        <f t="shared" si="128"/>
        <v>0</v>
      </c>
    </row>
    <row r="695" spans="2:22" x14ac:dyDescent="0.3">
      <c r="B695" s="7" t="s">
        <v>11</v>
      </c>
      <c r="C695" s="7">
        <v>687</v>
      </c>
      <c r="D695" s="7">
        <v>98</v>
      </c>
      <c r="E695" s="8">
        <v>23.9</v>
      </c>
      <c r="F695" s="22">
        <f t="shared" si="121"/>
        <v>6.6388888888888884</v>
      </c>
      <c r="G695" s="14">
        <f t="shared" si="129"/>
        <v>0.63888888888888862</v>
      </c>
      <c r="H695" s="14">
        <f>('motorcycle data'!$C$4)*(G695)</f>
        <v>126.49999999999994</v>
      </c>
      <c r="I695" s="14">
        <f>0.5*1.225*F695^2*('motorcycle data'!$F$4)*('motorcycle data'!$G$4)</f>
        <v>8.8816323398919739</v>
      </c>
      <c r="J695" s="14">
        <f>IF(F695=0,0,H695+I695+'motorcycle data'!$E$7)</f>
        <v>174.22923233989192</v>
      </c>
      <c r="K695" s="14">
        <f t="shared" si="122"/>
        <v>174.22923233989192</v>
      </c>
      <c r="L695" s="14">
        <f t="shared" si="123"/>
        <v>0</v>
      </c>
      <c r="M695" s="14">
        <f t="shared" si="124"/>
        <v>1.1566885147009491</v>
      </c>
      <c r="N695" s="14">
        <f t="shared" si="120"/>
        <v>1.1566885147009491</v>
      </c>
      <c r="O695" s="14">
        <f t="shared" si="125"/>
        <v>0</v>
      </c>
      <c r="P695" s="14">
        <f t="shared" si="126"/>
        <v>0</v>
      </c>
      <c r="Q695" s="14" t="str">
        <f t="shared" si="127"/>
        <v/>
      </c>
      <c r="R695" s="14"/>
      <c r="S695" s="14"/>
      <c r="T695" s="14">
        <f t="shared" si="130"/>
        <v>326.30388881258932</v>
      </c>
      <c r="U695" s="14">
        <f t="shared" si="131"/>
        <v>79.282144138074955</v>
      </c>
      <c r="V695" s="14">
        <f t="shared" si="128"/>
        <v>0</v>
      </c>
    </row>
    <row r="696" spans="2:22" x14ac:dyDescent="0.3">
      <c r="B696" s="7" t="s">
        <v>11</v>
      </c>
      <c r="C696" s="7">
        <v>688</v>
      </c>
      <c r="D696" s="7">
        <v>99</v>
      </c>
      <c r="E696" s="8">
        <v>25.9</v>
      </c>
      <c r="F696" s="22">
        <f t="shared" si="121"/>
        <v>7.1944444444444438</v>
      </c>
      <c r="G696" s="14">
        <f t="shared" si="129"/>
        <v>0.625</v>
      </c>
      <c r="H696" s="14">
        <f>('motorcycle data'!$C$4)*(G696)</f>
        <v>123.75</v>
      </c>
      <c r="I696" s="14">
        <f>0.5*1.225*F696^2*('motorcycle data'!$F$4)*('motorcycle data'!$G$4)</f>
        <v>10.430293219521602</v>
      </c>
      <c r="J696" s="14">
        <f>IF(F696=0,0,H696+I696+'motorcycle data'!$E$7)</f>
        <v>173.02789321952162</v>
      </c>
      <c r="K696" s="14">
        <f t="shared" si="122"/>
        <v>173.02789321952162</v>
      </c>
      <c r="L696" s="14">
        <f t="shared" si="123"/>
        <v>0</v>
      </c>
      <c r="M696" s="14">
        <f t="shared" si="124"/>
        <v>1.2448395651071136</v>
      </c>
      <c r="N696" s="14">
        <f t="shared" si="120"/>
        <v>1.2448395651071136</v>
      </c>
      <c r="O696" s="14">
        <f t="shared" si="125"/>
        <v>0</v>
      </c>
      <c r="P696" s="14">
        <f t="shared" si="126"/>
        <v>0</v>
      </c>
      <c r="Q696" s="14" t="str">
        <f t="shared" si="127"/>
        <v/>
      </c>
      <c r="R696" s="14"/>
      <c r="S696" s="14"/>
      <c r="T696" s="14">
        <f t="shared" si="130"/>
        <v>327.54872837769642</v>
      </c>
      <c r="U696" s="14">
        <f t="shared" si="131"/>
        <v>79.282144138074955</v>
      </c>
      <c r="V696" s="14">
        <f t="shared" si="128"/>
        <v>0</v>
      </c>
    </row>
    <row r="697" spans="2:22" x14ac:dyDescent="0.3">
      <c r="B697" s="7" t="s">
        <v>11</v>
      </c>
      <c r="C697" s="7">
        <v>689</v>
      </c>
      <c r="D697" s="7">
        <v>100</v>
      </c>
      <c r="E697" s="8">
        <v>28.4</v>
      </c>
      <c r="F697" s="22">
        <f t="shared" si="121"/>
        <v>7.8888888888888884</v>
      </c>
      <c r="G697" s="14">
        <f t="shared" si="129"/>
        <v>0.61111111111111138</v>
      </c>
      <c r="H697" s="14">
        <f>('motorcycle data'!$C$4)*(G697)</f>
        <v>121.00000000000006</v>
      </c>
      <c r="I697" s="14">
        <f>0.5*1.225*F697^2*('motorcycle data'!$F$4)*('motorcycle data'!$G$4)</f>
        <v>12.541043364197531</v>
      </c>
      <c r="J697" s="14">
        <f>IF(F697=0,0,H697+I697+'motorcycle data'!$E$7)</f>
        <v>172.38864336419758</v>
      </c>
      <c r="K697" s="14">
        <f t="shared" si="122"/>
        <v>172.38864336419758</v>
      </c>
      <c r="L697" s="14">
        <f t="shared" si="123"/>
        <v>0</v>
      </c>
      <c r="M697" s="14">
        <f t="shared" si="124"/>
        <v>1.3599548532064476</v>
      </c>
      <c r="N697" s="14">
        <f t="shared" si="120"/>
        <v>1.3599548532064476</v>
      </c>
      <c r="O697" s="14">
        <f t="shared" si="125"/>
        <v>0</v>
      </c>
      <c r="P697" s="14">
        <f t="shared" si="126"/>
        <v>0</v>
      </c>
      <c r="Q697" s="14" t="str">
        <f t="shared" si="127"/>
        <v/>
      </c>
      <c r="R697" s="14"/>
      <c r="S697" s="14"/>
      <c r="T697" s="14">
        <f t="shared" si="130"/>
        <v>328.90868323090285</v>
      </c>
      <c r="U697" s="14">
        <f t="shared" si="131"/>
        <v>79.282144138074955</v>
      </c>
      <c r="V697" s="14">
        <f t="shared" si="128"/>
        <v>0</v>
      </c>
    </row>
    <row r="698" spans="2:22" x14ac:dyDescent="0.3">
      <c r="B698" s="7" t="s">
        <v>11</v>
      </c>
      <c r="C698" s="7">
        <v>690</v>
      </c>
      <c r="D698" s="7">
        <v>101</v>
      </c>
      <c r="E698" s="8">
        <v>30.3</v>
      </c>
      <c r="F698" s="22">
        <f t="shared" si="121"/>
        <v>8.4166666666666661</v>
      </c>
      <c r="G698" s="14">
        <f t="shared" si="129"/>
        <v>0.34722222222222221</v>
      </c>
      <c r="H698" s="14">
        <f>('motorcycle data'!$C$4)*(G698)</f>
        <v>68.75</v>
      </c>
      <c r="I698" s="14">
        <f>0.5*1.225*F698^2*('motorcycle data'!$F$4)*('motorcycle data'!$G$4)</f>
        <v>14.275201475694443</v>
      </c>
      <c r="J698" s="14">
        <f>IF(F698=0,0,H698+I698+'motorcycle data'!$E$7)</f>
        <v>121.87280147569444</v>
      </c>
      <c r="K698" s="14">
        <f t="shared" si="122"/>
        <v>121.87280147569444</v>
      </c>
      <c r="L698" s="14">
        <f t="shared" si="123"/>
        <v>0</v>
      </c>
      <c r="M698" s="14">
        <f t="shared" si="124"/>
        <v>1.0257627457537615</v>
      </c>
      <c r="N698" s="14">
        <f t="shared" si="120"/>
        <v>1.0257627457537615</v>
      </c>
      <c r="O698" s="14">
        <f t="shared" si="125"/>
        <v>0</v>
      </c>
      <c r="P698" s="14">
        <f t="shared" si="126"/>
        <v>0</v>
      </c>
      <c r="Q698" s="14" t="str">
        <f t="shared" si="127"/>
        <v/>
      </c>
      <c r="R698" s="14"/>
      <c r="S698" s="14"/>
      <c r="T698" s="14">
        <f t="shared" si="130"/>
        <v>329.9344459766566</v>
      </c>
      <c r="U698" s="14">
        <f t="shared" si="131"/>
        <v>79.282144138074955</v>
      </c>
      <c r="V698" s="14">
        <f t="shared" si="128"/>
        <v>0</v>
      </c>
    </row>
    <row r="699" spans="2:22" x14ac:dyDescent="0.3">
      <c r="B699" s="7" t="s">
        <v>11</v>
      </c>
      <c r="C699" s="7">
        <v>691</v>
      </c>
      <c r="D699" s="7">
        <v>102</v>
      </c>
      <c r="E699" s="8">
        <v>30.9</v>
      </c>
      <c r="F699" s="22">
        <f t="shared" si="121"/>
        <v>8.5833333333333321</v>
      </c>
      <c r="G699" s="14">
        <f t="shared" si="129"/>
        <v>0.1111111111111112</v>
      </c>
      <c r="H699" s="14">
        <f>('motorcycle data'!$C$4)*(G699)</f>
        <v>22.000000000000018</v>
      </c>
      <c r="I699" s="14">
        <f>0.5*1.225*F699^2*('motorcycle data'!$F$4)*('motorcycle data'!$G$4)</f>
        <v>14.846153559027771</v>
      </c>
      <c r="J699" s="14">
        <f>IF(F699=0,0,H699+I699+'motorcycle data'!$E$7)</f>
        <v>75.693753559027783</v>
      </c>
      <c r="K699" s="14">
        <f t="shared" si="122"/>
        <v>75.693753559027783</v>
      </c>
      <c r="L699" s="14">
        <f t="shared" si="123"/>
        <v>0</v>
      </c>
      <c r="M699" s="14">
        <f t="shared" si="124"/>
        <v>0.64970471804832175</v>
      </c>
      <c r="N699" s="14">
        <f t="shared" si="120"/>
        <v>0.64970471804832175</v>
      </c>
      <c r="O699" s="14">
        <f t="shared" si="125"/>
        <v>0</v>
      </c>
      <c r="P699" s="14">
        <f t="shared" si="126"/>
        <v>0</v>
      </c>
      <c r="Q699" s="14" t="str">
        <f t="shared" si="127"/>
        <v/>
      </c>
      <c r="R699" s="14"/>
      <c r="S699" s="14"/>
      <c r="T699" s="14">
        <f t="shared" si="130"/>
        <v>330.58415069470493</v>
      </c>
      <c r="U699" s="14">
        <f t="shared" si="131"/>
        <v>79.282144138074955</v>
      </c>
      <c r="V699" s="14">
        <f t="shared" si="128"/>
        <v>0</v>
      </c>
    </row>
    <row r="700" spans="2:22" x14ac:dyDescent="0.3">
      <c r="B700" s="7" t="s">
        <v>11</v>
      </c>
      <c r="C700" s="7">
        <v>692</v>
      </c>
      <c r="D700" s="7">
        <v>103</v>
      </c>
      <c r="E700" s="8">
        <v>31.1</v>
      </c>
      <c r="F700" s="22">
        <f t="shared" si="121"/>
        <v>8.6388888888888893</v>
      </c>
      <c r="G700" s="14">
        <f t="shared" si="129"/>
        <v>0.12500000000000031</v>
      </c>
      <c r="H700" s="14">
        <f>('motorcycle data'!$C$4)*(G700)</f>
        <v>24.75000000000006</v>
      </c>
      <c r="I700" s="14">
        <f>0.5*1.225*F700^2*('motorcycle data'!$F$4)*('motorcycle data'!$G$4)</f>
        <v>15.038958728780866</v>
      </c>
      <c r="J700" s="14">
        <f>IF(F700=0,0,H700+I700+'motorcycle data'!$E$7)</f>
        <v>78.636558728780926</v>
      </c>
      <c r="K700" s="14">
        <f t="shared" si="122"/>
        <v>78.636558728780926</v>
      </c>
      <c r="L700" s="14">
        <f t="shared" si="123"/>
        <v>0</v>
      </c>
      <c r="M700" s="14">
        <f t="shared" si="124"/>
        <v>0.67933249346252411</v>
      </c>
      <c r="N700" s="14">
        <f t="shared" si="120"/>
        <v>0.67933249346252411</v>
      </c>
      <c r="O700" s="14">
        <f t="shared" si="125"/>
        <v>0</v>
      </c>
      <c r="P700" s="14">
        <f t="shared" si="126"/>
        <v>0</v>
      </c>
      <c r="Q700" s="14" t="str">
        <f t="shared" si="127"/>
        <v/>
      </c>
      <c r="R700" s="14"/>
      <c r="S700" s="14"/>
      <c r="T700" s="14">
        <f t="shared" si="130"/>
        <v>331.26348318816747</v>
      </c>
      <c r="U700" s="14">
        <f t="shared" si="131"/>
        <v>79.282144138074955</v>
      </c>
      <c r="V700" s="14">
        <f t="shared" si="128"/>
        <v>0</v>
      </c>
    </row>
    <row r="701" spans="2:22" x14ac:dyDescent="0.3">
      <c r="B701" s="7" t="s">
        <v>11</v>
      </c>
      <c r="C701" s="7">
        <v>693</v>
      </c>
      <c r="D701" s="7">
        <v>104</v>
      </c>
      <c r="E701" s="8">
        <v>31.8</v>
      </c>
      <c r="F701" s="22">
        <f t="shared" si="121"/>
        <v>8.8333333333333339</v>
      </c>
      <c r="G701" s="14">
        <f t="shared" si="129"/>
        <v>0.2222222222222224</v>
      </c>
      <c r="H701" s="14">
        <f>('motorcycle data'!$C$4)*(G701)</f>
        <v>44.000000000000036</v>
      </c>
      <c r="I701" s="14">
        <f>0.5*1.225*F701^2*('motorcycle data'!$F$4)*('motorcycle data'!$G$4)</f>
        <v>15.723572569444444</v>
      </c>
      <c r="J701" s="14">
        <f>IF(F701=0,0,H701+I701+'motorcycle data'!$E$7)</f>
        <v>98.571172569444485</v>
      </c>
      <c r="K701" s="14">
        <f t="shared" si="122"/>
        <v>98.571172569444485</v>
      </c>
      <c r="L701" s="14">
        <f t="shared" si="123"/>
        <v>0</v>
      </c>
      <c r="M701" s="14">
        <f t="shared" si="124"/>
        <v>0.87071202436342643</v>
      </c>
      <c r="N701" s="14">
        <f t="shared" si="120"/>
        <v>0.87071202436342643</v>
      </c>
      <c r="O701" s="14">
        <f t="shared" si="125"/>
        <v>0</v>
      </c>
      <c r="P701" s="14">
        <f t="shared" si="126"/>
        <v>0</v>
      </c>
      <c r="Q701" s="14" t="str">
        <f t="shared" si="127"/>
        <v/>
      </c>
      <c r="R701" s="14"/>
      <c r="S701" s="14"/>
      <c r="T701" s="14">
        <f t="shared" si="130"/>
        <v>332.13419521253087</v>
      </c>
      <c r="U701" s="14">
        <f t="shared" si="131"/>
        <v>79.282144138074955</v>
      </c>
      <c r="V701" s="14">
        <f t="shared" si="128"/>
        <v>0</v>
      </c>
    </row>
    <row r="702" spans="2:22" x14ac:dyDescent="0.3">
      <c r="B702" s="7" t="s">
        <v>11</v>
      </c>
      <c r="C702" s="7">
        <v>694</v>
      </c>
      <c r="D702" s="7">
        <v>105</v>
      </c>
      <c r="E702" s="8">
        <v>32.700000000000003</v>
      </c>
      <c r="F702" s="22">
        <f t="shared" si="121"/>
        <v>9.0833333333333339</v>
      </c>
      <c r="G702" s="14">
        <f t="shared" si="129"/>
        <v>0.19444444444444473</v>
      </c>
      <c r="H702" s="14">
        <f>('motorcycle data'!$C$4)*(G702)</f>
        <v>38.500000000000057</v>
      </c>
      <c r="I702" s="14">
        <f>0.5*1.225*F702^2*('motorcycle data'!$F$4)*('motorcycle data'!$G$4)</f>
        <v>16.62618064236111</v>
      </c>
      <c r="J702" s="14">
        <f>IF(F702=0,0,H702+I702+'motorcycle data'!$E$7)</f>
        <v>93.973780642361163</v>
      </c>
      <c r="K702" s="14">
        <f t="shared" si="122"/>
        <v>93.973780642361163</v>
      </c>
      <c r="L702" s="14">
        <f t="shared" si="123"/>
        <v>0</v>
      </c>
      <c r="M702" s="14">
        <f t="shared" si="124"/>
        <v>0.85359517416811403</v>
      </c>
      <c r="N702" s="14">
        <f t="shared" si="120"/>
        <v>0.85359517416811403</v>
      </c>
      <c r="O702" s="14">
        <f t="shared" si="125"/>
        <v>0</v>
      </c>
      <c r="P702" s="14">
        <f t="shared" si="126"/>
        <v>0</v>
      </c>
      <c r="Q702" s="14" t="str">
        <f t="shared" si="127"/>
        <v/>
      </c>
      <c r="R702" s="14"/>
      <c r="S702" s="14"/>
      <c r="T702" s="14">
        <f t="shared" si="130"/>
        <v>332.98779038669898</v>
      </c>
      <c r="U702" s="14">
        <f t="shared" si="131"/>
        <v>79.282144138074955</v>
      </c>
      <c r="V702" s="14">
        <f t="shared" si="128"/>
        <v>0</v>
      </c>
    </row>
    <row r="703" spans="2:22" x14ac:dyDescent="0.3">
      <c r="B703" s="7" t="s">
        <v>11</v>
      </c>
      <c r="C703" s="7">
        <v>695</v>
      </c>
      <c r="D703" s="7">
        <v>106</v>
      </c>
      <c r="E703" s="8">
        <v>33.200000000000003</v>
      </c>
      <c r="F703" s="22">
        <f t="shared" si="121"/>
        <v>9.2222222222222232</v>
      </c>
      <c r="G703" s="14">
        <f t="shared" si="129"/>
        <v>-4.1666666666667261E-2</v>
      </c>
      <c r="H703" s="14">
        <f>('motorcycle data'!$C$4)*(G703)</f>
        <v>-8.2500000000001172</v>
      </c>
      <c r="I703" s="14">
        <f>0.5*1.225*F703^2*('motorcycle data'!$F$4)*('motorcycle data'!$G$4)</f>
        <v>17.138513734567905</v>
      </c>
      <c r="J703" s="14">
        <f>IF(F703=0,0,H703+I703+'motorcycle data'!$E$7)</f>
        <v>47.736113734567788</v>
      </c>
      <c r="K703" s="14">
        <f t="shared" si="122"/>
        <v>47.736113734567788</v>
      </c>
      <c r="L703" s="14">
        <f t="shared" si="123"/>
        <v>0</v>
      </c>
      <c r="M703" s="14">
        <f t="shared" si="124"/>
        <v>0.4402330488854585</v>
      </c>
      <c r="N703" s="14">
        <f t="shared" si="120"/>
        <v>0.4402330488854585</v>
      </c>
      <c r="O703" s="14">
        <f t="shared" si="125"/>
        <v>0</v>
      </c>
      <c r="P703" s="14">
        <f t="shared" si="126"/>
        <v>0</v>
      </c>
      <c r="Q703" s="14">
        <f t="shared" si="127"/>
        <v>0</v>
      </c>
      <c r="R703" s="14">
        <f>SUM(Q703:Q716)</f>
        <v>3.047826277135778</v>
      </c>
      <c r="S703" s="14">
        <f>R703*14</f>
        <v>42.669567879900896</v>
      </c>
      <c r="T703" s="14">
        <f t="shared" si="130"/>
        <v>333.42802343558441</v>
      </c>
      <c r="U703" s="14">
        <f t="shared" si="131"/>
        <v>79.282144138074955</v>
      </c>
      <c r="V703" s="14">
        <f t="shared" si="128"/>
        <v>0</v>
      </c>
    </row>
    <row r="704" spans="2:22" x14ac:dyDescent="0.3">
      <c r="B704" s="7" t="s">
        <v>11</v>
      </c>
      <c r="C704" s="7">
        <v>696</v>
      </c>
      <c r="D704" s="7">
        <v>107</v>
      </c>
      <c r="E704" s="8">
        <v>32.4</v>
      </c>
      <c r="F704" s="22">
        <f t="shared" si="121"/>
        <v>9</v>
      </c>
      <c r="G704" s="14">
        <f t="shared" si="129"/>
        <v>-0.6805555555555558</v>
      </c>
      <c r="H704" s="14">
        <f>('motorcycle data'!$C$4)*(G704)</f>
        <v>-134.75000000000006</v>
      </c>
      <c r="I704" s="14">
        <f>0.5*1.225*F704^2*('motorcycle data'!$F$4)*('motorcycle data'!$G$4)</f>
        <v>16.322512499999998</v>
      </c>
      <c r="J704" s="14">
        <f>IF(F704=0,0,H704+I704+'motorcycle data'!$E$7)</f>
        <v>-79.579887500000055</v>
      </c>
      <c r="K704" s="14">
        <f t="shared" si="122"/>
        <v>0</v>
      </c>
      <c r="L704" s="14">
        <f t="shared" si="123"/>
        <v>79.579887500000055</v>
      </c>
      <c r="M704" s="14">
        <f t="shared" si="124"/>
        <v>-0.71621898750000046</v>
      </c>
      <c r="N704" s="14">
        <f t="shared" si="120"/>
        <v>0</v>
      </c>
      <c r="O704" s="14">
        <f t="shared" si="125"/>
        <v>0.71621898750000046</v>
      </c>
      <c r="P704" s="14">
        <f t="shared" si="126"/>
        <v>0.53716424062500034</v>
      </c>
      <c r="Q704" s="14">
        <f t="shared" si="127"/>
        <v>0.53716424062500034</v>
      </c>
      <c r="R704" s="14"/>
      <c r="S704" s="14"/>
      <c r="T704" s="14">
        <f t="shared" si="130"/>
        <v>333.42802343558441</v>
      </c>
      <c r="U704" s="14">
        <f t="shared" si="131"/>
        <v>79.998363125574954</v>
      </c>
      <c r="V704" s="14">
        <f t="shared" si="128"/>
        <v>0.4351030349062503</v>
      </c>
    </row>
    <row r="705" spans="2:22" x14ac:dyDescent="0.3">
      <c r="B705" s="7" t="s">
        <v>11</v>
      </c>
      <c r="C705" s="7">
        <v>697</v>
      </c>
      <c r="D705" s="7">
        <v>108</v>
      </c>
      <c r="E705" s="8">
        <v>28.3</v>
      </c>
      <c r="F705" s="22">
        <f t="shared" si="121"/>
        <v>7.8611111111111107</v>
      </c>
      <c r="G705" s="14">
        <f t="shared" si="129"/>
        <v>-0.9166666666666663</v>
      </c>
      <c r="H705" s="14">
        <f>('motorcycle data'!$C$4)*(G705)</f>
        <v>-181.49999999999991</v>
      </c>
      <c r="I705" s="14">
        <f>0.5*1.225*F705^2*('motorcycle data'!$F$4)*('motorcycle data'!$G$4)</f>
        <v>12.45288164544753</v>
      </c>
      <c r="J705" s="14">
        <f>IF(F705=0,0,H705+I705+'motorcycle data'!$E$7)</f>
        <v>-130.1995183545524</v>
      </c>
      <c r="K705" s="14">
        <f t="shared" si="122"/>
        <v>0</v>
      </c>
      <c r="L705" s="14">
        <f t="shared" si="123"/>
        <v>130.1995183545524</v>
      </c>
      <c r="M705" s="14">
        <f t="shared" si="124"/>
        <v>-1.0235128803982869</v>
      </c>
      <c r="N705" s="14">
        <f t="shared" si="120"/>
        <v>0</v>
      </c>
      <c r="O705" s="14">
        <f t="shared" si="125"/>
        <v>1.0235128803982869</v>
      </c>
      <c r="P705" s="14">
        <f t="shared" si="126"/>
        <v>0.76763466029871519</v>
      </c>
      <c r="Q705" s="14">
        <f t="shared" si="127"/>
        <v>0.76763466029871519</v>
      </c>
      <c r="R705" s="14"/>
      <c r="S705" s="14"/>
      <c r="T705" s="14">
        <f t="shared" si="130"/>
        <v>333.42802343558441</v>
      </c>
      <c r="U705" s="14">
        <f t="shared" si="131"/>
        <v>81.02187600597324</v>
      </c>
      <c r="V705" s="14">
        <f t="shared" si="128"/>
        <v>0.6217840748419593</v>
      </c>
    </row>
    <row r="706" spans="2:22" x14ac:dyDescent="0.3">
      <c r="B706" s="7" t="s">
        <v>11</v>
      </c>
      <c r="C706" s="7">
        <v>698</v>
      </c>
      <c r="D706" s="7">
        <v>109</v>
      </c>
      <c r="E706" s="8">
        <v>25.8</v>
      </c>
      <c r="F706" s="22">
        <f t="shared" si="121"/>
        <v>7.166666666666667</v>
      </c>
      <c r="G706" s="14">
        <f t="shared" si="129"/>
        <v>-0.7222222222222221</v>
      </c>
      <c r="H706" s="14">
        <f>('motorcycle data'!$C$4)*(G706)</f>
        <v>-142.99999999999997</v>
      </c>
      <c r="I706" s="14">
        <f>0.5*1.225*F706^2*('motorcycle data'!$F$4)*('motorcycle data'!$G$4)</f>
        <v>10.349905902777778</v>
      </c>
      <c r="J706" s="14">
        <f>IF(F706=0,0,H706+I706+'motorcycle data'!$E$7)</f>
        <v>-93.802494097222194</v>
      </c>
      <c r="K706" s="14">
        <f t="shared" si="122"/>
        <v>0</v>
      </c>
      <c r="L706" s="14">
        <f t="shared" si="123"/>
        <v>93.802494097222194</v>
      </c>
      <c r="M706" s="14">
        <f t="shared" si="124"/>
        <v>-0.67225120769675917</v>
      </c>
      <c r="N706" s="14">
        <f t="shared" si="120"/>
        <v>0</v>
      </c>
      <c r="O706" s="14">
        <f t="shared" si="125"/>
        <v>0.67225120769675917</v>
      </c>
      <c r="P706" s="14">
        <f t="shared" si="126"/>
        <v>0.5041884057725694</v>
      </c>
      <c r="Q706" s="14">
        <f t="shared" si="127"/>
        <v>0.5041884057725694</v>
      </c>
      <c r="R706" s="14"/>
      <c r="S706" s="14"/>
      <c r="T706" s="14">
        <f t="shared" si="130"/>
        <v>333.42802343558441</v>
      </c>
      <c r="U706" s="14">
        <f t="shared" si="131"/>
        <v>81.694127213670001</v>
      </c>
      <c r="V706" s="14">
        <f t="shared" si="128"/>
        <v>0.40839260867578125</v>
      </c>
    </row>
    <row r="707" spans="2:22" x14ac:dyDescent="0.3">
      <c r="B707" s="7" t="s">
        <v>11</v>
      </c>
      <c r="C707" s="7">
        <v>699</v>
      </c>
      <c r="D707" s="7">
        <v>110</v>
      </c>
      <c r="E707" s="8">
        <v>23.1</v>
      </c>
      <c r="F707" s="22">
        <f t="shared" si="121"/>
        <v>6.416666666666667</v>
      </c>
      <c r="G707" s="14">
        <f t="shared" si="129"/>
        <v>-0.55555555555555558</v>
      </c>
      <c r="H707" s="14">
        <f>('motorcycle data'!$C$4)*(G707)</f>
        <v>-110</v>
      </c>
      <c r="I707" s="14">
        <f>0.5*1.225*F707^2*('motorcycle data'!$F$4)*('motorcycle data'!$G$4)</f>
        <v>8.2969973090277769</v>
      </c>
      <c r="J707" s="14">
        <f>IF(F707=0,0,H707+I707+'motorcycle data'!$E$7)</f>
        <v>-62.855402690972227</v>
      </c>
      <c r="K707" s="14">
        <f t="shared" si="122"/>
        <v>0</v>
      </c>
      <c r="L707" s="14">
        <f t="shared" si="123"/>
        <v>62.855402690972227</v>
      </c>
      <c r="M707" s="14">
        <f t="shared" si="124"/>
        <v>-0.40332216726707182</v>
      </c>
      <c r="N707" s="14">
        <f t="shared" si="120"/>
        <v>0</v>
      </c>
      <c r="O707" s="14">
        <f t="shared" si="125"/>
        <v>0.40332216726707182</v>
      </c>
      <c r="P707" s="14">
        <f t="shared" si="126"/>
        <v>0.30249162545030384</v>
      </c>
      <c r="Q707" s="14">
        <f t="shared" si="127"/>
        <v>0.30249162545030384</v>
      </c>
      <c r="R707" s="14"/>
      <c r="S707" s="14"/>
      <c r="T707" s="14">
        <f t="shared" si="130"/>
        <v>333.42802343558441</v>
      </c>
      <c r="U707" s="14">
        <f t="shared" si="131"/>
        <v>82.097449380937078</v>
      </c>
      <c r="V707" s="14">
        <f t="shared" si="128"/>
        <v>0.24501821661474615</v>
      </c>
    </row>
    <row r="708" spans="2:22" x14ac:dyDescent="0.3">
      <c r="B708" s="7" t="s">
        <v>11</v>
      </c>
      <c r="C708" s="7">
        <v>700</v>
      </c>
      <c r="D708" s="7">
        <v>111</v>
      </c>
      <c r="E708" s="8">
        <v>21.8</v>
      </c>
      <c r="F708" s="22">
        <f t="shared" si="121"/>
        <v>6.0555555555555554</v>
      </c>
      <c r="G708" s="14">
        <f t="shared" si="129"/>
        <v>-0.26388888888888917</v>
      </c>
      <c r="H708" s="14">
        <f>('motorcycle data'!$C$4)*(G708)</f>
        <v>-52.250000000000057</v>
      </c>
      <c r="I708" s="14">
        <f>0.5*1.225*F708^2*('motorcycle data'!$F$4)*('motorcycle data'!$G$4)</f>
        <v>7.3894136188271604</v>
      </c>
      <c r="J708" s="14">
        <f>IF(F708=0,0,H708+I708+'motorcycle data'!$E$7)</f>
        <v>-6.0129863811728939</v>
      </c>
      <c r="K708" s="14">
        <f t="shared" si="122"/>
        <v>0</v>
      </c>
      <c r="L708" s="14">
        <f t="shared" si="123"/>
        <v>6.0129863811728939</v>
      </c>
      <c r="M708" s="14">
        <f t="shared" si="124"/>
        <v>-3.6411973085991416E-2</v>
      </c>
      <c r="N708" s="14">
        <f t="shared" si="120"/>
        <v>0</v>
      </c>
      <c r="O708" s="14">
        <f t="shared" si="125"/>
        <v>3.6411973085991416E-2</v>
      </c>
      <c r="P708" s="14">
        <f t="shared" si="126"/>
        <v>2.730897981449356E-2</v>
      </c>
      <c r="Q708" s="14">
        <f t="shared" si="127"/>
        <v>2.730897981449356E-2</v>
      </c>
      <c r="R708" s="14"/>
      <c r="S708" s="14"/>
      <c r="T708" s="14">
        <f t="shared" si="130"/>
        <v>333.42802343558441</v>
      </c>
      <c r="U708" s="14">
        <f t="shared" si="131"/>
        <v>82.133861354023068</v>
      </c>
      <c r="V708" s="14">
        <f t="shared" si="128"/>
        <v>2.2120273649739786E-2</v>
      </c>
    </row>
    <row r="709" spans="2:22" x14ac:dyDescent="0.3">
      <c r="B709" s="7" t="s">
        <v>11</v>
      </c>
      <c r="C709" s="7">
        <v>701</v>
      </c>
      <c r="D709" s="7">
        <v>112</v>
      </c>
      <c r="E709" s="8">
        <v>21.2</v>
      </c>
      <c r="F709" s="22">
        <f t="shared" si="121"/>
        <v>5.8888888888888884</v>
      </c>
      <c r="G709" s="14">
        <f t="shared" si="129"/>
        <v>-0.1111111111111112</v>
      </c>
      <c r="H709" s="14">
        <f>('motorcycle data'!$C$4)*(G709)</f>
        <v>-22.000000000000018</v>
      </c>
      <c r="I709" s="14">
        <f>0.5*1.225*F709^2*('motorcycle data'!$F$4)*('motorcycle data'!$G$4)</f>
        <v>6.98825447530864</v>
      </c>
      <c r="J709" s="14">
        <f>IF(F709=0,0,H709+I709+'motorcycle data'!$E$7)</f>
        <v>23.835854475308622</v>
      </c>
      <c r="K709" s="14">
        <f t="shared" si="122"/>
        <v>23.835854475308622</v>
      </c>
      <c r="L709" s="14">
        <f t="shared" si="123"/>
        <v>0</v>
      </c>
      <c r="M709" s="14">
        <f t="shared" si="124"/>
        <v>0.14036669857681744</v>
      </c>
      <c r="N709" s="14">
        <f t="shared" si="120"/>
        <v>0.14036669857681744</v>
      </c>
      <c r="O709" s="14">
        <f t="shared" si="125"/>
        <v>0</v>
      </c>
      <c r="P709" s="14">
        <f t="shared" si="126"/>
        <v>0</v>
      </c>
      <c r="Q709" s="14">
        <f t="shared" si="127"/>
        <v>0</v>
      </c>
      <c r="R709" s="14"/>
      <c r="S709" s="14"/>
      <c r="T709" s="14">
        <f t="shared" si="130"/>
        <v>333.56839013416123</v>
      </c>
      <c r="U709" s="14">
        <f t="shared" si="131"/>
        <v>82.133861354023068</v>
      </c>
      <c r="V709" s="14">
        <f t="shared" si="128"/>
        <v>0</v>
      </c>
    </row>
    <row r="710" spans="2:22" x14ac:dyDescent="0.3">
      <c r="B710" s="7" t="s">
        <v>11</v>
      </c>
      <c r="C710" s="7">
        <v>702</v>
      </c>
      <c r="D710" s="7">
        <v>113</v>
      </c>
      <c r="E710" s="8">
        <v>21</v>
      </c>
      <c r="F710" s="22">
        <f t="shared" si="121"/>
        <v>5.833333333333333</v>
      </c>
      <c r="G710" s="14">
        <f t="shared" si="129"/>
        <v>-2.7777777777777679E-2</v>
      </c>
      <c r="H710" s="14">
        <f>('motorcycle data'!$C$4)*(G710)</f>
        <v>-5.4999999999999805</v>
      </c>
      <c r="I710" s="14">
        <f>0.5*1.225*F710^2*('motorcycle data'!$F$4)*('motorcycle data'!$G$4)</f>
        <v>6.8570225694444424</v>
      </c>
      <c r="J710" s="14">
        <f>IF(F710=0,0,H710+I710+'motorcycle data'!$E$7)</f>
        <v>40.20462256944446</v>
      </c>
      <c r="K710" s="14">
        <f t="shared" si="122"/>
        <v>40.20462256944446</v>
      </c>
      <c r="L710" s="14">
        <f t="shared" si="123"/>
        <v>0</v>
      </c>
      <c r="M710" s="14">
        <f t="shared" si="124"/>
        <v>0.23452696498842601</v>
      </c>
      <c r="N710" s="14">
        <f t="shared" si="120"/>
        <v>0.23452696498842601</v>
      </c>
      <c r="O710" s="14">
        <f t="shared" si="125"/>
        <v>0</v>
      </c>
      <c r="P710" s="14">
        <f t="shared" si="126"/>
        <v>0</v>
      </c>
      <c r="Q710" s="14">
        <f t="shared" si="127"/>
        <v>0</v>
      </c>
      <c r="R710" s="14"/>
      <c r="S710" s="14"/>
      <c r="T710" s="14">
        <f t="shared" si="130"/>
        <v>333.80291709914968</v>
      </c>
      <c r="U710" s="14">
        <f t="shared" si="131"/>
        <v>82.133861354023068</v>
      </c>
      <c r="V710" s="14">
        <f t="shared" si="128"/>
        <v>0</v>
      </c>
    </row>
    <row r="711" spans="2:22" x14ac:dyDescent="0.3">
      <c r="B711" s="7" t="s">
        <v>11</v>
      </c>
      <c r="C711" s="7">
        <v>703</v>
      </c>
      <c r="D711" s="7">
        <v>114</v>
      </c>
      <c r="E711" s="8">
        <v>21</v>
      </c>
      <c r="F711" s="22">
        <f t="shared" si="121"/>
        <v>5.833333333333333</v>
      </c>
      <c r="G711" s="14">
        <f t="shared" si="129"/>
        <v>-1.3888888888889086E-2</v>
      </c>
      <c r="H711" s="14">
        <f>('motorcycle data'!$C$4)*(G711)</f>
        <v>-2.7500000000000391</v>
      </c>
      <c r="I711" s="14">
        <f>0.5*1.225*F711^2*('motorcycle data'!$F$4)*('motorcycle data'!$G$4)</f>
        <v>6.8570225694444424</v>
      </c>
      <c r="J711" s="14">
        <f>IF(F711=0,0,H711+I711+'motorcycle data'!$E$7)</f>
        <v>42.954622569444403</v>
      </c>
      <c r="K711" s="14">
        <f t="shared" si="122"/>
        <v>42.954622569444403</v>
      </c>
      <c r="L711" s="14">
        <f t="shared" si="123"/>
        <v>0</v>
      </c>
      <c r="M711" s="14">
        <f t="shared" si="124"/>
        <v>0.25056863165509236</v>
      </c>
      <c r="N711" s="14">
        <f t="shared" si="120"/>
        <v>0.25056863165509236</v>
      </c>
      <c r="O711" s="14">
        <f t="shared" si="125"/>
        <v>0</v>
      </c>
      <c r="P711" s="14">
        <f t="shared" si="126"/>
        <v>0</v>
      </c>
      <c r="Q711" s="14">
        <f t="shared" si="127"/>
        <v>0</v>
      </c>
      <c r="R711" s="14"/>
      <c r="S711" s="14"/>
      <c r="T711" s="14">
        <f t="shared" si="130"/>
        <v>334.05348573080477</v>
      </c>
      <c r="U711" s="14">
        <f t="shared" si="131"/>
        <v>82.133861354023068</v>
      </c>
      <c r="V711" s="14">
        <f t="shared" si="128"/>
        <v>0</v>
      </c>
    </row>
    <row r="712" spans="2:22" x14ac:dyDescent="0.3">
      <c r="B712" s="7" t="s">
        <v>11</v>
      </c>
      <c r="C712" s="7">
        <v>704</v>
      </c>
      <c r="D712" s="7">
        <v>115</v>
      </c>
      <c r="E712" s="8">
        <v>20.9</v>
      </c>
      <c r="F712" s="22">
        <f t="shared" si="121"/>
        <v>5.8055555555555554</v>
      </c>
      <c r="G712" s="14">
        <f t="shared" si="129"/>
        <v>-0.15277777777777798</v>
      </c>
      <c r="H712" s="14">
        <f>('motorcycle data'!$C$4)*(G712)</f>
        <v>-30.250000000000043</v>
      </c>
      <c r="I712" s="14">
        <f>0.5*1.225*F712^2*('motorcycle data'!$F$4)*('motorcycle data'!$G$4)</f>
        <v>6.7918730806327154</v>
      </c>
      <c r="J712" s="14">
        <f>IF(F712=0,0,H712+I712+'motorcycle data'!$E$7)</f>
        <v>15.389473080632673</v>
      </c>
      <c r="K712" s="14">
        <f t="shared" si="122"/>
        <v>15.389473080632673</v>
      </c>
      <c r="L712" s="14">
        <f t="shared" si="123"/>
        <v>0</v>
      </c>
      <c r="M712" s="14">
        <f t="shared" si="124"/>
        <v>8.9344440940339678E-2</v>
      </c>
      <c r="N712" s="14">
        <f t="shared" ref="N712:N775" si="132">IF(M712&gt;0,M712,0)</f>
        <v>8.9344440940339678E-2</v>
      </c>
      <c r="O712" s="14">
        <f t="shared" si="125"/>
        <v>0</v>
      </c>
      <c r="P712" s="14">
        <f t="shared" si="126"/>
        <v>0</v>
      </c>
      <c r="Q712" s="14">
        <f t="shared" si="127"/>
        <v>0</v>
      </c>
      <c r="R712" s="14"/>
      <c r="S712" s="14"/>
      <c r="T712" s="14">
        <f t="shared" si="130"/>
        <v>334.14283017174512</v>
      </c>
      <c r="U712" s="14">
        <f t="shared" si="131"/>
        <v>82.133861354023068</v>
      </c>
      <c r="V712" s="14">
        <f t="shared" si="128"/>
        <v>0</v>
      </c>
    </row>
    <row r="713" spans="2:22" x14ac:dyDescent="0.3">
      <c r="B713" s="7" t="s">
        <v>11</v>
      </c>
      <c r="C713" s="7">
        <v>705</v>
      </c>
      <c r="D713" s="7">
        <v>116</v>
      </c>
      <c r="E713" s="8">
        <v>19.899999999999999</v>
      </c>
      <c r="F713" s="22">
        <f t="shared" ref="F713:F776" si="133">E713/3.6</f>
        <v>5.5277777777777777</v>
      </c>
      <c r="G713" s="14">
        <f t="shared" si="129"/>
        <v>-0.41666666666666663</v>
      </c>
      <c r="H713" s="14">
        <f>('motorcycle data'!$C$4)*(G713)</f>
        <v>-82.499999999999986</v>
      </c>
      <c r="I713" s="14">
        <f>0.5*1.225*F713^2*('motorcycle data'!$F$4)*('motorcycle data'!$G$4)</f>
        <v>6.1574818769290118</v>
      </c>
      <c r="J713" s="14">
        <f>IF(F713=0,0,H713+I713+'motorcycle data'!$E$7)</f>
        <v>-37.494918123070974</v>
      </c>
      <c r="K713" s="14">
        <f t="shared" ref="K713:K776" si="134">IF(J713&lt;=0,0,J713)</f>
        <v>0</v>
      </c>
      <c r="L713" s="14">
        <f t="shared" ref="L713:L776" si="135">IF(J713&lt;0,J713*-1,0)</f>
        <v>37.494918123070974</v>
      </c>
      <c r="M713" s="14">
        <f t="shared" ref="M713:M776" si="136">(J713*F713)/1000</f>
        <v>-0.207263575180309</v>
      </c>
      <c r="N713" s="14">
        <f t="shared" si="132"/>
        <v>0</v>
      </c>
      <c r="O713" s="14">
        <f t="shared" ref="O713:O776" si="137">IF(M713&lt;0,M713*-1,0)</f>
        <v>0.207263575180309</v>
      </c>
      <c r="P713" s="14">
        <f t="shared" ref="P713:P776" si="138">O713*0.75</f>
        <v>0.15544768138523174</v>
      </c>
      <c r="Q713" s="14">
        <f t="shared" ref="Q713:Q776" si="139">IF(G713&lt;0,P713,"")</f>
        <v>0.15544768138523174</v>
      </c>
      <c r="R713" s="14"/>
      <c r="S713" s="14"/>
      <c r="T713" s="14">
        <f t="shared" si="130"/>
        <v>334.14283017174512</v>
      </c>
      <c r="U713" s="14">
        <f t="shared" si="131"/>
        <v>82.341124929203374</v>
      </c>
      <c r="V713" s="14">
        <f t="shared" ref="V713:V776" si="140">O713*0.75*0.9*0.9</f>
        <v>0.1259126219220377</v>
      </c>
    </row>
    <row r="714" spans="2:22" x14ac:dyDescent="0.3">
      <c r="B714" s="7" t="s">
        <v>11</v>
      </c>
      <c r="C714" s="7">
        <v>706</v>
      </c>
      <c r="D714" s="7">
        <v>117</v>
      </c>
      <c r="E714" s="8">
        <v>17.899999999999999</v>
      </c>
      <c r="F714" s="22">
        <f t="shared" si="133"/>
        <v>4.9722222222222214</v>
      </c>
      <c r="G714" s="14">
        <f t="shared" ref="G714:G777" si="141">($E715-$E713)/2/3.6</f>
        <v>-0.66666666666666652</v>
      </c>
      <c r="H714" s="14">
        <f>('motorcycle data'!$C$4)*(G714)</f>
        <v>-131.99999999999997</v>
      </c>
      <c r="I714" s="14">
        <f>0.5*1.225*F714^2*('motorcycle data'!$F$4)*('motorcycle data'!$G$4)</f>
        <v>4.9819922935956775</v>
      </c>
      <c r="J714" s="14">
        <f>IF(F714=0,0,H714+I714+'motorcycle data'!$E$7)</f>
        <v>-88.170407706404291</v>
      </c>
      <c r="K714" s="14">
        <f t="shared" si="134"/>
        <v>0</v>
      </c>
      <c r="L714" s="14">
        <f t="shared" si="135"/>
        <v>88.170407706404291</v>
      </c>
      <c r="M714" s="14">
        <f t="shared" si="136"/>
        <v>-0.43840286054017685</v>
      </c>
      <c r="N714" s="14">
        <f t="shared" si="132"/>
        <v>0</v>
      </c>
      <c r="O714" s="14">
        <f t="shared" si="137"/>
        <v>0.43840286054017685</v>
      </c>
      <c r="P714" s="14">
        <f t="shared" si="138"/>
        <v>0.32880214540513264</v>
      </c>
      <c r="Q714" s="14">
        <f t="shared" si="139"/>
        <v>0.32880214540513264</v>
      </c>
      <c r="R714" s="14"/>
      <c r="S714" s="14"/>
      <c r="T714" s="14">
        <f t="shared" ref="T714:T777" si="142">T713+N714</f>
        <v>334.14283017174512</v>
      </c>
      <c r="U714" s="14">
        <f t="shared" ref="U714:U777" si="143">U713+O714</f>
        <v>82.779527789743554</v>
      </c>
      <c r="V714" s="14">
        <f t="shared" si="140"/>
        <v>0.26632973777815744</v>
      </c>
    </row>
    <row r="715" spans="2:22" x14ac:dyDescent="0.3">
      <c r="B715" s="7" t="s">
        <v>11</v>
      </c>
      <c r="C715" s="7">
        <v>707</v>
      </c>
      <c r="D715" s="7">
        <v>118</v>
      </c>
      <c r="E715" s="8">
        <v>15.1</v>
      </c>
      <c r="F715" s="22">
        <f t="shared" si="133"/>
        <v>4.1944444444444446</v>
      </c>
      <c r="G715" s="14">
        <f t="shared" si="141"/>
        <v>-0.70833333333333304</v>
      </c>
      <c r="H715" s="14">
        <f>('motorcycle data'!$C$4)*(G715)</f>
        <v>-140.24999999999994</v>
      </c>
      <c r="I715" s="14">
        <f>0.5*1.225*F715^2*('motorcycle data'!$F$4)*('motorcycle data'!$G$4)</f>
        <v>3.5452828028549388</v>
      </c>
      <c r="J715" s="14">
        <f>IF(F715=0,0,H715+I715+'motorcycle data'!$E$7)</f>
        <v>-97.857117197145016</v>
      </c>
      <c r="K715" s="14">
        <f t="shared" si="134"/>
        <v>0</v>
      </c>
      <c r="L715" s="14">
        <f t="shared" si="135"/>
        <v>97.857117197145016</v>
      </c>
      <c r="M715" s="14">
        <f t="shared" si="136"/>
        <v>-0.41045624157691385</v>
      </c>
      <c r="N715" s="14">
        <f t="shared" si="132"/>
        <v>0</v>
      </c>
      <c r="O715" s="14">
        <f t="shared" si="137"/>
        <v>0.41045624157691385</v>
      </c>
      <c r="P715" s="14">
        <f t="shared" si="138"/>
        <v>0.30784218118268536</v>
      </c>
      <c r="Q715" s="14">
        <f t="shared" si="139"/>
        <v>0.30784218118268536</v>
      </c>
      <c r="R715" s="14"/>
      <c r="S715" s="14"/>
      <c r="T715" s="14">
        <f t="shared" si="142"/>
        <v>334.14283017174512</v>
      </c>
      <c r="U715" s="14">
        <f t="shared" si="143"/>
        <v>83.189984031320463</v>
      </c>
      <c r="V715" s="14">
        <f t="shared" si="140"/>
        <v>0.24935216675797514</v>
      </c>
    </row>
    <row r="716" spans="2:22" x14ac:dyDescent="0.3">
      <c r="B716" s="7" t="s">
        <v>11</v>
      </c>
      <c r="C716" s="7">
        <v>708</v>
      </c>
      <c r="D716" s="7">
        <v>119</v>
      </c>
      <c r="E716" s="8">
        <v>12.8</v>
      </c>
      <c r="F716" s="22">
        <f t="shared" si="133"/>
        <v>3.5555555555555558</v>
      </c>
      <c r="G716" s="14">
        <f t="shared" si="141"/>
        <v>-0.43055555555555547</v>
      </c>
      <c r="H716" s="14">
        <f>('motorcycle data'!$C$4)*(G716)</f>
        <v>-85.249999999999986</v>
      </c>
      <c r="I716" s="14">
        <f>0.5*1.225*F716^2*('motorcycle data'!$F$4)*('motorcycle data'!$G$4)</f>
        <v>2.547516049382716</v>
      </c>
      <c r="J716" s="14">
        <f>IF(F716=0,0,H716+I716+'motorcycle data'!$E$7)</f>
        <v>-43.854883950617264</v>
      </c>
      <c r="K716" s="14">
        <f t="shared" si="134"/>
        <v>0</v>
      </c>
      <c r="L716" s="14">
        <f t="shared" si="135"/>
        <v>43.854883950617264</v>
      </c>
      <c r="M716" s="14">
        <f t="shared" si="136"/>
        <v>-0.15592847626886142</v>
      </c>
      <c r="N716" s="14">
        <f t="shared" si="132"/>
        <v>0</v>
      </c>
      <c r="O716" s="14">
        <f t="shared" si="137"/>
        <v>0.15592847626886142</v>
      </c>
      <c r="P716" s="14">
        <f t="shared" si="138"/>
        <v>0.11694635720164606</v>
      </c>
      <c r="Q716" s="14">
        <f t="shared" si="139"/>
        <v>0.11694635720164606</v>
      </c>
      <c r="R716" s="14"/>
      <c r="S716" s="14"/>
      <c r="T716" s="14">
        <f t="shared" si="142"/>
        <v>334.14283017174512</v>
      </c>
      <c r="U716" s="14">
        <f t="shared" si="143"/>
        <v>83.345912507589318</v>
      </c>
      <c r="V716" s="14">
        <f t="shared" si="140"/>
        <v>9.4726549333333313E-2</v>
      </c>
    </row>
    <row r="717" spans="2:22" x14ac:dyDescent="0.3">
      <c r="B717" s="7" t="s">
        <v>11</v>
      </c>
      <c r="C717" s="7">
        <v>709</v>
      </c>
      <c r="D717" s="7">
        <v>120</v>
      </c>
      <c r="E717" s="8">
        <v>12</v>
      </c>
      <c r="F717" s="22">
        <f t="shared" si="133"/>
        <v>3.333333333333333</v>
      </c>
      <c r="G717" s="14">
        <f t="shared" si="141"/>
        <v>5.5555555555555358E-2</v>
      </c>
      <c r="H717" s="14">
        <f>('motorcycle data'!$C$4)*(G717)</f>
        <v>10.999999999999961</v>
      </c>
      <c r="I717" s="14">
        <f>0.5*1.225*F717^2*('motorcycle data'!$F$4)*('motorcycle data'!$G$4)</f>
        <v>2.239027777777777</v>
      </c>
      <c r="J717" s="14">
        <f>IF(F717=0,0,H717+I717+'motorcycle data'!$E$7)</f>
        <v>52.086627777777736</v>
      </c>
      <c r="K717" s="14">
        <f t="shared" si="134"/>
        <v>52.086627777777736</v>
      </c>
      <c r="L717" s="14">
        <f t="shared" si="135"/>
        <v>0</v>
      </c>
      <c r="M717" s="14">
        <f t="shared" si="136"/>
        <v>0.17362209259259243</v>
      </c>
      <c r="N717" s="14">
        <f t="shared" si="132"/>
        <v>0.17362209259259243</v>
      </c>
      <c r="O717" s="14">
        <f t="shared" si="137"/>
        <v>0</v>
      </c>
      <c r="P717" s="14">
        <f t="shared" si="138"/>
        <v>0</v>
      </c>
      <c r="Q717" s="14" t="str">
        <f t="shared" si="139"/>
        <v/>
      </c>
      <c r="R717" s="14"/>
      <c r="S717" s="14"/>
      <c r="T717" s="14">
        <f t="shared" si="142"/>
        <v>334.31645226433773</v>
      </c>
      <c r="U717" s="14">
        <f t="shared" si="143"/>
        <v>83.345912507589318</v>
      </c>
      <c r="V717" s="14">
        <f t="shared" si="140"/>
        <v>0</v>
      </c>
    </row>
    <row r="718" spans="2:22" x14ac:dyDescent="0.3">
      <c r="B718" s="7" t="s">
        <v>11</v>
      </c>
      <c r="C718" s="7">
        <v>710</v>
      </c>
      <c r="D718" s="7">
        <v>121</v>
      </c>
      <c r="E718" s="8">
        <v>13.2</v>
      </c>
      <c r="F718" s="22">
        <f t="shared" si="133"/>
        <v>3.6666666666666665</v>
      </c>
      <c r="G718" s="14">
        <f t="shared" si="141"/>
        <v>0.70833333333333348</v>
      </c>
      <c r="H718" s="14">
        <f>('motorcycle data'!$C$4)*(G718)</f>
        <v>140.25000000000003</v>
      </c>
      <c r="I718" s="14">
        <f>0.5*1.225*F718^2*('motorcycle data'!$F$4)*('motorcycle data'!$G$4)</f>
        <v>2.7092236111111108</v>
      </c>
      <c r="J718" s="14">
        <f>IF(F718=0,0,H718+I718+'motorcycle data'!$E$7)</f>
        <v>181.80682361111113</v>
      </c>
      <c r="K718" s="14">
        <f t="shared" si="134"/>
        <v>181.80682361111113</v>
      </c>
      <c r="L718" s="14">
        <f t="shared" si="135"/>
        <v>0</v>
      </c>
      <c r="M718" s="14">
        <f t="shared" si="136"/>
        <v>0.66662501990740752</v>
      </c>
      <c r="N718" s="14">
        <f t="shared" si="132"/>
        <v>0.66662501990740752</v>
      </c>
      <c r="O718" s="14">
        <f t="shared" si="137"/>
        <v>0</v>
      </c>
      <c r="P718" s="14">
        <f t="shared" si="138"/>
        <v>0</v>
      </c>
      <c r="Q718" s="14" t="str">
        <f t="shared" si="139"/>
        <v/>
      </c>
      <c r="R718" s="14"/>
      <c r="S718" s="14"/>
      <c r="T718" s="14">
        <f t="shared" si="142"/>
        <v>334.98307728424516</v>
      </c>
      <c r="U718" s="14">
        <f t="shared" si="143"/>
        <v>83.345912507589318</v>
      </c>
      <c r="V718" s="14">
        <f t="shared" si="140"/>
        <v>0</v>
      </c>
    </row>
    <row r="719" spans="2:22" x14ac:dyDescent="0.3">
      <c r="B719" s="7" t="s">
        <v>11</v>
      </c>
      <c r="C719" s="7">
        <v>711</v>
      </c>
      <c r="D719" s="7">
        <v>122</v>
      </c>
      <c r="E719" s="8">
        <v>17.100000000000001</v>
      </c>
      <c r="F719" s="22">
        <f t="shared" si="133"/>
        <v>4.75</v>
      </c>
      <c r="G719" s="14">
        <f t="shared" si="141"/>
        <v>1.0972222222222225</v>
      </c>
      <c r="H719" s="14">
        <f>('motorcycle data'!$C$4)*(G719)</f>
        <v>217.25000000000006</v>
      </c>
      <c r="I719" s="14">
        <f>0.5*1.225*F719^2*('motorcycle data'!$F$4)*('motorcycle data'!$G$4)</f>
        <v>4.5466257812499995</v>
      </c>
      <c r="J719" s="14">
        <f>IF(F719=0,0,H719+I719+'motorcycle data'!$E$7)</f>
        <v>260.64422578125004</v>
      </c>
      <c r="K719" s="14">
        <f t="shared" si="134"/>
        <v>260.64422578125004</v>
      </c>
      <c r="L719" s="14">
        <f t="shared" si="135"/>
        <v>0</v>
      </c>
      <c r="M719" s="14">
        <f t="shared" si="136"/>
        <v>1.2380600724609376</v>
      </c>
      <c r="N719" s="14">
        <f t="shared" si="132"/>
        <v>1.2380600724609376</v>
      </c>
      <c r="O719" s="14">
        <f t="shared" si="137"/>
        <v>0</v>
      </c>
      <c r="P719" s="14">
        <f t="shared" si="138"/>
        <v>0</v>
      </c>
      <c r="Q719" s="14" t="str">
        <f t="shared" si="139"/>
        <v/>
      </c>
      <c r="R719" s="14"/>
      <c r="S719" s="14"/>
      <c r="T719" s="14">
        <f t="shared" si="142"/>
        <v>336.22113735670609</v>
      </c>
      <c r="U719" s="14">
        <f t="shared" si="143"/>
        <v>83.345912507589318</v>
      </c>
      <c r="V719" s="14">
        <f t="shared" si="140"/>
        <v>0</v>
      </c>
    </row>
    <row r="720" spans="2:22" x14ac:dyDescent="0.3">
      <c r="B720" s="7" t="s">
        <v>11</v>
      </c>
      <c r="C720" s="7">
        <v>712</v>
      </c>
      <c r="D720" s="7">
        <v>123</v>
      </c>
      <c r="E720" s="8">
        <v>21.1</v>
      </c>
      <c r="F720" s="22">
        <f t="shared" si="133"/>
        <v>5.8611111111111116</v>
      </c>
      <c r="G720" s="14">
        <f t="shared" si="141"/>
        <v>0.65277777777777768</v>
      </c>
      <c r="H720" s="14">
        <f>('motorcycle data'!$C$4)*(G720)</f>
        <v>129.24999999999997</v>
      </c>
      <c r="I720" s="14">
        <f>0.5*1.225*F720^2*('motorcycle data'!$F$4)*('motorcycle data'!$G$4)</f>
        <v>6.9224830343364196</v>
      </c>
      <c r="J720" s="14">
        <f>IF(F720=0,0,H720+I720+'motorcycle data'!$E$7)</f>
        <v>175.02008303433638</v>
      </c>
      <c r="K720" s="14">
        <f t="shared" si="134"/>
        <v>175.02008303433638</v>
      </c>
      <c r="L720" s="14">
        <f t="shared" si="135"/>
        <v>0</v>
      </c>
      <c r="M720" s="14">
        <f t="shared" si="136"/>
        <v>1.0258121533401383</v>
      </c>
      <c r="N720" s="14">
        <f t="shared" si="132"/>
        <v>1.0258121533401383</v>
      </c>
      <c r="O720" s="14">
        <f t="shared" si="137"/>
        <v>0</v>
      </c>
      <c r="P720" s="14">
        <f t="shared" si="138"/>
        <v>0</v>
      </c>
      <c r="Q720" s="14" t="str">
        <f t="shared" si="139"/>
        <v/>
      </c>
      <c r="R720" s="14"/>
      <c r="S720" s="14"/>
      <c r="T720" s="14">
        <f t="shared" si="142"/>
        <v>337.24694951004625</v>
      </c>
      <c r="U720" s="14">
        <f t="shared" si="143"/>
        <v>83.345912507589318</v>
      </c>
      <c r="V720" s="14">
        <f t="shared" si="140"/>
        <v>0</v>
      </c>
    </row>
    <row r="721" spans="2:22" x14ac:dyDescent="0.3">
      <c r="B721" s="7" t="s">
        <v>11</v>
      </c>
      <c r="C721" s="7">
        <v>713</v>
      </c>
      <c r="D721" s="7">
        <v>124</v>
      </c>
      <c r="E721" s="8">
        <v>21.8</v>
      </c>
      <c r="F721" s="22">
        <f t="shared" si="133"/>
        <v>6.0555555555555554</v>
      </c>
      <c r="G721" s="14">
        <f t="shared" si="141"/>
        <v>1.3888888888888593E-2</v>
      </c>
      <c r="H721" s="14">
        <f>('motorcycle data'!$C$4)*(G721)</f>
        <v>2.7499999999999414</v>
      </c>
      <c r="I721" s="14">
        <f>0.5*1.225*F721^2*('motorcycle data'!$F$4)*('motorcycle data'!$G$4)</f>
        <v>7.3894136188271604</v>
      </c>
      <c r="J721" s="14">
        <f>IF(F721=0,0,H721+I721+'motorcycle data'!$E$7)</f>
        <v>48.987013618827106</v>
      </c>
      <c r="K721" s="14">
        <f t="shared" si="134"/>
        <v>48.987013618827106</v>
      </c>
      <c r="L721" s="14">
        <f t="shared" si="135"/>
        <v>0</v>
      </c>
      <c r="M721" s="14">
        <f t="shared" si="136"/>
        <v>0.29664358246956413</v>
      </c>
      <c r="N721" s="14">
        <f t="shared" si="132"/>
        <v>0.29664358246956413</v>
      </c>
      <c r="O721" s="14">
        <f t="shared" si="137"/>
        <v>0</v>
      </c>
      <c r="P721" s="14">
        <f t="shared" si="138"/>
        <v>0</v>
      </c>
      <c r="Q721" s="14" t="str">
        <f t="shared" si="139"/>
        <v/>
      </c>
      <c r="R721" s="14"/>
      <c r="S721" s="14"/>
      <c r="T721" s="14">
        <f t="shared" si="142"/>
        <v>337.54359309251583</v>
      </c>
      <c r="U721" s="14">
        <f t="shared" si="143"/>
        <v>83.345912507589318</v>
      </c>
      <c r="V721" s="14">
        <f t="shared" si="140"/>
        <v>0</v>
      </c>
    </row>
    <row r="722" spans="2:22" x14ac:dyDescent="0.3">
      <c r="B722" s="7" t="s">
        <v>11</v>
      </c>
      <c r="C722" s="7">
        <v>714</v>
      </c>
      <c r="D722" s="7">
        <v>125</v>
      </c>
      <c r="E722" s="8">
        <v>21.2</v>
      </c>
      <c r="F722" s="22">
        <f t="shared" si="133"/>
        <v>5.8888888888888884</v>
      </c>
      <c r="G722" s="14">
        <f t="shared" si="141"/>
        <v>-0.45833333333333343</v>
      </c>
      <c r="H722" s="14">
        <f>('motorcycle data'!$C$4)*(G722)</f>
        <v>-90.750000000000014</v>
      </c>
      <c r="I722" s="14">
        <f>0.5*1.225*F722^2*('motorcycle data'!$F$4)*('motorcycle data'!$G$4)</f>
        <v>6.98825447530864</v>
      </c>
      <c r="J722" s="14">
        <f>IF(F722=0,0,H722+I722+'motorcycle data'!$E$7)</f>
        <v>-44.914145524691378</v>
      </c>
      <c r="K722" s="14">
        <f t="shared" si="134"/>
        <v>0</v>
      </c>
      <c r="L722" s="14">
        <f t="shared" si="135"/>
        <v>44.914145524691378</v>
      </c>
      <c r="M722" s="14">
        <f t="shared" si="136"/>
        <v>-0.26449441253429362</v>
      </c>
      <c r="N722" s="14">
        <f t="shared" si="132"/>
        <v>0</v>
      </c>
      <c r="O722" s="14">
        <f t="shared" si="137"/>
        <v>0.26449441253429362</v>
      </c>
      <c r="P722" s="14">
        <f t="shared" si="138"/>
        <v>0.19837080940072022</v>
      </c>
      <c r="Q722" s="14">
        <f t="shared" si="139"/>
        <v>0.19837080940072022</v>
      </c>
      <c r="R722" s="14">
        <f>SUM(Q722:Q725)</f>
        <v>1.2262022400213799</v>
      </c>
      <c r="S722" s="14">
        <f>R722*4</f>
        <v>4.9048089600855196</v>
      </c>
      <c r="T722" s="14">
        <f t="shared" si="142"/>
        <v>337.54359309251583</v>
      </c>
      <c r="U722" s="14">
        <f t="shared" si="143"/>
        <v>83.610406920123609</v>
      </c>
      <c r="V722" s="14">
        <f t="shared" si="140"/>
        <v>0.16068035561458338</v>
      </c>
    </row>
    <row r="723" spans="2:22" x14ac:dyDescent="0.3">
      <c r="B723" s="7" t="s">
        <v>11</v>
      </c>
      <c r="C723" s="7">
        <v>715</v>
      </c>
      <c r="D723" s="7">
        <v>126</v>
      </c>
      <c r="E723" s="8">
        <v>18.5</v>
      </c>
      <c r="F723" s="22">
        <f t="shared" si="133"/>
        <v>5.1388888888888884</v>
      </c>
      <c r="G723" s="14">
        <f t="shared" si="141"/>
        <v>-1.0138888888888886</v>
      </c>
      <c r="H723" s="14">
        <f>('motorcycle data'!$C$4)*(G723)</f>
        <v>-200.74999999999994</v>
      </c>
      <c r="I723" s="14">
        <f>0.5*1.225*F723^2*('motorcycle data'!$F$4)*('motorcycle data'!$G$4)</f>
        <v>5.3215781732253076</v>
      </c>
      <c r="J723" s="14">
        <f>IF(F723=0,0,H723+I723+'motorcycle data'!$E$7)</f>
        <v>-156.58082182677464</v>
      </c>
      <c r="K723" s="14">
        <f t="shared" si="134"/>
        <v>0</v>
      </c>
      <c r="L723" s="14">
        <f t="shared" si="135"/>
        <v>156.58082182677464</v>
      </c>
      <c r="M723" s="14">
        <f t="shared" si="136"/>
        <v>-0.80465144549870293</v>
      </c>
      <c r="N723" s="14">
        <f t="shared" si="132"/>
        <v>0</v>
      </c>
      <c r="O723" s="14">
        <f t="shared" si="137"/>
        <v>0.80465144549870293</v>
      </c>
      <c r="P723" s="14">
        <f t="shared" si="138"/>
        <v>0.60348858412402717</v>
      </c>
      <c r="Q723" s="14">
        <f t="shared" si="139"/>
        <v>0.60348858412402717</v>
      </c>
      <c r="R723" s="14"/>
      <c r="S723" s="14"/>
      <c r="T723" s="14">
        <f t="shared" si="142"/>
        <v>337.54359309251583</v>
      </c>
      <c r="U723" s="14">
        <f t="shared" si="143"/>
        <v>84.415058365622315</v>
      </c>
      <c r="V723" s="14">
        <f t="shared" si="140"/>
        <v>0.48882575314046206</v>
      </c>
    </row>
    <row r="724" spans="2:22" x14ac:dyDescent="0.3">
      <c r="B724" s="7" t="s">
        <v>11</v>
      </c>
      <c r="C724" s="7">
        <v>716</v>
      </c>
      <c r="D724" s="7">
        <v>127</v>
      </c>
      <c r="E724" s="8">
        <v>13.9</v>
      </c>
      <c r="F724" s="22">
        <f t="shared" si="133"/>
        <v>3.8611111111111112</v>
      </c>
      <c r="G724" s="14">
        <f t="shared" si="141"/>
        <v>-0.90277777777777779</v>
      </c>
      <c r="H724" s="14">
        <f>('motorcycle data'!$C$4)*(G724)</f>
        <v>-178.75</v>
      </c>
      <c r="I724" s="14">
        <f>0.5*1.225*F724^2*('motorcycle data'!$F$4)*('motorcycle data'!$G$4)</f>
        <v>3.0041844232253085</v>
      </c>
      <c r="J724" s="14">
        <f>IF(F724=0,0,H724+I724+'motorcycle data'!$E$7)</f>
        <v>-136.8982155767747</v>
      </c>
      <c r="K724" s="14">
        <f t="shared" si="134"/>
        <v>0</v>
      </c>
      <c r="L724" s="14">
        <f t="shared" si="135"/>
        <v>136.8982155767747</v>
      </c>
      <c r="M724" s="14">
        <f t="shared" si="136"/>
        <v>-0.52857922125476897</v>
      </c>
      <c r="N724" s="14">
        <f t="shared" si="132"/>
        <v>0</v>
      </c>
      <c r="O724" s="14">
        <f t="shared" si="137"/>
        <v>0.52857922125476897</v>
      </c>
      <c r="P724" s="14">
        <f t="shared" si="138"/>
        <v>0.39643441594107676</v>
      </c>
      <c r="Q724" s="14">
        <f t="shared" si="139"/>
        <v>0.39643441594107676</v>
      </c>
      <c r="R724" s="14"/>
      <c r="S724" s="14"/>
      <c r="T724" s="14">
        <f t="shared" si="142"/>
        <v>337.54359309251583</v>
      </c>
      <c r="U724" s="14">
        <f t="shared" si="143"/>
        <v>84.943637586877088</v>
      </c>
      <c r="V724" s="14">
        <f t="shared" si="140"/>
        <v>0.32111187691227222</v>
      </c>
    </row>
    <row r="725" spans="2:22" x14ac:dyDescent="0.3">
      <c r="B725" s="7" t="s">
        <v>11</v>
      </c>
      <c r="C725" s="7">
        <v>717</v>
      </c>
      <c r="D725" s="7">
        <v>128</v>
      </c>
      <c r="E725" s="8">
        <v>12</v>
      </c>
      <c r="F725" s="22">
        <f t="shared" si="133"/>
        <v>3.333333333333333</v>
      </c>
      <c r="G725" s="14">
        <f t="shared" si="141"/>
        <v>-0.26388888888888895</v>
      </c>
      <c r="H725" s="14">
        <f>('motorcycle data'!$C$4)*(G725)</f>
        <v>-52.250000000000014</v>
      </c>
      <c r="I725" s="14">
        <f>0.5*1.225*F725^2*('motorcycle data'!$F$4)*('motorcycle data'!$G$4)</f>
        <v>2.239027777777777</v>
      </c>
      <c r="J725" s="14">
        <f>IF(F725=0,0,H725+I725+'motorcycle data'!$E$7)</f>
        <v>-11.163372222222236</v>
      </c>
      <c r="K725" s="14">
        <f t="shared" si="134"/>
        <v>0</v>
      </c>
      <c r="L725" s="14">
        <f t="shared" si="135"/>
        <v>11.163372222222236</v>
      </c>
      <c r="M725" s="14">
        <f t="shared" si="136"/>
        <v>-3.7211240740740788E-2</v>
      </c>
      <c r="N725" s="14">
        <f t="shared" si="132"/>
        <v>0</v>
      </c>
      <c r="O725" s="14">
        <f t="shared" si="137"/>
        <v>3.7211240740740788E-2</v>
      </c>
      <c r="P725" s="14">
        <f t="shared" si="138"/>
        <v>2.7908430555555593E-2</v>
      </c>
      <c r="Q725" s="14">
        <f t="shared" si="139"/>
        <v>2.7908430555555593E-2</v>
      </c>
      <c r="R725" s="14"/>
      <c r="S725" s="14"/>
      <c r="T725" s="14">
        <f t="shared" si="142"/>
        <v>337.54359309251583</v>
      </c>
      <c r="U725" s="14">
        <f t="shared" si="143"/>
        <v>84.980848827617834</v>
      </c>
      <c r="V725" s="14">
        <f t="shared" si="140"/>
        <v>2.2605828750000032E-2</v>
      </c>
    </row>
    <row r="726" spans="2:22" x14ac:dyDescent="0.3">
      <c r="B726" s="7" t="s">
        <v>11</v>
      </c>
      <c r="C726" s="7">
        <v>718</v>
      </c>
      <c r="D726" s="7">
        <v>129</v>
      </c>
      <c r="E726" s="8">
        <v>12</v>
      </c>
      <c r="F726" s="22">
        <f t="shared" si="133"/>
        <v>3.333333333333333</v>
      </c>
      <c r="G726" s="14">
        <f t="shared" si="141"/>
        <v>0.1388888888888889</v>
      </c>
      <c r="H726" s="14">
        <f>('motorcycle data'!$C$4)*(G726)</f>
        <v>27.5</v>
      </c>
      <c r="I726" s="14">
        <f>0.5*1.225*F726^2*('motorcycle data'!$F$4)*('motorcycle data'!$G$4)</f>
        <v>2.239027777777777</v>
      </c>
      <c r="J726" s="14">
        <f>IF(F726=0,0,H726+I726+'motorcycle data'!$E$7)</f>
        <v>68.586627777777778</v>
      </c>
      <c r="K726" s="14">
        <f t="shared" si="134"/>
        <v>68.586627777777778</v>
      </c>
      <c r="L726" s="14">
        <f t="shared" si="135"/>
        <v>0</v>
      </c>
      <c r="M726" s="14">
        <f t="shared" si="136"/>
        <v>0.22862209259259256</v>
      </c>
      <c r="N726" s="14">
        <f t="shared" si="132"/>
        <v>0.22862209259259256</v>
      </c>
      <c r="O726" s="14">
        <f t="shared" si="137"/>
        <v>0</v>
      </c>
      <c r="P726" s="14">
        <f t="shared" si="138"/>
        <v>0</v>
      </c>
      <c r="Q726" s="14" t="str">
        <f t="shared" si="139"/>
        <v/>
      </c>
      <c r="R726" s="14"/>
      <c r="S726" s="14"/>
      <c r="T726" s="14">
        <f t="shared" si="142"/>
        <v>337.77221518510845</v>
      </c>
      <c r="U726" s="14">
        <f t="shared" si="143"/>
        <v>84.980848827617834</v>
      </c>
      <c r="V726" s="14">
        <f t="shared" si="140"/>
        <v>0</v>
      </c>
    </row>
    <row r="727" spans="2:22" x14ac:dyDescent="0.3">
      <c r="B727" s="7" t="s">
        <v>11</v>
      </c>
      <c r="C727" s="7">
        <v>719</v>
      </c>
      <c r="D727" s="7">
        <v>130</v>
      </c>
      <c r="E727" s="8">
        <v>13</v>
      </c>
      <c r="F727" s="22">
        <f t="shared" si="133"/>
        <v>3.6111111111111112</v>
      </c>
      <c r="G727" s="14">
        <f t="shared" si="141"/>
        <v>0.55555555555555558</v>
      </c>
      <c r="H727" s="14">
        <f>('motorcycle data'!$C$4)*(G727)</f>
        <v>110</v>
      </c>
      <c r="I727" s="14">
        <f>0.5*1.225*F727^2*('motorcycle data'!$F$4)*('motorcycle data'!$G$4)</f>
        <v>2.6277478780864194</v>
      </c>
      <c r="J727" s="14">
        <f>IF(F727=0,0,H727+I727+'motorcycle data'!$E$7)</f>
        <v>151.47534787808644</v>
      </c>
      <c r="K727" s="14">
        <f t="shared" si="134"/>
        <v>151.47534787808644</v>
      </c>
      <c r="L727" s="14">
        <f t="shared" si="135"/>
        <v>0</v>
      </c>
      <c r="M727" s="14">
        <f t="shared" si="136"/>
        <v>0.54699431178197877</v>
      </c>
      <c r="N727" s="14">
        <f t="shared" si="132"/>
        <v>0.54699431178197877</v>
      </c>
      <c r="O727" s="14">
        <f t="shared" si="137"/>
        <v>0</v>
      </c>
      <c r="P727" s="14">
        <f t="shared" si="138"/>
        <v>0</v>
      </c>
      <c r="Q727" s="14" t="str">
        <f t="shared" si="139"/>
        <v/>
      </c>
      <c r="R727" s="14"/>
      <c r="S727" s="14"/>
      <c r="T727" s="14">
        <f t="shared" si="142"/>
        <v>338.31920949689044</v>
      </c>
      <c r="U727" s="14">
        <f t="shared" si="143"/>
        <v>84.980848827617834</v>
      </c>
      <c r="V727" s="14">
        <f t="shared" si="140"/>
        <v>0</v>
      </c>
    </row>
    <row r="728" spans="2:22" x14ac:dyDescent="0.3">
      <c r="B728" s="7" t="s">
        <v>11</v>
      </c>
      <c r="C728" s="7">
        <v>720</v>
      </c>
      <c r="D728" s="7">
        <v>131</v>
      </c>
      <c r="E728" s="8">
        <v>16</v>
      </c>
      <c r="F728" s="22">
        <f t="shared" si="133"/>
        <v>4.4444444444444446</v>
      </c>
      <c r="G728" s="14">
        <f t="shared" si="141"/>
        <v>0.76388888888888884</v>
      </c>
      <c r="H728" s="14">
        <f>('motorcycle data'!$C$4)*(G728)</f>
        <v>151.25</v>
      </c>
      <c r="I728" s="14">
        <f>0.5*1.225*F728^2*('motorcycle data'!$F$4)*('motorcycle data'!$G$4)</f>
        <v>3.9804938271604939</v>
      </c>
      <c r="J728" s="14">
        <f>IF(F728=0,0,H728+I728+'motorcycle data'!$E$7)</f>
        <v>194.0780938271605</v>
      </c>
      <c r="K728" s="14">
        <f t="shared" si="134"/>
        <v>194.0780938271605</v>
      </c>
      <c r="L728" s="14">
        <f t="shared" si="135"/>
        <v>0</v>
      </c>
      <c r="M728" s="14">
        <f t="shared" si="136"/>
        <v>0.86256930589849112</v>
      </c>
      <c r="N728" s="14">
        <f t="shared" si="132"/>
        <v>0.86256930589849112</v>
      </c>
      <c r="O728" s="14">
        <f t="shared" si="137"/>
        <v>0</v>
      </c>
      <c r="P728" s="14">
        <f t="shared" si="138"/>
        <v>0</v>
      </c>
      <c r="Q728" s="14" t="str">
        <f t="shared" si="139"/>
        <v/>
      </c>
      <c r="R728" s="14"/>
      <c r="S728" s="14"/>
      <c r="T728" s="14">
        <f t="shared" si="142"/>
        <v>339.18177880278893</v>
      </c>
      <c r="U728" s="14">
        <f t="shared" si="143"/>
        <v>84.980848827617834</v>
      </c>
      <c r="V728" s="14">
        <f t="shared" si="140"/>
        <v>0</v>
      </c>
    </row>
    <row r="729" spans="2:22" x14ac:dyDescent="0.3">
      <c r="B729" s="7" t="s">
        <v>11</v>
      </c>
      <c r="C729" s="7">
        <v>721</v>
      </c>
      <c r="D729" s="7">
        <v>132</v>
      </c>
      <c r="E729" s="8">
        <v>18.5</v>
      </c>
      <c r="F729" s="22">
        <f t="shared" si="133"/>
        <v>5.1388888888888884</v>
      </c>
      <c r="G729" s="14">
        <f t="shared" si="141"/>
        <v>0.63888888888888906</v>
      </c>
      <c r="H729" s="14">
        <f>('motorcycle data'!$C$4)*(G729)</f>
        <v>126.50000000000003</v>
      </c>
      <c r="I729" s="14">
        <f>0.5*1.225*F729^2*('motorcycle data'!$F$4)*('motorcycle data'!$G$4)</f>
        <v>5.3215781732253076</v>
      </c>
      <c r="J729" s="14">
        <f>IF(F729=0,0,H729+I729+'motorcycle data'!$E$7)</f>
        <v>170.66917817322533</v>
      </c>
      <c r="K729" s="14">
        <f t="shared" si="134"/>
        <v>170.66917817322533</v>
      </c>
      <c r="L729" s="14">
        <f t="shared" si="135"/>
        <v>0</v>
      </c>
      <c r="M729" s="14">
        <f t="shared" si="136"/>
        <v>0.8770499433901856</v>
      </c>
      <c r="N729" s="14">
        <f t="shared" si="132"/>
        <v>0.8770499433901856</v>
      </c>
      <c r="O729" s="14">
        <f t="shared" si="137"/>
        <v>0</v>
      </c>
      <c r="P729" s="14">
        <f t="shared" si="138"/>
        <v>0</v>
      </c>
      <c r="Q729" s="14" t="str">
        <f t="shared" si="139"/>
        <v/>
      </c>
      <c r="R729" s="14"/>
      <c r="S729" s="14"/>
      <c r="T729" s="14">
        <f t="shared" si="142"/>
        <v>340.05882874617913</v>
      </c>
      <c r="U729" s="14">
        <f t="shared" si="143"/>
        <v>84.980848827617834</v>
      </c>
      <c r="V729" s="14">
        <f t="shared" si="140"/>
        <v>0</v>
      </c>
    </row>
    <row r="730" spans="2:22" x14ac:dyDescent="0.3">
      <c r="B730" s="7" t="s">
        <v>11</v>
      </c>
      <c r="C730" s="7">
        <v>722</v>
      </c>
      <c r="D730" s="7">
        <v>133</v>
      </c>
      <c r="E730" s="8">
        <v>20.6</v>
      </c>
      <c r="F730" s="22">
        <f t="shared" si="133"/>
        <v>5.7222222222222223</v>
      </c>
      <c r="G730" s="14">
        <f t="shared" si="141"/>
        <v>0.55555555555555558</v>
      </c>
      <c r="H730" s="14">
        <f>('motorcycle data'!$C$4)*(G730)</f>
        <v>110</v>
      </c>
      <c r="I730" s="14">
        <f>0.5*1.225*F730^2*('motorcycle data'!$F$4)*('motorcycle data'!$G$4)</f>
        <v>6.5982904706790126</v>
      </c>
      <c r="J730" s="14">
        <f>IF(F730=0,0,H730+I730+'motorcycle data'!$E$7)</f>
        <v>155.44589047067902</v>
      </c>
      <c r="K730" s="14">
        <f t="shared" si="134"/>
        <v>155.44589047067902</v>
      </c>
      <c r="L730" s="14">
        <f t="shared" si="135"/>
        <v>0</v>
      </c>
      <c r="M730" s="14">
        <f t="shared" si="136"/>
        <v>0.88949592880444106</v>
      </c>
      <c r="N730" s="14">
        <f t="shared" si="132"/>
        <v>0.88949592880444106</v>
      </c>
      <c r="O730" s="14">
        <f t="shared" si="137"/>
        <v>0</v>
      </c>
      <c r="P730" s="14">
        <f t="shared" si="138"/>
        <v>0</v>
      </c>
      <c r="Q730" s="14" t="str">
        <f t="shared" si="139"/>
        <v/>
      </c>
      <c r="R730" s="14"/>
      <c r="S730" s="14"/>
      <c r="T730" s="14">
        <f t="shared" si="142"/>
        <v>340.94832467498355</v>
      </c>
      <c r="U730" s="14">
        <f t="shared" si="143"/>
        <v>84.980848827617834</v>
      </c>
      <c r="V730" s="14">
        <f t="shared" si="140"/>
        <v>0</v>
      </c>
    </row>
    <row r="731" spans="2:22" x14ac:dyDescent="0.3">
      <c r="B731" s="7" t="s">
        <v>11</v>
      </c>
      <c r="C731" s="7">
        <v>723</v>
      </c>
      <c r="D731" s="7">
        <v>134</v>
      </c>
      <c r="E731" s="8">
        <v>22.5</v>
      </c>
      <c r="F731" s="22">
        <f t="shared" si="133"/>
        <v>6.25</v>
      </c>
      <c r="G731" s="14">
        <f t="shared" si="141"/>
        <v>0.47222222222222199</v>
      </c>
      <c r="H731" s="14">
        <f>('motorcycle data'!$C$4)*(G731)</f>
        <v>93.499999999999957</v>
      </c>
      <c r="I731" s="14">
        <f>0.5*1.225*F731^2*('motorcycle data'!$F$4)*('motorcycle data'!$G$4)</f>
        <v>7.8715820312499991</v>
      </c>
      <c r="J731" s="14">
        <f>IF(F731=0,0,H731+I731+'motorcycle data'!$E$7)</f>
        <v>140.21918203124994</v>
      </c>
      <c r="K731" s="14">
        <f t="shared" si="134"/>
        <v>140.21918203124994</v>
      </c>
      <c r="L731" s="14">
        <f t="shared" si="135"/>
        <v>0</v>
      </c>
      <c r="M731" s="14">
        <f t="shared" si="136"/>
        <v>0.87636988769531221</v>
      </c>
      <c r="N731" s="14">
        <f t="shared" si="132"/>
        <v>0.87636988769531221</v>
      </c>
      <c r="O731" s="14">
        <f t="shared" si="137"/>
        <v>0</v>
      </c>
      <c r="P731" s="14">
        <f t="shared" si="138"/>
        <v>0</v>
      </c>
      <c r="Q731" s="14" t="str">
        <f t="shared" si="139"/>
        <v/>
      </c>
      <c r="R731" s="14"/>
      <c r="S731" s="14"/>
      <c r="T731" s="14">
        <f t="shared" si="142"/>
        <v>341.82469456267887</v>
      </c>
      <c r="U731" s="14">
        <f t="shared" si="143"/>
        <v>84.980848827617834</v>
      </c>
      <c r="V731" s="14">
        <f t="shared" si="140"/>
        <v>0</v>
      </c>
    </row>
    <row r="732" spans="2:22" x14ac:dyDescent="0.3">
      <c r="B732" s="7" t="s">
        <v>11</v>
      </c>
      <c r="C732" s="7">
        <v>724</v>
      </c>
      <c r="D732" s="7">
        <v>135</v>
      </c>
      <c r="E732" s="8">
        <v>24</v>
      </c>
      <c r="F732" s="22">
        <f t="shared" si="133"/>
        <v>6.6666666666666661</v>
      </c>
      <c r="G732" s="14">
        <f t="shared" si="141"/>
        <v>0.56944444444444464</v>
      </c>
      <c r="H732" s="14">
        <f>('motorcycle data'!$C$4)*(G732)</f>
        <v>112.75000000000004</v>
      </c>
      <c r="I732" s="14">
        <f>0.5*1.225*F732^2*('motorcycle data'!$F$4)*('motorcycle data'!$G$4)</f>
        <v>8.9561111111111078</v>
      </c>
      <c r="J732" s="14">
        <f>IF(F732=0,0,H732+I732+'motorcycle data'!$E$7)</f>
        <v>160.55371111111117</v>
      </c>
      <c r="K732" s="14">
        <f t="shared" si="134"/>
        <v>160.55371111111117</v>
      </c>
      <c r="L732" s="14">
        <f t="shared" si="135"/>
        <v>0</v>
      </c>
      <c r="M732" s="14">
        <f t="shared" si="136"/>
        <v>1.0703580740740746</v>
      </c>
      <c r="N732" s="14">
        <f t="shared" si="132"/>
        <v>1.0703580740740746</v>
      </c>
      <c r="O732" s="14">
        <f t="shared" si="137"/>
        <v>0</v>
      </c>
      <c r="P732" s="14">
        <f t="shared" si="138"/>
        <v>0</v>
      </c>
      <c r="Q732" s="14" t="str">
        <f t="shared" si="139"/>
        <v/>
      </c>
      <c r="R732" s="14"/>
      <c r="S732" s="14"/>
      <c r="T732" s="14">
        <f t="shared" si="142"/>
        <v>342.89505263675295</v>
      </c>
      <c r="U732" s="14">
        <f t="shared" si="143"/>
        <v>84.980848827617834</v>
      </c>
      <c r="V732" s="14">
        <f t="shared" si="140"/>
        <v>0</v>
      </c>
    </row>
    <row r="733" spans="2:22" x14ac:dyDescent="0.3">
      <c r="B733" s="7" t="s">
        <v>11</v>
      </c>
      <c r="C733" s="7">
        <v>725</v>
      </c>
      <c r="D733" s="7">
        <v>136</v>
      </c>
      <c r="E733" s="8">
        <v>26.6</v>
      </c>
      <c r="F733" s="22">
        <f t="shared" si="133"/>
        <v>7.3888888888888893</v>
      </c>
      <c r="G733" s="14">
        <f t="shared" si="141"/>
        <v>0.8194444444444442</v>
      </c>
      <c r="H733" s="14">
        <f>('motorcycle data'!$C$4)*(G733)</f>
        <v>162.24999999999994</v>
      </c>
      <c r="I733" s="14">
        <f>0.5*1.225*F733^2*('motorcycle data'!$F$4)*('motorcycle data'!$G$4)</f>
        <v>11.001711766975308</v>
      </c>
      <c r="J733" s="14">
        <f>IF(F733=0,0,H733+I733+'motorcycle data'!$E$7)</f>
        <v>212.09931176697526</v>
      </c>
      <c r="K733" s="14">
        <f t="shared" si="134"/>
        <v>212.09931176697526</v>
      </c>
      <c r="L733" s="14">
        <f t="shared" si="135"/>
        <v>0</v>
      </c>
      <c r="M733" s="14">
        <f t="shared" si="136"/>
        <v>1.5671782480559839</v>
      </c>
      <c r="N733" s="14">
        <f t="shared" si="132"/>
        <v>1.5671782480559839</v>
      </c>
      <c r="O733" s="14">
        <f t="shared" si="137"/>
        <v>0</v>
      </c>
      <c r="P733" s="14">
        <f t="shared" si="138"/>
        <v>0</v>
      </c>
      <c r="Q733" s="14" t="str">
        <f t="shared" si="139"/>
        <v/>
      </c>
      <c r="R733" s="14"/>
      <c r="S733" s="14"/>
      <c r="T733" s="14">
        <f t="shared" si="142"/>
        <v>344.46223088480895</v>
      </c>
      <c r="U733" s="14">
        <f t="shared" si="143"/>
        <v>84.980848827617834</v>
      </c>
      <c r="V733" s="14">
        <f t="shared" si="140"/>
        <v>0</v>
      </c>
    </row>
    <row r="734" spans="2:22" x14ac:dyDescent="0.3">
      <c r="B734" s="7" t="s">
        <v>11</v>
      </c>
      <c r="C734" s="7">
        <v>726</v>
      </c>
      <c r="D734" s="7">
        <v>137</v>
      </c>
      <c r="E734" s="8">
        <v>29.9</v>
      </c>
      <c r="F734" s="22">
        <f t="shared" si="133"/>
        <v>8.3055555555555554</v>
      </c>
      <c r="G734" s="14">
        <f t="shared" si="141"/>
        <v>1.1388888888888882</v>
      </c>
      <c r="H734" s="14">
        <f>('motorcycle data'!$C$4)*(G734)</f>
        <v>225.49999999999986</v>
      </c>
      <c r="I734" s="14">
        <f>0.5*1.225*F734^2*('motorcycle data'!$F$4)*('motorcycle data'!$G$4)</f>
        <v>13.900786275077158</v>
      </c>
      <c r="J734" s="14">
        <f>IF(F734=0,0,H734+I734+'motorcycle data'!$E$7)</f>
        <v>278.248386275077</v>
      </c>
      <c r="K734" s="14">
        <f t="shared" si="134"/>
        <v>278.248386275077</v>
      </c>
      <c r="L734" s="14">
        <f t="shared" si="135"/>
        <v>0</v>
      </c>
      <c r="M734" s="14">
        <f t="shared" si="136"/>
        <v>2.3110074304513337</v>
      </c>
      <c r="N734" s="14">
        <f t="shared" si="132"/>
        <v>2.3110074304513337</v>
      </c>
      <c r="O734" s="14">
        <f t="shared" si="137"/>
        <v>0</v>
      </c>
      <c r="P734" s="14">
        <f t="shared" si="138"/>
        <v>0</v>
      </c>
      <c r="Q734" s="14" t="str">
        <f t="shared" si="139"/>
        <v/>
      </c>
      <c r="R734" s="14"/>
      <c r="S734" s="14"/>
      <c r="T734" s="14">
        <f t="shared" si="142"/>
        <v>346.7732383152603</v>
      </c>
      <c r="U734" s="14">
        <f t="shared" si="143"/>
        <v>84.980848827617834</v>
      </c>
      <c r="V734" s="14">
        <f t="shared" si="140"/>
        <v>0</v>
      </c>
    </row>
    <row r="735" spans="2:22" x14ac:dyDescent="0.3">
      <c r="B735" s="7" t="s">
        <v>11</v>
      </c>
      <c r="C735" s="7">
        <v>727</v>
      </c>
      <c r="D735" s="7">
        <v>138</v>
      </c>
      <c r="E735" s="8">
        <v>34.799999999999997</v>
      </c>
      <c r="F735" s="22">
        <f t="shared" si="133"/>
        <v>9.6666666666666661</v>
      </c>
      <c r="G735" s="14">
        <f t="shared" si="141"/>
        <v>1.0972222222222221</v>
      </c>
      <c r="H735" s="14">
        <f>('motorcycle data'!$C$4)*(G735)</f>
        <v>217.24999999999997</v>
      </c>
      <c r="I735" s="14">
        <f>0.5*1.225*F735^2*('motorcycle data'!$F$4)*('motorcycle data'!$G$4)</f>
        <v>18.830223611111109</v>
      </c>
      <c r="J735" s="14">
        <f>IF(F735=0,0,H735+I735+'motorcycle data'!$E$7)</f>
        <v>274.92782361111108</v>
      </c>
      <c r="K735" s="14">
        <f t="shared" si="134"/>
        <v>274.92782361111108</v>
      </c>
      <c r="L735" s="14">
        <f t="shared" si="135"/>
        <v>0</v>
      </c>
      <c r="M735" s="14">
        <f t="shared" si="136"/>
        <v>2.6576356282407398</v>
      </c>
      <c r="N735" s="14">
        <f t="shared" si="132"/>
        <v>2.6576356282407398</v>
      </c>
      <c r="O735" s="14">
        <f t="shared" si="137"/>
        <v>0</v>
      </c>
      <c r="P735" s="14">
        <f t="shared" si="138"/>
        <v>0</v>
      </c>
      <c r="Q735" s="14" t="str">
        <f t="shared" si="139"/>
        <v/>
      </c>
      <c r="R735" s="14"/>
      <c r="S735" s="14"/>
      <c r="T735" s="14">
        <f t="shared" si="142"/>
        <v>349.43087394350101</v>
      </c>
      <c r="U735" s="14">
        <f t="shared" si="143"/>
        <v>84.980848827617834</v>
      </c>
      <c r="V735" s="14">
        <f t="shared" si="140"/>
        <v>0</v>
      </c>
    </row>
    <row r="736" spans="2:22" x14ac:dyDescent="0.3">
      <c r="B736" s="7" t="s">
        <v>11</v>
      </c>
      <c r="C736" s="7">
        <v>728</v>
      </c>
      <c r="D736" s="7">
        <v>139</v>
      </c>
      <c r="E736" s="8">
        <v>37.799999999999997</v>
      </c>
      <c r="F736" s="22">
        <f t="shared" si="133"/>
        <v>10.499999999999998</v>
      </c>
      <c r="G736" s="14">
        <f t="shared" si="141"/>
        <v>0.75000000000000078</v>
      </c>
      <c r="H736" s="14">
        <f>('motorcycle data'!$C$4)*(G736)</f>
        <v>148.50000000000014</v>
      </c>
      <c r="I736" s="14">
        <f>0.5*1.225*F736^2*('motorcycle data'!$F$4)*('motorcycle data'!$G$4)</f>
        <v>22.21675312499999</v>
      </c>
      <c r="J736" s="14">
        <f>IF(F736=0,0,H736+I736+'motorcycle data'!$E$7)</f>
        <v>209.56435312500014</v>
      </c>
      <c r="K736" s="14">
        <f t="shared" si="134"/>
        <v>209.56435312500014</v>
      </c>
      <c r="L736" s="14">
        <f t="shared" si="135"/>
        <v>0</v>
      </c>
      <c r="M736" s="14">
        <f t="shared" si="136"/>
        <v>2.2004257078125011</v>
      </c>
      <c r="N736" s="14">
        <f t="shared" si="132"/>
        <v>2.2004257078125011</v>
      </c>
      <c r="O736" s="14">
        <f t="shared" si="137"/>
        <v>0</v>
      </c>
      <c r="P736" s="14">
        <f t="shared" si="138"/>
        <v>0</v>
      </c>
      <c r="Q736" s="14" t="str">
        <f t="shared" si="139"/>
        <v/>
      </c>
      <c r="R736" s="14"/>
      <c r="S736" s="14"/>
      <c r="T736" s="14">
        <f t="shared" si="142"/>
        <v>351.6312996513135</v>
      </c>
      <c r="U736" s="14">
        <f t="shared" si="143"/>
        <v>84.980848827617834</v>
      </c>
      <c r="V736" s="14">
        <f t="shared" si="140"/>
        <v>0</v>
      </c>
    </row>
    <row r="737" spans="2:22" x14ac:dyDescent="0.3">
      <c r="B737" s="7" t="s">
        <v>11</v>
      </c>
      <c r="C737" s="7">
        <v>729</v>
      </c>
      <c r="D737" s="7">
        <v>140</v>
      </c>
      <c r="E737" s="8">
        <v>40.200000000000003</v>
      </c>
      <c r="F737" s="22">
        <f t="shared" si="133"/>
        <v>11.166666666666668</v>
      </c>
      <c r="G737" s="14">
        <f t="shared" si="141"/>
        <v>0.52777777777777835</v>
      </c>
      <c r="H737" s="14">
        <f>('motorcycle data'!$C$4)*(G737)</f>
        <v>104.50000000000011</v>
      </c>
      <c r="I737" s="14">
        <f>0.5*1.225*F737^2*('motorcycle data'!$F$4)*('motorcycle data'!$G$4)</f>
        <v>25.127489236111117</v>
      </c>
      <c r="J737" s="14">
        <f>IF(F737=0,0,H737+I737+'motorcycle data'!$E$7)</f>
        <v>168.47508923611122</v>
      </c>
      <c r="K737" s="14">
        <f t="shared" si="134"/>
        <v>168.47508923611122</v>
      </c>
      <c r="L737" s="14">
        <f t="shared" si="135"/>
        <v>0</v>
      </c>
      <c r="M737" s="14">
        <f t="shared" si="136"/>
        <v>1.8813051631365754</v>
      </c>
      <c r="N737" s="14">
        <f t="shared" si="132"/>
        <v>1.8813051631365754</v>
      </c>
      <c r="O737" s="14">
        <f t="shared" si="137"/>
        <v>0</v>
      </c>
      <c r="P737" s="14">
        <f t="shared" si="138"/>
        <v>0</v>
      </c>
      <c r="Q737" s="14" t="str">
        <f t="shared" si="139"/>
        <v/>
      </c>
      <c r="R737" s="14"/>
      <c r="S737" s="14"/>
      <c r="T737" s="14">
        <f t="shared" si="142"/>
        <v>353.51260481445007</v>
      </c>
      <c r="U737" s="14">
        <f t="shared" si="143"/>
        <v>84.980848827617834</v>
      </c>
      <c r="V737" s="14">
        <f t="shared" si="140"/>
        <v>0</v>
      </c>
    </row>
    <row r="738" spans="2:22" x14ac:dyDescent="0.3">
      <c r="B738" s="7" t="s">
        <v>11</v>
      </c>
      <c r="C738" s="7">
        <v>730</v>
      </c>
      <c r="D738" s="7">
        <v>141</v>
      </c>
      <c r="E738" s="8">
        <v>41.6</v>
      </c>
      <c r="F738" s="22">
        <f t="shared" si="133"/>
        <v>11.555555555555555</v>
      </c>
      <c r="G738" s="14">
        <f t="shared" si="141"/>
        <v>0.23611111111111052</v>
      </c>
      <c r="H738" s="14">
        <f>('motorcycle data'!$C$4)*(G738)</f>
        <v>46.749999999999886</v>
      </c>
      <c r="I738" s="14">
        <f>0.5*1.225*F738^2*('motorcycle data'!$F$4)*('motorcycle data'!$G$4)</f>
        <v>26.908138271604937</v>
      </c>
      <c r="J738" s="14">
        <f>IF(F738=0,0,H738+I738+'motorcycle data'!$E$7)</f>
        <v>112.50573827160483</v>
      </c>
      <c r="K738" s="14">
        <f t="shared" si="134"/>
        <v>112.50573827160483</v>
      </c>
      <c r="L738" s="14">
        <f t="shared" si="135"/>
        <v>0</v>
      </c>
      <c r="M738" s="14">
        <f t="shared" si="136"/>
        <v>1.3000663089163225</v>
      </c>
      <c r="N738" s="14">
        <f t="shared" si="132"/>
        <v>1.3000663089163225</v>
      </c>
      <c r="O738" s="14">
        <f t="shared" si="137"/>
        <v>0</v>
      </c>
      <c r="P738" s="14">
        <f t="shared" si="138"/>
        <v>0</v>
      </c>
      <c r="Q738" s="14" t="str">
        <f t="shared" si="139"/>
        <v/>
      </c>
      <c r="R738" s="14"/>
      <c r="S738" s="14"/>
      <c r="T738" s="14">
        <f t="shared" si="142"/>
        <v>354.81267112336639</v>
      </c>
      <c r="U738" s="14">
        <f t="shared" si="143"/>
        <v>84.980848827617834</v>
      </c>
      <c r="V738" s="14">
        <f t="shared" si="140"/>
        <v>0</v>
      </c>
    </row>
    <row r="739" spans="2:22" x14ac:dyDescent="0.3">
      <c r="B739" s="7" t="s">
        <v>11</v>
      </c>
      <c r="C739" s="7">
        <v>731</v>
      </c>
      <c r="D739" s="7">
        <v>142</v>
      </c>
      <c r="E739" s="8">
        <v>41.9</v>
      </c>
      <c r="F739" s="22">
        <f t="shared" si="133"/>
        <v>11.638888888888888</v>
      </c>
      <c r="G739" s="14">
        <f t="shared" si="141"/>
        <v>5.5555555555555358E-2</v>
      </c>
      <c r="H739" s="14">
        <f>('motorcycle data'!$C$4)*(G739)</f>
        <v>10.999999999999961</v>
      </c>
      <c r="I739" s="14">
        <f>0.5*1.225*F739^2*('motorcycle data'!$F$4)*('motorcycle data'!$G$4)</f>
        <v>27.297635812114194</v>
      </c>
      <c r="J739" s="14">
        <f>IF(F739=0,0,H739+I739+'motorcycle data'!$E$7)</f>
        <v>77.145235812114151</v>
      </c>
      <c r="K739" s="14">
        <f t="shared" si="134"/>
        <v>77.145235812114151</v>
      </c>
      <c r="L739" s="14">
        <f t="shared" si="135"/>
        <v>0</v>
      </c>
      <c r="M739" s="14">
        <f t="shared" si="136"/>
        <v>0.89788482792432855</v>
      </c>
      <c r="N739" s="14">
        <f t="shared" si="132"/>
        <v>0.89788482792432855</v>
      </c>
      <c r="O739" s="14">
        <f t="shared" si="137"/>
        <v>0</v>
      </c>
      <c r="P739" s="14">
        <f t="shared" si="138"/>
        <v>0</v>
      </c>
      <c r="Q739" s="14" t="str">
        <f t="shared" si="139"/>
        <v/>
      </c>
      <c r="R739" s="14"/>
      <c r="S739" s="14"/>
      <c r="T739" s="14">
        <f t="shared" si="142"/>
        <v>355.7105559512907</v>
      </c>
      <c r="U739" s="14">
        <f t="shared" si="143"/>
        <v>84.980848827617834</v>
      </c>
      <c r="V739" s="14">
        <f t="shared" si="140"/>
        <v>0</v>
      </c>
    </row>
    <row r="740" spans="2:22" x14ac:dyDescent="0.3">
      <c r="B740" s="7" t="s">
        <v>11</v>
      </c>
      <c r="C740" s="7">
        <v>732</v>
      </c>
      <c r="D740" s="7">
        <v>143</v>
      </c>
      <c r="E740" s="8">
        <v>42</v>
      </c>
      <c r="F740" s="22">
        <f t="shared" si="133"/>
        <v>11.666666666666666</v>
      </c>
      <c r="G740" s="14">
        <f t="shared" si="141"/>
        <v>4.1666666666667261E-2</v>
      </c>
      <c r="H740" s="14">
        <f>('motorcycle data'!$C$4)*(G740)</f>
        <v>8.2500000000001172</v>
      </c>
      <c r="I740" s="14">
        <f>0.5*1.225*F740^2*('motorcycle data'!$F$4)*('motorcycle data'!$G$4)</f>
        <v>27.42809027777777</v>
      </c>
      <c r="J740" s="14">
        <f>IF(F740=0,0,H740+I740+'motorcycle data'!$E$7)</f>
        <v>74.525690277777883</v>
      </c>
      <c r="K740" s="14">
        <f t="shared" si="134"/>
        <v>74.525690277777883</v>
      </c>
      <c r="L740" s="14">
        <f t="shared" si="135"/>
        <v>0</v>
      </c>
      <c r="M740" s="14">
        <f t="shared" si="136"/>
        <v>0.86946638657407527</v>
      </c>
      <c r="N740" s="14">
        <f t="shared" si="132"/>
        <v>0.86946638657407527</v>
      </c>
      <c r="O740" s="14">
        <f t="shared" si="137"/>
        <v>0</v>
      </c>
      <c r="P740" s="14">
        <f t="shared" si="138"/>
        <v>0</v>
      </c>
      <c r="Q740" s="14" t="str">
        <f t="shared" si="139"/>
        <v/>
      </c>
      <c r="R740" s="14"/>
      <c r="S740" s="14"/>
      <c r="T740" s="14">
        <f t="shared" si="142"/>
        <v>356.58002233786476</v>
      </c>
      <c r="U740" s="14">
        <f t="shared" si="143"/>
        <v>84.980848827617834</v>
      </c>
      <c r="V740" s="14">
        <f t="shared" si="140"/>
        <v>0</v>
      </c>
    </row>
    <row r="741" spans="2:22" x14ac:dyDescent="0.3">
      <c r="B741" s="7" t="s">
        <v>11</v>
      </c>
      <c r="C741" s="7">
        <v>733</v>
      </c>
      <c r="D741" s="7">
        <v>144</v>
      </c>
      <c r="E741" s="8">
        <v>42.2</v>
      </c>
      <c r="F741" s="22">
        <f t="shared" si="133"/>
        <v>11.722222222222223</v>
      </c>
      <c r="G741" s="14">
        <f t="shared" si="141"/>
        <v>5.5555555555555358E-2</v>
      </c>
      <c r="H741" s="14">
        <f>('motorcycle data'!$C$4)*(G741)</f>
        <v>10.999999999999961</v>
      </c>
      <c r="I741" s="14">
        <f>0.5*1.225*F741^2*('motorcycle data'!$F$4)*('motorcycle data'!$G$4)</f>
        <v>27.689932137345679</v>
      </c>
      <c r="J741" s="14">
        <f>IF(F741=0,0,H741+I741+'motorcycle data'!$E$7)</f>
        <v>77.537532137345636</v>
      </c>
      <c r="K741" s="14">
        <f t="shared" si="134"/>
        <v>77.537532137345636</v>
      </c>
      <c r="L741" s="14">
        <f t="shared" si="135"/>
        <v>0</v>
      </c>
      <c r="M741" s="14">
        <f t="shared" si="136"/>
        <v>0.90891218227666282</v>
      </c>
      <c r="N741" s="14">
        <f t="shared" si="132"/>
        <v>0.90891218227666282</v>
      </c>
      <c r="O741" s="14">
        <f t="shared" si="137"/>
        <v>0</v>
      </c>
      <c r="P741" s="14">
        <f t="shared" si="138"/>
        <v>0</v>
      </c>
      <c r="Q741" s="14" t="str">
        <f t="shared" si="139"/>
        <v/>
      </c>
      <c r="R741" s="14"/>
      <c r="S741" s="14"/>
      <c r="T741" s="14">
        <f t="shared" si="142"/>
        <v>357.48893452014141</v>
      </c>
      <c r="U741" s="14">
        <f t="shared" si="143"/>
        <v>84.980848827617834</v>
      </c>
      <c r="V741" s="14">
        <f t="shared" si="140"/>
        <v>0</v>
      </c>
    </row>
    <row r="742" spans="2:22" x14ac:dyDescent="0.3">
      <c r="B742" s="7" t="s">
        <v>11</v>
      </c>
      <c r="C742" s="7">
        <v>734</v>
      </c>
      <c r="D742" s="7">
        <v>145</v>
      </c>
      <c r="E742" s="8">
        <v>42.4</v>
      </c>
      <c r="F742" s="22">
        <f t="shared" si="133"/>
        <v>11.777777777777777</v>
      </c>
      <c r="G742" s="14">
        <f t="shared" si="141"/>
        <v>6.9444444444444448E-2</v>
      </c>
      <c r="H742" s="14">
        <f>('motorcycle data'!$C$4)*(G742)</f>
        <v>13.75</v>
      </c>
      <c r="I742" s="14">
        <f>0.5*1.225*F742^2*('motorcycle data'!$F$4)*('motorcycle data'!$G$4)</f>
        <v>27.95301790123456</v>
      </c>
      <c r="J742" s="14">
        <f>IF(F742=0,0,H742+I742+'motorcycle data'!$E$7)</f>
        <v>80.55061790123456</v>
      </c>
      <c r="K742" s="14">
        <f t="shared" si="134"/>
        <v>80.55061790123456</v>
      </c>
      <c r="L742" s="14">
        <f t="shared" si="135"/>
        <v>0</v>
      </c>
      <c r="M742" s="14">
        <f t="shared" si="136"/>
        <v>0.9487072775034292</v>
      </c>
      <c r="N742" s="14">
        <f t="shared" si="132"/>
        <v>0.9487072775034292</v>
      </c>
      <c r="O742" s="14">
        <f t="shared" si="137"/>
        <v>0</v>
      </c>
      <c r="P742" s="14">
        <f t="shared" si="138"/>
        <v>0</v>
      </c>
      <c r="Q742" s="14" t="str">
        <f t="shared" si="139"/>
        <v/>
      </c>
      <c r="R742" s="14"/>
      <c r="S742" s="14"/>
      <c r="T742" s="14">
        <f t="shared" si="142"/>
        <v>358.43764179764486</v>
      </c>
      <c r="U742" s="14">
        <f t="shared" si="143"/>
        <v>84.980848827617834</v>
      </c>
      <c r="V742" s="14">
        <f t="shared" si="140"/>
        <v>0</v>
      </c>
    </row>
    <row r="743" spans="2:22" x14ac:dyDescent="0.3">
      <c r="B743" s="7" t="s">
        <v>11</v>
      </c>
      <c r="C743" s="7">
        <v>735</v>
      </c>
      <c r="D743" s="7">
        <v>146</v>
      </c>
      <c r="E743" s="8">
        <v>42.7</v>
      </c>
      <c r="F743" s="22">
        <f t="shared" si="133"/>
        <v>11.861111111111112</v>
      </c>
      <c r="G743" s="14">
        <f t="shared" si="141"/>
        <v>9.7222222222222612E-2</v>
      </c>
      <c r="H743" s="14">
        <f>('motorcycle data'!$C$4)*(G743)</f>
        <v>19.250000000000078</v>
      </c>
      <c r="I743" s="14">
        <f>0.5*1.225*F743^2*('motorcycle data'!$F$4)*('motorcycle data'!$G$4)</f>
        <v>28.349978867669762</v>
      </c>
      <c r="J743" s="14">
        <f>IF(F743=0,0,H743+I743+'motorcycle data'!$E$7)</f>
        <v>86.447578867669847</v>
      </c>
      <c r="K743" s="14">
        <f t="shared" si="134"/>
        <v>86.447578867669847</v>
      </c>
      <c r="L743" s="14">
        <f t="shared" si="135"/>
        <v>0</v>
      </c>
      <c r="M743" s="14">
        <f t="shared" si="136"/>
        <v>1.0253643382359729</v>
      </c>
      <c r="N743" s="14">
        <f t="shared" si="132"/>
        <v>1.0253643382359729</v>
      </c>
      <c r="O743" s="14">
        <f t="shared" si="137"/>
        <v>0</v>
      </c>
      <c r="P743" s="14">
        <f t="shared" si="138"/>
        <v>0</v>
      </c>
      <c r="Q743" s="14" t="str">
        <f t="shared" si="139"/>
        <v/>
      </c>
      <c r="R743" s="14"/>
      <c r="S743" s="14"/>
      <c r="T743" s="14">
        <f t="shared" si="142"/>
        <v>359.46300613588085</v>
      </c>
      <c r="U743" s="14">
        <f t="shared" si="143"/>
        <v>84.980848827617834</v>
      </c>
      <c r="V743" s="14">
        <f t="shared" si="140"/>
        <v>0</v>
      </c>
    </row>
    <row r="744" spans="2:22" x14ac:dyDescent="0.3">
      <c r="B744" s="7" t="s">
        <v>11</v>
      </c>
      <c r="C744" s="7">
        <v>736</v>
      </c>
      <c r="D744" s="7">
        <v>147</v>
      </c>
      <c r="E744" s="8">
        <v>43.1</v>
      </c>
      <c r="F744" s="22">
        <f t="shared" si="133"/>
        <v>11.972222222222223</v>
      </c>
      <c r="G744" s="14">
        <f t="shared" si="141"/>
        <v>0.1388888888888889</v>
      </c>
      <c r="H744" s="14">
        <f>('motorcycle data'!$C$4)*(G744)</f>
        <v>27.5</v>
      </c>
      <c r="I744" s="14">
        <f>0.5*1.225*F744^2*('motorcycle data'!$F$4)*('motorcycle data'!$G$4)</f>
        <v>28.883613821373462</v>
      </c>
      <c r="J744" s="14">
        <f>IF(F744=0,0,H744+I744+'motorcycle data'!$E$7)</f>
        <v>95.231213821373458</v>
      </c>
      <c r="K744" s="14">
        <f t="shared" si="134"/>
        <v>95.231213821373458</v>
      </c>
      <c r="L744" s="14">
        <f t="shared" si="135"/>
        <v>0</v>
      </c>
      <c r="M744" s="14">
        <f t="shared" si="136"/>
        <v>1.1401292543614434</v>
      </c>
      <c r="N744" s="14">
        <f t="shared" si="132"/>
        <v>1.1401292543614434</v>
      </c>
      <c r="O744" s="14">
        <f t="shared" si="137"/>
        <v>0</v>
      </c>
      <c r="P744" s="14">
        <f t="shared" si="138"/>
        <v>0</v>
      </c>
      <c r="Q744" s="14" t="str">
        <f t="shared" si="139"/>
        <v/>
      </c>
      <c r="R744" s="14"/>
      <c r="S744" s="14"/>
      <c r="T744" s="14">
        <f t="shared" si="142"/>
        <v>360.6031353902423</v>
      </c>
      <c r="U744" s="14">
        <f t="shared" si="143"/>
        <v>84.980848827617834</v>
      </c>
      <c r="V744" s="14">
        <f t="shared" si="140"/>
        <v>0</v>
      </c>
    </row>
    <row r="745" spans="2:22" x14ac:dyDescent="0.3">
      <c r="B745" s="7" t="s">
        <v>11</v>
      </c>
      <c r="C745" s="7">
        <v>737</v>
      </c>
      <c r="D745" s="7">
        <v>148</v>
      </c>
      <c r="E745" s="8">
        <v>43.7</v>
      </c>
      <c r="F745" s="22">
        <f t="shared" si="133"/>
        <v>12.138888888888889</v>
      </c>
      <c r="G745" s="14">
        <f t="shared" si="141"/>
        <v>0.12499999999999981</v>
      </c>
      <c r="H745" s="14">
        <f>('motorcycle data'!$C$4)*(G745)</f>
        <v>24.749999999999961</v>
      </c>
      <c r="I745" s="14">
        <f>0.5*1.225*F745^2*('motorcycle data'!$F$4)*('motorcycle data'!$G$4)</f>
        <v>29.693395534336421</v>
      </c>
      <c r="J745" s="14">
        <f>IF(F745=0,0,H745+I745+'motorcycle data'!$E$7)</f>
        <v>93.290995534336389</v>
      </c>
      <c r="K745" s="14">
        <f t="shared" si="134"/>
        <v>93.290995534336389</v>
      </c>
      <c r="L745" s="14">
        <f t="shared" si="135"/>
        <v>0</v>
      </c>
      <c r="M745" s="14">
        <f t="shared" si="136"/>
        <v>1.132449029125139</v>
      </c>
      <c r="N745" s="14">
        <f t="shared" si="132"/>
        <v>1.132449029125139</v>
      </c>
      <c r="O745" s="14">
        <f t="shared" si="137"/>
        <v>0</v>
      </c>
      <c r="P745" s="14">
        <f t="shared" si="138"/>
        <v>0</v>
      </c>
      <c r="Q745" s="14" t="str">
        <f t="shared" si="139"/>
        <v/>
      </c>
      <c r="R745" s="14"/>
      <c r="S745" s="14"/>
      <c r="T745" s="14">
        <f t="shared" si="142"/>
        <v>361.73558441936746</v>
      </c>
      <c r="U745" s="14">
        <f t="shared" si="143"/>
        <v>84.980848827617834</v>
      </c>
      <c r="V745" s="14">
        <f t="shared" si="140"/>
        <v>0</v>
      </c>
    </row>
    <row r="746" spans="2:22" x14ac:dyDescent="0.3">
      <c r="B746" s="7" t="s">
        <v>11</v>
      </c>
      <c r="C746" s="7">
        <v>738</v>
      </c>
      <c r="D746" s="7">
        <v>149</v>
      </c>
      <c r="E746" s="8">
        <v>44</v>
      </c>
      <c r="F746" s="22">
        <f t="shared" si="133"/>
        <v>12.222222222222221</v>
      </c>
      <c r="G746" s="14">
        <f t="shared" si="141"/>
        <v>5.5555555555555358E-2</v>
      </c>
      <c r="H746" s="14">
        <f>('motorcycle data'!$C$4)*(G746)</f>
        <v>10.999999999999961</v>
      </c>
      <c r="I746" s="14">
        <f>0.5*1.225*F746^2*('motorcycle data'!$F$4)*('motorcycle data'!$G$4)</f>
        <v>30.102484567901232</v>
      </c>
      <c r="J746" s="14">
        <f>IF(F746=0,0,H746+I746+'motorcycle data'!$E$7)</f>
        <v>79.9500845679012</v>
      </c>
      <c r="K746" s="14">
        <f t="shared" si="134"/>
        <v>79.9500845679012</v>
      </c>
      <c r="L746" s="14">
        <f t="shared" si="135"/>
        <v>0</v>
      </c>
      <c r="M746" s="14">
        <f t="shared" si="136"/>
        <v>0.97716770027434796</v>
      </c>
      <c r="N746" s="14">
        <f t="shared" si="132"/>
        <v>0.97716770027434796</v>
      </c>
      <c r="O746" s="14">
        <f t="shared" si="137"/>
        <v>0</v>
      </c>
      <c r="P746" s="14">
        <f t="shared" si="138"/>
        <v>0</v>
      </c>
      <c r="Q746" s="14" t="str">
        <f t="shared" si="139"/>
        <v/>
      </c>
      <c r="R746" s="14"/>
      <c r="S746" s="14"/>
      <c r="T746" s="14">
        <f t="shared" si="142"/>
        <v>362.71275211964178</v>
      </c>
      <c r="U746" s="14">
        <f t="shared" si="143"/>
        <v>84.980848827617834</v>
      </c>
      <c r="V746" s="14">
        <f t="shared" si="140"/>
        <v>0</v>
      </c>
    </row>
    <row r="747" spans="2:22" x14ac:dyDescent="0.3">
      <c r="B747" s="7" t="s">
        <v>11</v>
      </c>
      <c r="C747" s="7">
        <v>739</v>
      </c>
      <c r="D747" s="7">
        <v>150</v>
      </c>
      <c r="E747" s="8">
        <v>44.1</v>
      </c>
      <c r="F747" s="22">
        <f t="shared" si="133"/>
        <v>12.25</v>
      </c>
      <c r="G747" s="14">
        <f t="shared" si="141"/>
        <v>0.18055555555555516</v>
      </c>
      <c r="H747" s="14">
        <f>('motorcycle data'!$C$4)*(G747)</f>
        <v>35.749999999999922</v>
      </c>
      <c r="I747" s="14">
        <f>0.5*1.225*F747^2*('motorcycle data'!$F$4)*('motorcycle data'!$G$4)</f>
        <v>30.239469531249998</v>
      </c>
      <c r="J747" s="14">
        <f>IF(F747=0,0,H747+I747+'motorcycle data'!$E$7)</f>
        <v>104.83706953124992</v>
      </c>
      <c r="K747" s="14">
        <f t="shared" si="134"/>
        <v>104.83706953124992</v>
      </c>
      <c r="L747" s="14">
        <f t="shared" si="135"/>
        <v>0</v>
      </c>
      <c r="M747" s="14">
        <f t="shared" si="136"/>
        <v>1.2842541017578117</v>
      </c>
      <c r="N747" s="14">
        <f t="shared" si="132"/>
        <v>1.2842541017578117</v>
      </c>
      <c r="O747" s="14">
        <f t="shared" si="137"/>
        <v>0</v>
      </c>
      <c r="P747" s="14">
        <f t="shared" si="138"/>
        <v>0</v>
      </c>
      <c r="Q747" s="14" t="str">
        <f t="shared" si="139"/>
        <v/>
      </c>
      <c r="R747" s="14"/>
      <c r="S747" s="14"/>
      <c r="T747" s="14">
        <f t="shared" si="142"/>
        <v>363.9970062213996</v>
      </c>
      <c r="U747" s="14">
        <f t="shared" si="143"/>
        <v>84.980848827617834</v>
      </c>
      <c r="V747" s="14">
        <f t="shared" si="140"/>
        <v>0</v>
      </c>
    </row>
    <row r="748" spans="2:22" x14ac:dyDescent="0.3">
      <c r="B748" s="7" t="s">
        <v>11</v>
      </c>
      <c r="C748" s="7">
        <v>740</v>
      </c>
      <c r="D748" s="7">
        <v>151</v>
      </c>
      <c r="E748" s="8">
        <v>45.3</v>
      </c>
      <c r="F748" s="22">
        <f t="shared" si="133"/>
        <v>12.583333333333332</v>
      </c>
      <c r="G748" s="14">
        <f t="shared" si="141"/>
        <v>0.31944444444444403</v>
      </c>
      <c r="H748" s="14">
        <f>('motorcycle data'!$C$4)*(G748)</f>
        <v>63.249999999999915</v>
      </c>
      <c r="I748" s="14">
        <f>0.5*1.225*F748^2*('motorcycle data'!$F$4)*('motorcycle data'!$G$4)</f>
        <v>31.907545225694435</v>
      </c>
      <c r="J748" s="14">
        <f>IF(F748=0,0,H748+I748+'motorcycle data'!$E$7)</f>
        <v>134.00514522569435</v>
      </c>
      <c r="K748" s="14">
        <f t="shared" si="134"/>
        <v>134.00514522569435</v>
      </c>
      <c r="L748" s="14">
        <f t="shared" si="135"/>
        <v>0</v>
      </c>
      <c r="M748" s="14">
        <f t="shared" si="136"/>
        <v>1.6862314107566538</v>
      </c>
      <c r="N748" s="14">
        <f t="shared" si="132"/>
        <v>1.6862314107566538</v>
      </c>
      <c r="O748" s="14">
        <f t="shared" si="137"/>
        <v>0</v>
      </c>
      <c r="P748" s="14">
        <f t="shared" si="138"/>
        <v>0</v>
      </c>
      <c r="Q748" s="14" t="str">
        <f t="shared" si="139"/>
        <v/>
      </c>
      <c r="R748" s="14"/>
      <c r="S748" s="14"/>
      <c r="T748" s="14">
        <f t="shared" si="142"/>
        <v>365.68323763215625</v>
      </c>
      <c r="U748" s="14">
        <f t="shared" si="143"/>
        <v>84.980848827617834</v>
      </c>
      <c r="V748" s="14">
        <f t="shared" si="140"/>
        <v>0</v>
      </c>
    </row>
    <row r="749" spans="2:22" x14ac:dyDescent="0.3">
      <c r="B749" s="7" t="s">
        <v>11</v>
      </c>
      <c r="C749" s="7">
        <v>741</v>
      </c>
      <c r="D749" s="7">
        <v>152</v>
      </c>
      <c r="E749" s="8">
        <v>46.4</v>
      </c>
      <c r="F749" s="22">
        <f t="shared" si="133"/>
        <v>12.888888888888888</v>
      </c>
      <c r="G749" s="14">
        <f t="shared" si="141"/>
        <v>0.26388888888888967</v>
      </c>
      <c r="H749" s="14">
        <f>('motorcycle data'!$C$4)*(G749)</f>
        <v>52.250000000000156</v>
      </c>
      <c r="I749" s="14">
        <f>0.5*1.225*F749^2*('motorcycle data'!$F$4)*('motorcycle data'!$G$4)</f>
        <v>33.47595308641975</v>
      </c>
      <c r="J749" s="14">
        <f>IF(F749=0,0,H749+I749+'motorcycle data'!$E$7)</f>
        <v>124.57355308641991</v>
      </c>
      <c r="K749" s="14">
        <f t="shared" si="134"/>
        <v>124.57355308641991</v>
      </c>
      <c r="L749" s="14">
        <f t="shared" si="135"/>
        <v>0</v>
      </c>
      <c r="M749" s="14">
        <f t="shared" si="136"/>
        <v>1.6056146842249674</v>
      </c>
      <c r="N749" s="14">
        <f t="shared" si="132"/>
        <v>1.6056146842249674</v>
      </c>
      <c r="O749" s="14">
        <f t="shared" si="137"/>
        <v>0</v>
      </c>
      <c r="P749" s="14">
        <f t="shared" si="138"/>
        <v>0</v>
      </c>
      <c r="Q749" s="14" t="str">
        <f t="shared" si="139"/>
        <v/>
      </c>
      <c r="R749" s="14"/>
      <c r="S749" s="14"/>
      <c r="T749" s="14">
        <f t="shared" si="142"/>
        <v>367.28885231638122</v>
      </c>
      <c r="U749" s="14">
        <f t="shared" si="143"/>
        <v>84.980848827617834</v>
      </c>
      <c r="V749" s="14">
        <f t="shared" si="140"/>
        <v>0</v>
      </c>
    </row>
    <row r="750" spans="2:22" x14ac:dyDescent="0.3">
      <c r="B750" s="7" t="s">
        <v>11</v>
      </c>
      <c r="C750" s="7">
        <v>742</v>
      </c>
      <c r="D750" s="7">
        <v>153</v>
      </c>
      <c r="E750" s="8">
        <v>47.2</v>
      </c>
      <c r="F750" s="22">
        <f t="shared" si="133"/>
        <v>13.111111111111111</v>
      </c>
      <c r="G750" s="14">
        <f t="shared" si="141"/>
        <v>0.12499999999999981</v>
      </c>
      <c r="H750" s="14">
        <f>('motorcycle data'!$C$4)*(G750)</f>
        <v>24.749999999999961</v>
      </c>
      <c r="I750" s="14">
        <f>0.5*1.225*F750^2*('motorcycle data'!$F$4)*('motorcycle data'!$G$4)</f>
        <v>34.640247530864194</v>
      </c>
      <c r="J750" s="14">
        <f>IF(F750=0,0,H750+I750+'motorcycle data'!$E$7)</f>
        <v>98.237847530864158</v>
      </c>
      <c r="K750" s="14">
        <f t="shared" si="134"/>
        <v>98.237847530864158</v>
      </c>
      <c r="L750" s="14">
        <f t="shared" si="135"/>
        <v>0</v>
      </c>
      <c r="M750" s="14">
        <f t="shared" si="136"/>
        <v>1.2880073342935523</v>
      </c>
      <c r="N750" s="14">
        <f t="shared" si="132"/>
        <v>1.2880073342935523</v>
      </c>
      <c r="O750" s="14">
        <f t="shared" si="137"/>
        <v>0</v>
      </c>
      <c r="P750" s="14">
        <f t="shared" si="138"/>
        <v>0</v>
      </c>
      <c r="Q750" s="14" t="str">
        <f t="shared" si="139"/>
        <v/>
      </c>
      <c r="R750" s="14"/>
      <c r="S750" s="14"/>
      <c r="T750" s="14">
        <f t="shared" si="142"/>
        <v>368.57685965067475</v>
      </c>
      <c r="U750" s="14">
        <f t="shared" si="143"/>
        <v>84.980848827617834</v>
      </c>
      <c r="V750" s="14">
        <f t="shared" si="140"/>
        <v>0</v>
      </c>
    </row>
    <row r="751" spans="2:22" x14ac:dyDescent="0.3">
      <c r="B751" s="7" t="s">
        <v>11</v>
      </c>
      <c r="C751" s="7">
        <v>743</v>
      </c>
      <c r="D751" s="7">
        <v>154</v>
      </c>
      <c r="E751" s="8">
        <v>47.3</v>
      </c>
      <c r="F751" s="22">
        <f t="shared" si="133"/>
        <v>13.138888888888888</v>
      </c>
      <c r="G751" s="14">
        <f t="shared" si="141"/>
        <v>2.7777777777777186E-2</v>
      </c>
      <c r="H751" s="14">
        <f>('motorcycle data'!$C$4)*(G751)</f>
        <v>5.4999999999998828</v>
      </c>
      <c r="I751" s="14">
        <f>0.5*1.225*F751^2*('motorcycle data'!$F$4)*('motorcycle data'!$G$4)</f>
        <v>34.787183728780853</v>
      </c>
      <c r="J751" s="14">
        <f>IF(F751=0,0,H751+I751+'motorcycle data'!$E$7)</f>
        <v>79.134783728780732</v>
      </c>
      <c r="K751" s="14">
        <f t="shared" si="134"/>
        <v>79.134783728780732</v>
      </c>
      <c r="L751" s="14">
        <f t="shared" si="135"/>
        <v>0</v>
      </c>
      <c r="M751" s="14">
        <f t="shared" si="136"/>
        <v>1.0397431306587024</v>
      </c>
      <c r="N751" s="14">
        <f t="shared" si="132"/>
        <v>1.0397431306587024</v>
      </c>
      <c r="O751" s="14">
        <f t="shared" si="137"/>
        <v>0</v>
      </c>
      <c r="P751" s="14">
        <f t="shared" si="138"/>
        <v>0</v>
      </c>
      <c r="Q751" s="14" t="str">
        <f t="shared" si="139"/>
        <v/>
      </c>
      <c r="R751" s="14"/>
      <c r="S751" s="14"/>
      <c r="T751" s="14">
        <f t="shared" si="142"/>
        <v>369.61660278133343</v>
      </c>
      <c r="U751" s="14">
        <f t="shared" si="143"/>
        <v>84.980848827617834</v>
      </c>
      <c r="V751" s="14">
        <f t="shared" si="140"/>
        <v>0</v>
      </c>
    </row>
    <row r="752" spans="2:22" x14ac:dyDescent="0.3">
      <c r="B752" s="7" t="s">
        <v>11</v>
      </c>
      <c r="C752" s="7">
        <v>744</v>
      </c>
      <c r="D752" s="7">
        <v>155</v>
      </c>
      <c r="E752" s="8">
        <v>47.4</v>
      </c>
      <c r="F752" s="22">
        <f t="shared" si="133"/>
        <v>13.166666666666666</v>
      </c>
      <c r="G752" s="14">
        <f t="shared" si="141"/>
        <v>1.3888888888889086E-2</v>
      </c>
      <c r="H752" s="14">
        <f>('motorcycle data'!$C$4)*(G752)</f>
        <v>2.7500000000000391</v>
      </c>
      <c r="I752" s="14">
        <f>0.5*1.225*F752^2*('motorcycle data'!$F$4)*('motorcycle data'!$G$4)</f>
        <v>34.93443090277777</v>
      </c>
      <c r="J752" s="14">
        <f>IF(F752=0,0,H752+I752+'motorcycle data'!$E$7)</f>
        <v>76.532030902777805</v>
      </c>
      <c r="K752" s="14">
        <f t="shared" si="134"/>
        <v>76.532030902777805</v>
      </c>
      <c r="L752" s="14">
        <f t="shared" si="135"/>
        <v>0</v>
      </c>
      <c r="M752" s="14">
        <f t="shared" si="136"/>
        <v>1.0076717402199078</v>
      </c>
      <c r="N752" s="14">
        <f t="shared" si="132"/>
        <v>1.0076717402199078</v>
      </c>
      <c r="O752" s="14">
        <f t="shared" si="137"/>
        <v>0</v>
      </c>
      <c r="P752" s="14">
        <f t="shared" si="138"/>
        <v>0</v>
      </c>
      <c r="Q752" s="14" t="str">
        <f t="shared" si="139"/>
        <v/>
      </c>
      <c r="R752" s="14"/>
      <c r="S752" s="14"/>
      <c r="T752" s="14">
        <f t="shared" si="142"/>
        <v>370.62427452155333</v>
      </c>
      <c r="U752" s="14">
        <f t="shared" si="143"/>
        <v>84.980848827617834</v>
      </c>
      <c r="V752" s="14">
        <f t="shared" si="140"/>
        <v>0</v>
      </c>
    </row>
    <row r="753" spans="2:22" x14ac:dyDescent="0.3">
      <c r="B753" s="7" t="s">
        <v>11</v>
      </c>
      <c r="C753" s="7">
        <v>745</v>
      </c>
      <c r="D753" s="7">
        <v>156</v>
      </c>
      <c r="E753" s="8">
        <v>47.4</v>
      </c>
      <c r="F753" s="22">
        <f t="shared" si="133"/>
        <v>13.166666666666666</v>
      </c>
      <c r="G753" s="14">
        <f t="shared" si="141"/>
        <v>1.3888888888889086E-2</v>
      </c>
      <c r="H753" s="14">
        <f>('motorcycle data'!$C$4)*(G753)</f>
        <v>2.7500000000000391</v>
      </c>
      <c r="I753" s="14">
        <f>0.5*1.225*F753^2*('motorcycle data'!$F$4)*('motorcycle data'!$G$4)</f>
        <v>34.93443090277777</v>
      </c>
      <c r="J753" s="14">
        <f>IF(F753=0,0,H753+I753+'motorcycle data'!$E$7)</f>
        <v>76.532030902777805</v>
      </c>
      <c r="K753" s="14">
        <f t="shared" si="134"/>
        <v>76.532030902777805</v>
      </c>
      <c r="L753" s="14">
        <f t="shared" si="135"/>
        <v>0</v>
      </c>
      <c r="M753" s="14">
        <f t="shared" si="136"/>
        <v>1.0076717402199078</v>
      </c>
      <c r="N753" s="14">
        <f t="shared" si="132"/>
        <v>1.0076717402199078</v>
      </c>
      <c r="O753" s="14">
        <f t="shared" si="137"/>
        <v>0</v>
      </c>
      <c r="P753" s="14">
        <f t="shared" si="138"/>
        <v>0</v>
      </c>
      <c r="Q753" s="14" t="str">
        <f t="shared" si="139"/>
        <v/>
      </c>
      <c r="R753" s="14"/>
      <c r="S753" s="14"/>
      <c r="T753" s="14">
        <f t="shared" si="142"/>
        <v>371.63194626177324</v>
      </c>
      <c r="U753" s="14">
        <f t="shared" si="143"/>
        <v>84.980848827617834</v>
      </c>
      <c r="V753" s="14">
        <f t="shared" si="140"/>
        <v>0</v>
      </c>
    </row>
    <row r="754" spans="2:22" x14ac:dyDescent="0.3">
      <c r="B754" s="7" t="s">
        <v>11</v>
      </c>
      <c r="C754" s="7">
        <v>746</v>
      </c>
      <c r="D754" s="7">
        <v>157</v>
      </c>
      <c r="E754" s="8">
        <v>47.5</v>
      </c>
      <c r="F754" s="22">
        <f t="shared" si="133"/>
        <v>13.194444444444445</v>
      </c>
      <c r="G754" s="14">
        <f t="shared" si="141"/>
        <v>6.9444444444444448E-2</v>
      </c>
      <c r="H754" s="14">
        <f>('motorcycle data'!$C$4)*(G754)</f>
        <v>13.75</v>
      </c>
      <c r="I754" s="14">
        <f>0.5*1.225*F754^2*('motorcycle data'!$F$4)*('motorcycle data'!$G$4)</f>
        <v>35.081989052854937</v>
      </c>
      <c r="J754" s="14">
        <f>IF(F754=0,0,H754+I754+'motorcycle data'!$E$7)</f>
        <v>87.679589052854936</v>
      </c>
      <c r="K754" s="14">
        <f t="shared" si="134"/>
        <v>87.679589052854936</v>
      </c>
      <c r="L754" s="14">
        <f t="shared" si="135"/>
        <v>0</v>
      </c>
      <c r="M754" s="14">
        <f t="shared" si="136"/>
        <v>1.1568834666696137</v>
      </c>
      <c r="N754" s="14">
        <f t="shared" si="132"/>
        <v>1.1568834666696137</v>
      </c>
      <c r="O754" s="14">
        <f t="shared" si="137"/>
        <v>0</v>
      </c>
      <c r="P754" s="14">
        <f t="shared" si="138"/>
        <v>0</v>
      </c>
      <c r="Q754" s="14" t="str">
        <f t="shared" si="139"/>
        <v/>
      </c>
      <c r="R754" s="14"/>
      <c r="S754" s="14"/>
      <c r="T754" s="14">
        <f t="shared" si="142"/>
        <v>372.78882972844286</v>
      </c>
      <c r="U754" s="14">
        <f t="shared" si="143"/>
        <v>84.980848827617834</v>
      </c>
      <c r="V754" s="14">
        <f t="shared" si="140"/>
        <v>0</v>
      </c>
    </row>
    <row r="755" spans="2:22" x14ac:dyDescent="0.3">
      <c r="B755" s="7" t="s">
        <v>11</v>
      </c>
      <c r="C755" s="7">
        <v>747</v>
      </c>
      <c r="D755" s="7">
        <v>158</v>
      </c>
      <c r="E755" s="8">
        <v>47.9</v>
      </c>
      <c r="F755" s="22">
        <f t="shared" si="133"/>
        <v>13.305555555555555</v>
      </c>
      <c r="G755" s="14">
        <f t="shared" si="141"/>
        <v>0.15277777777777798</v>
      </c>
      <c r="H755" s="14">
        <f>('motorcycle data'!$C$4)*(G755)</f>
        <v>30.250000000000043</v>
      </c>
      <c r="I755" s="14">
        <f>0.5*1.225*F755^2*('motorcycle data'!$F$4)*('motorcycle data'!$G$4)</f>
        <v>35.675331413966042</v>
      </c>
      <c r="J755" s="14">
        <f>IF(F755=0,0,H755+I755+'motorcycle data'!$E$7)</f>
        <v>104.77293141396609</v>
      </c>
      <c r="K755" s="14">
        <f t="shared" si="134"/>
        <v>104.77293141396609</v>
      </c>
      <c r="L755" s="14">
        <f t="shared" si="135"/>
        <v>0</v>
      </c>
      <c r="M755" s="14">
        <f t="shared" si="136"/>
        <v>1.3940620596469377</v>
      </c>
      <c r="N755" s="14">
        <f t="shared" si="132"/>
        <v>1.3940620596469377</v>
      </c>
      <c r="O755" s="14">
        <f t="shared" si="137"/>
        <v>0</v>
      </c>
      <c r="P755" s="14">
        <f t="shared" si="138"/>
        <v>0</v>
      </c>
      <c r="Q755" s="14" t="str">
        <f t="shared" si="139"/>
        <v/>
      </c>
      <c r="R755" s="14"/>
      <c r="S755" s="14"/>
      <c r="T755" s="14">
        <f t="shared" si="142"/>
        <v>374.18289178808982</v>
      </c>
      <c r="U755" s="14">
        <f t="shared" si="143"/>
        <v>84.980848827617834</v>
      </c>
      <c r="V755" s="14">
        <f t="shared" si="140"/>
        <v>0</v>
      </c>
    </row>
    <row r="756" spans="2:22" x14ac:dyDescent="0.3">
      <c r="B756" s="7" t="s">
        <v>11</v>
      </c>
      <c r="C756" s="7">
        <v>748</v>
      </c>
      <c r="D756" s="7">
        <v>159</v>
      </c>
      <c r="E756" s="8">
        <v>48.6</v>
      </c>
      <c r="F756" s="22">
        <f t="shared" si="133"/>
        <v>13.5</v>
      </c>
      <c r="G756" s="14">
        <f t="shared" si="141"/>
        <v>0.20833333333333331</v>
      </c>
      <c r="H756" s="14">
        <f>('motorcycle data'!$C$4)*(G756)</f>
        <v>41.249999999999993</v>
      </c>
      <c r="I756" s="14">
        <f>0.5*1.225*F756^2*('motorcycle data'!$F$4)*('motorcycle data'!$G$4)</f>
        <v>36.725653125000001</v>
      </c>
      <c r="J756" s="14">
        <f>IF(F756=0,0,H756+I756+'motorcycle data'!$E$7)</f>
        <v>116.82325312499999</v>
      </c>
      <c r="K756" s="14">
        <f t="shared" si="134"/>
        <v>116.82325312499999</v>
      </c>
      <c r="L756" s="14">
        <f t="shared" si="135"/>
        <v>0</v>
      </c>
      <c r="M756" s="14">
        <f t="shared" si="136"/>
        <v>1.5771139171874999</v>
      </c>
      <c r="N756" s="14">
        <f t="shared" si="132"/>
        <v>1.5771139171874999</v>
      </c>
      <c r="O756" s="14">
        <f t="shared" si="137"/>
        <v>0</v>
      </c>
      <c r="P756" s="14">
        <f t="shared" si="138"/>
        <v>0</v>
      </c>
      <c r="Q756" s="14" t="str">
        <f t="shared" si="139"/>
        <v/>
      </c>
      <c r="R756" s="14"/>
      <c r="S756" s="14"/>
      <c r="T756" s="14">
        <f t="shared" si="142"/>
        <v>375.76000570527731</v>
      </c>
      <c r="U756" s="14">
        <f t="shared" si="143"/>
        <v>84.980848827617834</v>
      </c>
      <c r="V756" s="14">
        <f t="shared" si="140"/>
        <v>0</v>
      </c>
    </row>
    <row r="757" spans="2:22" x14ac:dyDescent="0.3">
      <c r="B757" s="7" t="s">
        <v>11</v>
      </c>
      <c r="C757" s="7">
        <v>749</v>
      </c>
      <c r="D757" s="7">
        <v>160</v>
      </c>
      <c r="E757" s="8">
        <v>49.4</v>
      </c>
      <c r="F757" s="22">
        <f t="shared" si="133"/>
        <v>13.722222222222221</v>
      </c>
      <c r="G757" s="14">
        <f t="shared" si="141"/>
        <v>0.16666666666666607</v>
      </c>
      <c r="H757" s="14">
        <f>('motorcycle data'!$C$4)*(G757)</f>
        <v>32.999999999999886</v>
      </c>
      <c r="I757" s="14">
        <f>0.5*1.225*F757^2*('motorcycle data'!$F$4)*('motorcycle data'!$G$4)</f>
        <v>37.9446793595679</v>
      </c>
      <c r="J757" s="14">
        <f>IF(F757=0,0,H757+I757+'motorcycle data'!$E$7)</f>
        <v>109.79227935956779</v>
      </c>
      <c r="K757" s="14">
        <f t="shared" si="134"/>
        <v>109.79227935956779</v>
      </c>
      <c r="L757" s="14">
        <f t="shared" si="135"/>
        <v>0</v>
      </c>
      <c r="M757" s="14">
        <f t="shared" si="136"/>
        <v>1.5065940556562911</v>
      </c>
      <c r="N757" s="14">
        <f t="shared" si="132"/>
        <v>1.5065940556562911</v>
      </c>
      <c r="O757" s="14">
        <f t="shared" si="137"/>
        <v>0</v>
      </c>
      <c r="P757" s="14">
        <f t="shared" si="138"/>
        <v>0</v>
      </c>
      <c r="Q757" s="14" t="str">
        <f t="shared" si="139"/>
        <v/>
      </c>
      <c r="R757" s="14"/>
      <c r="S757" s="14"/>
      <c r="T757" s="14">
        <f t="shared" si="142"/>
        <v>377.26659976093362</v>
      </c>
      <c r="U757" s="14">
        <f t="shared" si="143"/>
        <v>84.980848827617834</v>
      </c>
      <c r="V757" s="14">
        <f t="shared" si="140"/>
        <v>0</v>
      </c>
    </row>
    <row r="758" spans="2:22" x14ac:dyDescent="0.3">
      <c r="B758" s="7" t="s">
        <v>11</v>
      </c>
      <c r="C758" s="7">
        <v>750</v>
      </c>
      <c r="D758" s="7">
        <v>161</v>
      </c>
      <c r="E758" s="8">
        <v>49.8</v>
      </c>
      <c r="F758" s="22">
        <f t="shared" si="133"/>
        <v>13.833333333333332</v>
      </c>
      <c r="G758" s="14">
        <f t="shared" si="141"/>
        <v>5.5555555555555358E-2</v>
      </c>
      <c r="H758" s="14">
        <f>('motorcycle data'!$C$4)*(G758)</f>
        <v>10.999999999999961</v>
      </c>
      <c r="I758" s="14">
        <f>0.5*1.225*F758^2*('motorcycle data'!$F$4)*('motorcycle data'!$G$4)</f>
        <v>38.561655902777773</v>
      </c>
      <c r="J758" s="14">
        <f>IF(F758=0,0,H758+I758+'motorcycle data'!$E$7)</f>
        <v>88.40925590277773</v>
      </c>
      <c r="K758" s="14">
        <f t="shared" si="134"/>
        <v>88.40925590277773</v>
      </c>
      <c r="L758" s="14">
        <f t="shared" si="135"/>
        <v>0</v>
      </c>
      <c r="M758" s="14">
        <f t="shared" si="136"/>
        <v>1.2229947066550919</v>
      </c>
      <c r="N758" s="14">
        <f t="shared" si="132"/>
        <v>1.2229947066550919</v>
      </c>
      <c r="O758" s="14">
        <f t="shared" si="137"/>
        <v>0</v>
      </c>
      <c r="P758" s="14">
        <f t="shared" si="138"/>
        <v>0</v>
      </c>
      <c r="Q758" s="14" t="str">
        <f t="shared" si="139"/>
        <v/>
      </c>
      <c r="R758" s="14"/>
      <c r="S758" s="14"/>
      <c r="T758" s="14">
        <f t="shared" si="142"/>
        <v>378.48959446758869</v>
      </c>
      <c r="U758" s="14">
        <f t="shared" si="143"/>
        <v>84.980848827617834</v>
      </c>
      <c r="V758" s="14">
        <f t="shared" si="140"/>
        <v>0</v>
      </c>
    </row>
    <row r="759" spans="2:22" x14ac:dyDescent="0.3">
      <c r="B759" s="7" t="s">
        <v>11</v>
      </c>
      <c r="C759" s="7">
        <v>751</v>
      </c>
      <c r="D759" s="7">
        <v>162</v>
      </c>
      <c r="E759" s="8">
        <v>49.8</v>
      </c>
      <c r="F759" s="22">
        <f t="shared" si="133"/>
        <v>13.833333333333332</v>
      </c>
      <c r="G759" s="14">
        <f t="shared" si="141"/>
        <v>-1.3888888888888099E-2</v>
      </c>
      <c r="H759" s="14">
        <f>('motorcycle data'!$C$4)*(G759)</f>
        <v>-2.7499999999998437</v>
      </c>
      <c r="I759" s="14">
        <f>0.5*1.225*F759^2*('motorcycle data'!$F$4)*('motorcycle data'!$G$4)</f>
        <v>38.561655902777773</v>
      </c>
      <c r="J759" s="14">
        <f>IF(F759=0,0,H759+I759+'motorcycle data'!$E$7)</f>
        <v>74.659255902777929</v>
      </c>
      <c r="K759" s="14">
        <f t="shared" si="134"/>
        <v>74.659255902777929</v>
      </c>
      <c r="L759" s="14">
        <f t="shared" si="135"/>
        <v>0</v>
      </c>
      <c r="M759" s="14">
        <f t="shared" si="136"/>
        <v>1.0327863733217613</v>
      </c>
      <c r="N759" s="14">
        <f t="shared" si="132"/>
        <v>1.0327863733217613</v>
      </c>
      <c r="O759" s="14">
        <f t="shared" si="137"/>
        <v>0</v>
      </c>
      <c r="P759" s="14">
        <f t="shared" si="138"/>
        <v>0</v>
      </c>
      <c r="Q759" s="14">
        <f t="shared" si="139"/>
        <v>0</v>
      </c>
      <c r="R759" s="14">
        <f>SUM(Q759:Q772)</f>
        <v>8.5613855809288992</v>
      </c>
      <c r="S759" s="14">
        <f>R759*14</f>
        <v>119.85939813300459</v>
      </c>
      <c r="T759" s="14">
        <f t="shared" si="142"/>
        <v>379.52238084091044</v>
      </c>
      <c r="U759" s="14">
        <f t="shared" si="143"/>
        <v>84.980848827617834</v>
      </c>
      <c r="V759" s="14">
        <f t="shared" si="140"/>
        <v>0</v>
      </c>
    </row>
    <row r="760" spans="2:22" x14ac:dyDescent="0.3">
      <c r="B760" s="7" t="s">
        <v>11</v>
      </c>
      <c r="C760" s="7">
        <v>752</v>
      </c>
      <c r="D760" s="7">
        <v>163</v>
      </c>
      <c r="E760" s="8">
        <v>49.7</v>
      </c>
      <c r="F760" s="22">
        <f t="shared" si="133"/>
        <v>13.805555555555555</v>
      </c>
      <c r="G760" s="14">
        <f t="shared" si="141"/>
        <v>-6.9444444444444448E-2</v>
      </c>
      <c r="H760" s="14">
        <f>('motorcycle data'!$C$4)*(G760)</f>
        <v>-13.75</v>
      </c>
      <c r="I760" s="14">
        <f>0.5*1.225*F760^2*('motorcycle data'!$F$4)*('motorcycle data'!$G$4)</f>
        <v>38.406945302854936</v>
      </c>
      <c r="J760" s="14">
        <f>IF(F760=0,0,H760+I760+'motorcycle data'!$E$7)</f>
        <v>63.504545302854936</v>
      </c>
      <c r="K760" s="14">
        <f t="shared" si="134"/>
        <v>63.504545302854936</v>
      </c>
      <c r="L760" s="14">
        <f t="shared" si="135"/>
        <v>0</v>
      </c>
      <c r="M760" s="14">
        <f t="shared" si="136"/>
        <v>0.87671552820885834</v>
      </c>
      <c r="N760" s="14">
        <f t="shared" si="132"/>
        <v>0.87671552820885834</v>
      </c>
      <c r="O760" s="14">
        <f t="shared" si="137"/>
        <v>0</v>
      </c>
      <c r="P760" s="14">
        <f t="shared" si="138"/>
        <v>0</v>
      </c>
      <c r="Q760" s="14">
        <f t="shared" si="139"/>
        <v>0</v>
      </c>
      <c r="R760" s="14"/>
      <c r="S760" s="14"/>
      <c r="T760" s="14">
        <f t="shared" si="142"/>
        <v>380.39909636911932</v>
      </c>
      <c r="U760" s="14">
        <f t="shared" si="143"/>
        <v>84.980848827617834</v>
      </c>
      <c r="V760" s="14">
        <f t="shared" si="140"/>
        <v>0</v>
      </c>
    </row>
    <row r="761" spans="2:22" x14ac:dyDescent="0.3">
      <c r="B761" s="7" t="s">
        <v>11</v>
      </c>
      <c r="C761" s="7">
        <v>753</v>
      </c>
      <c r="D761" s="7">
        <v>164</v>
      </c>
      <c r="E761" s="8">
        <v>49.3</v>
      </c>
      <c r="F761" s="22">
        <f t="shared" si="133"/>
        <v>13.694444444444443</v>
      </c>
      <c r="G761" s="14">
        <f t="shared" si="141"/>
        <v>-0.16666666666666705</v>
      </c>
      <c r="H761" s="14">
        <f>('motorcycle data'!$C$4)*(G761)</f>
        <v>-33.000000000000078</v>
      </c>
      <c r="I761" s="14">
        <f>0.5*1.225*F761^2*('motorcycle data'!$F$4)*('motorcycle data'!$G$4)</f>
        <v>37.791212663966036</v>
      </c>
      <c r="J761" s="14">
        <f>IF(F761=0,0,H761+I761+'motorcycle data'!$E$7)</f>
        <v>43.638812663965957</v>
      </c>
      <c r="K761" s="14">
        <f t="shared" si="134"/>
        <v>43.638812663965957</v>
      </c>
      <c r="L761" s="14">
        <f t="shared" si="135"/>
        <v>0</v>
      </c>
      <c r="M761" s="14">
        <f t="shared" si="136"/>
        <v>0.59760929564820042</v>
      </c>
      <c r="N761" s="14">
        <f t="shared" si="132"/>
        <v>0.59760929564820042</v>
      </c>
      <c r="O761" s="14">
        <f t="shared" si="137"/>
        <v>0</v>
      </c>
      <c r="P761" s="14">
        <f t="shared" si="138"/>
        <v>0</v>
      </c>
      <c r="Q761" s="14">
        <f t="shared" si="139"/>
        <v>0</v>
      </c>
      <c r="R761" s="14"/>
      <c r="S761" s="14"/>
      <c r="T761" s="14">
        <f t="shared" si="142"/>
        <v>380.99670566476755</v>
      </c>
      <c r="U761" s="14">
        <f t="shared" si="143"/>
        <v>84.980848827617834</v>
      </c>
      <c r="V761" s="14">
        <f t="shared" si="140"/>
        <v>0</v>
      </c>
    </row>
    <row r="762" spans="2:22" x14ac:dyDescent="0.3">
      <c r="B762" s="7" t="s">
        <v>11</v>
      </c>
      <c r="C762" s="7">
        <v>754</v>
      </c>
      <c r="D762" s="7">
        <v>165</v>
      </c>
      <c r="E762" s="8">
        <v>48.5</v>
      </c>
      <c r="F762" s="22">
        <f t="shared" si="133"/>
        <v>13.472222222222221</v>
      </c>
      <c r="G762" s="14">
        <f t="shared" si="141"/>
        <v>-0.23611111111111052</v>
      </c>
      <c r="H762" s="14">
        <f>('motorcycle data'!$C$4)*(G762)</f>
        <v>-46.749999999999886</v>
      </c>
      <c r="I762" s="14">
        <f>0.5*1.225*F762^2*('motorcycle data'!$F$4)*('motorcycle data'!$G$4)</f>
        <v>36.574674238040117</v>
      </c>
      <c r="J762" s="14">
        <f>IF(F762=0,0,H762+I762+'motorcycle data'!$E$7)</f>
        <v>28.672274238040231</v>
      </c>
      <c r="K762" s="14">
        <f t="shared" si="134"/>
        <v>28.672274238040231</v>
      </c>
      <c r="L762" s="14">
        <f t="shared" si="135"/>
        <v>0</v>
      </c>
      <c r="M762" s="14">
        <f t="shared" si="136"/>
        <v>0.38627925015137532</v>
      </c>
      <c r="N762" s="14">
        <f t="shared" si="132"/>
        <v>0.38627925015137532</v>
      </c>
      <c r="O762" s="14">
        <f t="shared" si="137"/>
        <v>0</v>
      </c>
      <c r="P762" s="14">
        <f t="shared" si="138"/>
        <v>0</v>
      </c>
      <c r="Q762" s="14">
        <f t="shared" si="139"/>
        <v>0</v>
      </c>
      <c r="R762" s="14"/>
      <c r="S762" s="14"/>
      <c r="T762" s="14">
        <f t="shared" si="142"/>
        <v>381.38298491491895</v>
      </c>
      <c r="U762" s="14">
        <f t="shared" si="143"/>
        <v>84.980848827617834</v>
      </c>
      <c r="V762" s="14">
        <f t="shared" si="140"/>
        <v>0</v>
      </c>
    </row>
    <row r="763" spans="2:22" x14ac:dyDescent="0.3">
      <c r="B763" s="7" t="s">
        <v>11</v>
      </c>
      <c r="C763" s="7">
        <v>755</v>
      </c>
      <c r="D763" s="7">
        <v>166</v>
      </c>
      <c r="E763" s="8">
        <v>47.6</v>
      </c>
      <c r="F763" s="22">
        <f t="shared" si="133"/>
        <v>13.222222222222221</v>
      </c>
      <c r="G763" s="14">
        <f t="shared" si="141"/>
        <v>-0.30555555555555597</v>
      </c>
      <c r="H763" s="14">
        <f>('motorcycle data'!$C$4)*(G763)</f>
        <v>-60.500000000000085</v>
      </c>
      <c r="I763" s="14">
        <f>0.5*1.225*F763^2*('motorcycle data'!$F$4)*('motorcycle data'!$G$4)</f>
        <v>35.229858179012339</v>
      </c>
      <c r="J763" s="14">
        <f>IF(F763=0,0,H763+I763+'motorcycle data'!$E$7)</f>
        <v>13.577458179012254</v>
      </c>
      <c r="K763" s="14">
        <f t="shared" si="134"/>
        <v>13.577458179012254</v>
      </c>
      <c r="L763" s="14">
        <f t="shared" si="135"/>
        <v>0</v>
      </c>
      <c r="M763" s="14">
        <f t="shared" si="136"/>
        <v>0.17952416925582868</v>
      </c>
      <c r="N763" s="14">
        <f t="shared" si="132"/>
        <v>0.17952416925582868</v>
      </c>
      <c r="O763" s="14">
        <f t="shared" si="137"/>
        <v>0</v>
      </c>
      <c r="P763" s="14">
        <f t="shared" si="138"/>
        <v>0</v>
      </c>
      <c r="Q763" s="14">
        <f t="shared" si="139"/>
        <v>0</v>
      </c>
      <c r="R763" s="14"/>
      <c r="S763" s="14"/>
      <c r="T763" s="14">
        <f t="shared" si="142"/>
        <v>381.56250908417479</v>
      </c>
      <c r="U763" s="14">
        <f t="shared" si="143"/>
        <v>84.980848827617834</v>
      </c>
      <c r="V763" s="14">
        <f t="shared" si="140"/>
        <v>0</v>
      </c>
    </row>
    <row r="764" spans="2:22" x14ac:dyDescent="0.3">
      <c r="B764" s="7" t="s">
        <v>11</v>
      </c>
      <c r="C764" s="7">
        <v>756</v>
      </c>
      <c r="D764" s="7">
        <v>167</v>
      </c>
      <c r="E764" s="8">
        <v>46.3</v>
      </c>
      <c r="F764" s="22">
        <f t="shared" si="133"/>
        <v>12.861111111111111</v>
      </c>
      <c r="G764" s="14">
        <f t="shared" si="141"/>
        <v>-0.54166666666666641</v>
      </c>
      <c r="H764" s="14">
        <f>('motorcycle data'!$C$4)*(G764)</f>
        <v>-107.24999999999994</v>
      </c>
      <c r="I764" s="14">
        <f>0.5*1.225*F764^2*('motorcycle data'!$F$4)*('motorcycle data'!$G$4)</f>
        <v>33.3318156732253</v>
      </c>
      <c r="J764" s="14">
        <f>IF(F764=0,0,H764+I764+'motorcycle data'!$E$7)</f>
        <v>-35.07058432677465</v>
      </c>
      <c r="K764" s="14">
        <f t="shared" si="134"/>
        <v>0</v>
      </c>
      <c r="L764" s="14">
        <f t="shared" si="135"/>
        <v>35.07058432677465</v>
      </c>
      <c r="M764" s="14">
        <f t="shared" si="136"/>
        <v>-0.45104668175824064</v>
      </c>
      <c r="N764" s="14">
        <f t="shared" si="132"/>
        <v>0</v>
      </c>
      <c r="O764" s="14">
        <f t="shared" si="137"/>
        <v>0.45104668175824064</v>
      </c>
      <c r="P764" s="14">
        <f t="shared" si="138"/>
        <v>0.3382850113186805</v>
      </c>
      <c r="Q764" s="14">
        <f t="shared" si="139"/>
        <v>0.3382850113186805</v>
      </c>
      <c r="R764" s="14"/>
      <c r="S764" s="14"/>
      <c r="T764" s="14">
        <f t="shared" si="142"/>
        <v>381.56250908417479</v>
      </c>
      <c r="U764" s="14">
        <f t="shared" si="143"/>
        <v>85.431895509376076</v>
      </c>
      <c r="V764" s="14">
        <f t="shared" si="140"/>
        <v>0.27401085916813123</v>
      </c>
    </row>
    <row r="765" spans="2:22" x14ac:dyDescent="0.3">
      <c r="B765" s="7" t="s">
        <v>11</v>
      </c>
      <c r="C765" s="7">
        <v>757</v>
      </c>
      <c r="D765" s="7">
        <v>168</v>
      </c>
      <c r="E765" s="8">
        <v>43.7</v>
      </c>
      <c r="F765" s="22">
        <f t="shared" si="133"/>
        <v>12.138888888888889</v>
      </c>
      <c r="G765" s="14">
        <f t="shared" si="141"/>
        <v>-0.97222222222222221</v>
      </c>
      <c r="H765" s="14">
        <f>('motorcycle data'!$C$4)*(G765)</f>
        <v>-192.5</v>
      </c>
      <c r="I765" s="14">
        <f>0.5*1.225*F765^2*('motorcycle data'!$F$4)*('motorcycle data'!$G$4)</f>
        <v>29.693395534336421</v>
      </c>
      <c r="J765" s="14">
        <f>IF(F765=0,0,H765+I765+'motorcycle data'!$E$7)</f>
        <v>-123.95900446566358</v>
      </c>
      <c r="K765" s="14">
        <f t="shared" si="134"/>
        <v>0</v>
      </c>
      <c r="L765" s="14">
        <f t="shared" si="135"/>
        <v>123.95900446566358</v>
      </c>
      <c r="M765" s="14">
        <f t="shared" si="136"/>
        <v>-1.5047245819859718</v>
      </c>
      <c r="N765" s="14">
        <f t="shared" si="132"/>
        <v>0</v>
      </c>
      <c r="O765" s="14">
        <f t="shared" si="137"/>
        <v>1.5047245819859718</v>
      </c>
      <c r="P765" s="14">
        <f t="shared" si="138"/>
        <v>1.1285434364894789</v>
      </c>
      <c r="Q765" s="14">
        <f t="shared" si="139"/>
        <v>1.1285434364894789</v>
      </c>
      <c r="R765" s="14"/>
      <c r="S765" s="14"/>
      <c r="T765" s="14">
        <f t="shared" si="142"/>
        <v>381.56250908417479</v>
      </c>
      <c r="U765" s="14">
        <f t="shared" si="143"/>
        <v>86.936620091362045</v>
      </c>
      <c r="V765" s="14">
        <f t="shared" si="140"/>
        <v>0.91412018355647806</v>
      </c>
    </row>
    <row r="766" spans="2:22" x14ac:dyDescent="0.3">
      <c r="B766" s="7" t="s">
        <v>11</v>
      </c>
      <c r="C766" s="7">
        <v>758</v>
      </c>
      <c r="D766" s="7">
        <v>169</v>
      </c>
      <c r="E766" s="8">
        <v>39.299999999999997</v>
      </c>
      <c r="F766" s="22">
        <f t="shared" si="133"/>
        <v>10.916666666666666</v>
      </c>
      <c r="G766" s="14">
        <f t="shared" si="141"/>
        <v>-1.3333333333333335</v>
      </c>
      <c r="H766" s="14">
        <f>('motorcycle data'!$C$4)*(G766)</f>
        <v>-264.00000000000006</v>
      </c>
      <c r="I766" s="14">
        <f>0.5*1.225*F766^2*('motorcycle data'!$F$4)*('motorcycle data'!$G$4)</f>
        <v>24.014972309027776</v>
      </c>
      <c r="J766" s="14">
        <f>IF(F766=0,0,H766+I766+'motorcycle data'!$E$7)</f>
        <v>-201.13742769097229</v>
      </c>
      <c r="K766" s="14">
        <f t="shared" si="134"/>
        <v>0</v>
      </c>
      <c r="L766" s="14">
        <f t="shared" si="135"/>
        <v>201.13742769097229</v>
      </c>
      <c r="M766" s="14">
        <f t="shared" si="136"/>
        <v>-2.1957502522931138</v>
      </c>
      <c r="N766" s="14">
        <f t="shared" si="132"/>
        <v>0</v>
      </c>
      <c r="O766" s="14">
        <f t="shared" si="137"/>
        <v>2.1957502522931138</v>
      </c>
      <c r="P766" s="14">
        <f t="shared" si="138"/>
        <v>1.6468126892198354</v>
      </c>
      <c r="Q766" s="14">
        <f t="shared" si="139"/>
        <v>1.6468126892198354</v>
      </c>
      <c r="R766" s="14"/>
      <c r="S766" s="14"/>
      <c r="T766" s="14">
        <f t="shared" si="142"/>
        <v>381.56250908417479</v>
      </c>
      <c r="U766" s="14">
        <f t="shared" si="143"/>
        <v>89.132370343655154</v>
      </c>
      <c r="V766" s="14">
        <f t="shared" si="140"/>
        <v>1.3339182782680667</v>
      </c>
    </row>
    <row r="767" spans="2:22" x14ac:dyDescent="0.3">
      <c r="B767" s="7" t="s">
        <v>11</v>
      </c>
      <c r="C767" s="7">
        <v>759</v>
      </c>
      <c r="D767" s="7">
        <v>170</v>
      </c>
      <c r="E767" s="8">
        <v>34.1</v>
      </c>
      <c r="F767" s="22">
        <f t="shared" si="133"/>
        <v>9.4722222222222232</v>
      </c>
      <c r="G767" s="14">
        <f t="shared" si="141"/>
        <v>-1.4305555555555551</v>
      </c>
      <c r="H767" s="14">
        <f>('motorcycle data'!$C$4)*(G767)</f>
        <v>-283.24999999999994</v>
      </c>
      <c r="I767" s="14">
        <f>0.5*1.225*F767^2*('motorcycle data'!$F$4)*('motorcycle data'!$G$4)</f>
        <v>18.08030479359568</v>
      </c>
      <c r="J767" s="14">
        <f>IF(F767=0,0,H767+I767+'motorcycle data'!$E$7)</f>
        <v>-226.32209520640424</v>
      </c>
      <c r="K767" s="14">
        <f t="shared" si="134"/>
        <v>0</v>
      </c>
      <c r="L767" s="14">
        <f t="shared" si="135"/>
        <v>226.32209520640424</v>
      </c>
      <c r="M767" s="14">
        <f t="shared" si="136"/>
        <v>-2.1437731795939956</v>
      </c>
      <c r="N767" s="14">
        <f t="shared" si="132"/>
        <v>0</v>
      </c>
      <c r="O767" s="14">
        <f t="shared" si="137"/>
        <v>2.1437731795939956</v>
      </c>
      <c r="P767" s="14">
        <f t="shared" si="138"/>
        <v>1.6078298846954966</v>
      </c>
      <c r="Q767" s="14">
        <f t="shared" si="139"/>
        <v>1.6078298846954966</v>
      </c>
      <c r="R767" s="14"/>
      <c r="S767" s="14"/>
      <c r="T767" s="14">
        <f t="shared" si="142"/>
        <v>381.56250908417479</v>
      </c>
      <c r="U767" s="14">
        <f t="shared" si="143"/>
        <v>91.276143523249146</v>
      </c>
      <c r="V767" s="14">
        <f t="shared" si="140"/>
        <v>1.3023422066033523</v>
      </c>
    </row>
    <row r="768" spans="2:22" x14ac:dyDescent="0.3">
      <c r="B768" s="7" t="s">
        <v>11</v>
      </c>
      <c r="C768" s="7">
        <v>760</v>
      </c>
      <c r="D768" s="7">
        <v>171</v>
      </c>
      <c r="E768" s="8">
        <v>29</v>
      </c>
      <c r="F768" s="22">
        <f t="shared" si="133"/>
        <v>8.0555555555555554</v>
      </c>
      <c r="G768" s="14">
        <f t="shared" si="141"/>
        <v>-1.4444444444444446</v>
      </c>
      <c r="H768" s="14">
        <f>('motorcycle data'!$C$4)*(G768)</f>
        <v>-286.00000000000006</v>
      </c>
      <c r="I768" s="14">
        <f>0.5*1.225*F768^2*('motorcycle data'!$F$4)*('motorcycle data'!$G$4)</f>
        <v>13.076544174382716</v>
      </c>
      <c r="J768" s="14">
        <f>IF(F768=0,0,H768+I768+'motorcycle data'!$E$7)</f>
        <v>-234.07585582561734</v>
      </c>
      <c r="K768" s="14">
        <f t="shared" si="134"/>
        <v>0</v>
      </c>
      <c r="L768" s="14">
        <f t="shared" si="135"/>
        <v>234.07585582561734</v>
      </c>
      <c r="M768" s="14">
        <f t="shared" si="136"/>
        <v>-1.885611060817473</v>
      </c>
      <c r="N768" s="14">
        <f t="shared" si="132"/>
        <v>0</v>
      </c>
      <c r="O768" s="14">
        <f t="shared" si="137"/>
        <v>1.885611060817473</v>
      </c>
      <c r="P768" s="14">
        <f t="shared" si="138"/>
        <v>1.4142082956131048</v>
      </c>
      <c r="Q768" s="14">
        <f t="shared" si="139"/>
        <v>1.4142082956131048</v>
      </c>
      <c r="R768" s="14"/>
      <c r="S768" s="14"/>
      <c r="T768" s="14">
        <f t="shared" si="142"/>
        <v>381.56250908417479</v>
      </c>
      <c r="U768" s="14">
        <f t="shared" si="143"/>
        <v>93.161754584066614</v>
      </c>
      <c r="V768" s="14">
        <f t="shared" si="140"/>
        <v>1.1455087194466149</v>
      </c>
    </row>
    <row r="769" spans="2:22" x14ac:dyDescent="0.3">
      <c r="B769" s="7" t="s">
        <v>11</v>
      </c>
      <c r="C769" s="7">
        <v>761</v>
      </c>
      <c r="D769" s="7">
        <v>172</v>
      </c>
      <c r="E769" s="8">
        <v>23.7</v>
      </c>
      <c r="F769" s="22">
        <f t="shared" si="133"/>
        <v>6.583333333333333</v>
      </c>
      <c r="G769" s="14">
        <f t="shared" si="141"/>
        <v>-1.4722222222222223</v>
      </c>
      <c r="H769" s="14">
        <f>('motorcycle data'!$C$4)*(G769)</f>
        <v>-291.5</v>
      </c>
      <c r="I769" s="14">
        <f>0.5*1.225*F769^2*('motorcycle data'!$F$4)*('motorcycle data'!$G$4)</f>
        <v>8.7336077256944424</v>
      </c>
      <c r="J769" s="14">
        <f>IF(F769=0,0,H769+I769+'motorcycle data'!$E$7)</f>
        <v>-243.91879227430553</v>
      </c>
      <c r="K769" s="14">
        <f t="shared" si="134"/>
        <v>0</v>
      </c>
      <c r="L769" s="14">
        <f t="shared" si="135"/>
        <v>243.91879227430553</v>
      </c>
      <c r="M769" s="14">
        <f t="shared" si="136"/>
        <v>-1.6057987158058447</v>
      </c>
      <c r="N769" s="14">
        <f t="shared" si="132"/>
        <v>0</v>
      </c>
      <c r="O769" s="14">
        <f t="shared" si="137"/>
        <v>1.6057987158058447</v>
      </c>
      <c r="P769" s="14">
        <f t="shared" si="138"/>
        <v>1.2043490368543834</v>
      </c>
      <c r="Q769" s="14">
        <f t="shared" si="139"/>
        <v>1.2043490368543834</v>
      </c>
      <c r="R769" s="14"/>
      <c r="S769" s="14"/>
      <c r="T769" s="14">
        <f t="shared" si="142"/>
        <v>381.56250908417479</v>
      </c>
      <c r="U769" s="14">
        <f t="shared" si="143"/>
        <v>94.767553299872461</v>
      </c>
      <c r="V769" s="14">
        <f t="shared" si="140"/>
        <v>0.97552271985205052</v>
      </c>
    </row>
    <row r="770" spans="2:22" x14ac:dyDescent="0.3">
      <c r="B770" s="7" t="s">
        <v>11</v>
      </c>
      <c r="C770" s="7">
        <v>762</v>
      </c>
      <c r="D770" s="7">
        <v>173</v>
      </c>
      <c r="E770" s="8">
        <v>18.399999999999999</v>
      </c>
      <c r="F770" s="22">
        <f t="shared" si="133"/>
        <v>5.1111111111111107</v>
      </c>
      <c r="G770" s="14">
        <f t="shared" si="141"/>
        <v>-1.3055555555555554</v>
      </c>
      <c r="H770" s="14">
        <f>('motorcycle data'!$C$4)*(G770)</f>
        <v>-258.49999999999994</v>
      </c>
      <c r="I770" s="14">
        <f>0.5*1.225*F770^2*('motorcycle data'!$F$4)*('motorcycle data'!$G$4)</f>
        <v>5.2642030864197515</v>
      </c>
      <c r="J770" s="14">
        <f>IF(F770=0,0,H770+I770+'motorcycle data'!$E$7)</f>
        <v>-214.3881969135802</v>
      </c>
      <c r="K770" s="14">
        <f t="shared" si="134"/>
        <v>0</v>
      </c>
      <c r="L770" s="14">
        <f t="shared" si="135"/>
        <v>214.3881969135802</v>
      </c>
      <c r="M770" s="14">
        <f t="shared" si="136"/>
        <v>-1.0957618953360766</v>
      </c>
      <c r="N770" s="14">
        <f t="shared" si="132"/>
        <v>0</v>
      </c>
      <c r="O770" s="14">
        <f t="shared" si="137"/>
        <v>1.0957618953360766</v>
      </c>
      <c r="P770" s="14">
        <f t="shared" si="138"/>
        <v>0.82182142150205739</v>
      </c>
      <c r="Q770" s="14">
        <f t="shared" si="139"/>
        <v>0.82182142150205739</v>
      </c>
      <c r="R770" s="14"/>
      <c r="S770" s="14"/>
      <c r="T770" s="14">
        <f t="shared" si="142"/>
        <v>381.56250908417479</v>
      </c>
      <c r="U770" s="14">
        <f t="shared" si="143"/>
        <v>95.863315195208543</v>
      </c>
      <c r="V770" s="14">
        <f t="shared" si="140"/>
        <v>0.66567535141666656</v>
      </c>
    </row>
    <row r="771" spans="2:22" x14ac:dyDescent="0.3">
      <c r="B771" s="7" t="s">
        <v>11</v>
      </c>
      <c r="C771" s="7">
        <v>763</v>
      </c>
      <c r="D771" s="7">
        <v>174</v>
      </c>
      <c r="E771" s="8">
        <v>14.3</v>
      </c>
      <c r="F771" s="22">
        <f t="shared" si="133"/>
        <v>3.9722222222222223</v>
      </c>
      <c r="G771" s="14">
        <f t="shared" si="141"/>
        <v>-0.88888888888888862</v>
      </c>
      <c r="H771" s="14">
        <f>('motorcycle data'!$C$4)*(G771)</f>
        <v>-175.99999999999994</v>
      </c>
      <c r="I771" s="14">
        <f>0.5*1.225*F771^2*('motorcycle data'!$F$4)*('motorcycle data'!$G$4)</f>
        <v>3.1795749324845679</v>
      </c>
      <c r="J771" s="14">
        <f>IF(F771=0,0,H771+I771+'motorcycle data'!$E$7)</f>
        <v>-133.97282506751537</v>
      </c>
      <c r="K771" s="14">
        <f t="shared" si="134"/>
        <v>0</v>
      </c>
      <c r="L771" s="14">
        <f t="shared" si="135"/>
        <v>133.97282506751537</v>
      </c>
      <c r="M771" s="14">
        <f t="shared" si="136"/>
        <v>-0.53216983290707487</v>
      </c>
      <c r="N771" s="14">
        <f t="shared" si="132"/>
        <v>0</v>
      </c>
      <c r="O771" s="14">
        <f t="shared" si="137"/>
        <v>0.53216983290707487</v>
      </c>
      <c r="P771" s="14">
        <f t="shared" si="138"/>
        <v>0.39912737468030612</v>
      </c>
      <c r="Q771" s="14">
        <f t="shared" si="139"/>
        <v>0.39912737468030612</v>
      </c>
      <c r="R771" s="14"/>
      <c r="S771" s="14"/>
      <c r="T771" s="14">
        <f t="shared" si="142"/>
        <v>381.56250908417479</v>
      </c>
      <c r="U771" s="14">
        <f t="shared" si="143"/>
        <v>96.395485028115615</v>
      </c>
      <c r="V771" s="14">
        <f t="shared" si="140"/>
        <v>0.32329317349104797</v>
      </c>
    </row>
    <row r="772" spans="2:22" x14ac:dyDescent="0.3">
      <c r="B772" s="7" t="s">
        <v>11</v>
      </c>
      <c r="C772" s="7">
        <v>764</v>
      </c>
      <c r="D772" s="7">
        <v>175</v>
      </c>
      <c r="E772" s="8">
        <v>12</v>
      </c>
      <c r="F772" s="22">
        <f t="shared" si="133"/>
        <v>3.333333333333333</v>
      </c>
      <c r="G772" s="14">
        <f t="shared" si="141"/>
        <v>-0.20833333333333331</v>
      </c>
      <c r="H772" s="14">
        <f>('motorcycle data'!$C$4)*(G772)</f>
        <v>-41.249999999999993</v>
      </c>
      <c r="I772" s="14">
        <f>0.5*1.225*F772^2*('motorcycle data'!$F$4)*('motorcycle data'!$G$4)</f>
        <v>2.239027777777777</v>
      </c>
      <c r="J772" s="14">
        <f>IF(F772=0,0,H772+I772+'motorcycle data'!$E$7)</f>
        <v>-0.1633722222222147</v>
      </c>
      <c r="K772" s="14">
        <f t="shared" si="134"/>
        <v>0</v>
      </c>
      <c r="L772" s="14">
        <f t="shared" si="135"/>
        <v>0.1633722222222147</v>
      </c>
      <c r="M772" s="14">
        <f t="shared" si="136"/>
        <v>-5.4457407407404901E-4</v>
      </c>
      <c r="N772" s="14">
        <f t="shared" si="132"/>
        <v>0</v>
      </c>
      <c r="O772" s="14">
        <f t="shared" si="137"/>
        <v>5.4457407407404901E-4</v>
      </c>
      <c r="P772" s="14">
        <f t="shared" si="138"/>
        <v>4.0843055555553679E-4</v>
      </c>
      <c r="Q772" s="14">
        <f t="shared" si="139"/>
        <v>4.0843055555553679E-4</v>
      </c>
      <c r="R772" s="14"/>
      <c r="S772" s="14"/>
      <c r="T772" s="14">
        <f t="shared" si="142"/>
        <v>381.56250908417479</v>
      </c>
      <c r="U772" s="14">
        <f t="shared" si="143"/>
        <v>96.396029602189685</v>
      </c>
      <c r="V772" s="14">
        <f t="shared" si="140"/>
        <v>3.3082874999998478E-4</v>
      </c>
    </row>
    <row r="773" spans="2:22" x14ac:dyDescent="0.3">
      <c r="B773" s="7" t="s">
        <v>11</v>
      </c>
      <c r="C773" s="7">
        <v>765</v>
      </c>
      <c r="D773" s="7">
        <v>176</v>
      </c>
      <c r="E773" s="8">
        <v>12.8</v>
      </c>
      <c r="F773" s="22">
        <f t="shared" si="133"/>
        <v>3.5555555555555558</v>
      </c>
      <c r="G773" s="14">
        <f t="shared" si="141"/>
        <v>0.55555555555555558</v>
      </c>
      <c r="H773" s="14">
        <f>('motorcycle data'!$C$4)*(G773)</f>
        <v>110</v>
      </c>
      <c r="I773" s="14">
        <f>0.5*1.225*F773^2*('motorcycle data'!$F$4)*('motorcycle data'!$G$4)</f>
        <v>2.547516049382716</v>
      </c>
      <c r="J773" s="14">
        <f>IF(F773=0,0,H773+I773+'motorcycle data'!$E$7)</f>
        <v>151.39511604938272</v>
      </c>
      <c r="K773" s="14">
        <f t="shared" si="134"/>
        <v>151.39511604938272</v>
      </c>
      <c r="L773" s="14">
        <f t="shared" si="135"/>
        <v>0</v>
      </c>
      <c r="M773" s="14">
        <f t="shared" si="136"/>
        <v>0.53829374595336088</v>
      </c>
      <c r="N773" s="14">
        <f t="shared" si="132"/>
        <v>0.53829374595336088</v>
      </c>
      <c r="O773" s="14">
        <f t="shared" si="137"/>
        <v>0</v>
      </c>
      <c r="P773" s="14">
        <f t="shared" si="138"/>
        <v>0</v>
      </c>
      <c r="Q773" s="14" t="str">
        <f t="shared" si="139"/>
        <v/>
      </c>
      <c r="R773" s="14"/>
      <c r="S773" s="14"/>
      <c r="T773" s="14">
        <f t="shared" si="142"/>
        <v>382.10080283012815</v>
      </c>
      <c r="U773" s="14">
        <f t="shared" si="143"/>
        <v>96.396029602189685</v>
      </c>
      <c r="V773" s="14">
        <f t="shared" si="140"/>
        <v>0</v>
      </c>
    </row>
    <row r="774" spans="2:22" x14ac:dyDescent="0.3">
      <c r="B774" s="7" t="s">
        <v>11</v>
      </c>
      <c r="C774" s="7">
        <v>766</v>
      </c>
      <c r="D774" s="7">
        <v>177</v>
      </c>
      <c r="E774" s="8">
        <v>16</v>
      </c>
      <c r="F774" s="22">
        <f t="shared" si="133"/>
        <v>4.4444444444444446</v>
      </c>
      <c r="G774" s="14">
        <f t="shared" si="141"/>
        <v>0.87500000000000011</v>
      </c>
      <c r="H774" s="14">
        <f>('motorcycle data'!$C$4)*(G774)</f>
        <v>173.25000000000003</v>
      </c>
      <c r="I774" s="14">
        <f>0.5*1.225*F774^2*('motorcycle data'!$F$4)*('motorcycle data'!$G$4)</f>
        <v>3.9804938271604939</v>
      </c>
      <c r="J774" s="14">
        <f>IF(F774=0,0,H774+I774+'motorcycle data'!$E$7)</f>
        <v>216.07809382716053</v>
      </c>
      <c r="K774" s="14">
        <f t="shared" si="134"/>
        <v>216.07809382716053</v>
      </c>
      <c r="L774" s="14">
        <f t="shared" si="135"/>
        <v>0</v>
      </c>
      <c r="M774" s="14">
        <f t="shared" si="136"/>
        <v>0.96034708367626909</v>
      </c>
      <c r="N774" s="14">
        <f t="shared" si="132"/>
        <v>0.96034708367626909</v>
      </c>
      <c r="O774" s="14">
        <f t="shared" si="137"/>
        <v>0</v>
      </c>
      <c r="P774" s="14">
        <f t="shared" si="138"/>
        <v>0</v>
      </c>
      <c r="Q774" s="14" t="str">
        <f t="shared" si="139"/>
        <v/>
      </c>
      <c r="R774" s="14"/>
      <c r="S774" s="14"/>
      <c r="T774" s="14">
        <f t="shared" si="142"/>
        <v>383.0611499138044</v>
      </c>
      <c r="U774" s="14">
        <f t="shared" si="143"/>
        <v>96.396029602189685</v>
      </c>
      <c r="V774" s="14">
        <f t="shared" si="140"/>
        <v>0</v>
      </c>
    </row>
    <row r="775" spans="2:22" x14ac:dyDescent="0.3">
      <c r="B775" s="7" t="s">
        <v>11</v>
      </c>
      <c r="C775" s="7">
        <v>767</v>
      </c>
      <c r="D775" s="7">
        <v>178</v>
      </c>
      <c r="E775" s="8">
        <v>19.100000000000001</v>
      </c>
      <c r="F775" s="22">
        <f t="shared" si="133"/>
        <v>5.3055555555555562</v>
      </c>
      <c r="G775" s="14">
        <f t="shared" si="141"/>
        <v>0.88888888888888862</v>
      </c>
      <c r="H775" s="14">
        <f>('motorcycle data'!$C$4)*(G775)</f>
        <v>175.99999999999994</v>
      </c>
      <c r="I775" s="14">
        <f>0.5*1.225*F775^2*('motorcycle data'!$F$4)*('motorcycle data'!$G$4)</f>
        <v>5.672359191743829</v>
      </c>
      <c r="J775" s="14">
        <f>IF(F775=0,0,H775+I775+'motorcycle data'!$E$7)</f>
        <v>220.51995919174377</v>
      </c>
      <c r="K775" s="14">
        <f t="shared" si="134"/>
        <v>220.51995919174377</v>
      </c>
      <c r="L775" s="14">
        <f t="shared" si="135"/>
        <v>0</v>
      </c>
      <c r="M775" s="14">
        <f t="shared" si="136"/>
        <v>1.1699808946006407</v>
      </c>
      <c r="N775" s="14">
        <f t="shared" si="132"/>
        <v>1.1699808946006407</v>
      </c>
      <c r="O775" s="14">
        <f t="shared" si="137"/>
        <v>0</v>
      </c>
      <c r="P775" s="14">
        <f t="shared" si="138"/>
        <v>0</v>
      </c>
      <c r="Q775" s="14" t="str">
        <f t="shared" si="139"/>
        <v/>
      </c>
      <c r="R775" s="14"/>
      <c r="S775" s="14"/>
      <c r="T775" s="14">
        <f t="shared" si="142"/>
        <v>384.23113080840506</v>
      </c>
      <c r="U775" s="14">
        <f t="shared" si="143"/>
        <v>96.396029602189685</v>
      </c>
      <c r="V775" s="14">
        <f t="shared" si="140"/>
        <v>0</v>
      </c>
    </row>
    <row r="776" spans="2:22" x14ac:dyDescent="0.3">
      <c r="B776" s="7" t="s">
        <v>11</v>
      </c>
      <c r="C776" s="7">
        <v>768</v>
      </c>
      <c r="D776" s="7">
        <v>179</v>
      </c>
      <c r="E776" s="8">
        <v>22.4</v>
      </c>
      <c r="F776" s="22">
        <f t="shared" si="133"/>
        <v>6.2222222222222214</v>
      </c>
      <c r="G776" s="14">
        <f t="shared" si="141"/>
        <v>0.90277777777777779</v>
      </c>
      <c r="H776" s="14">
        <f>('motorcycle data'!$C$4)*(G776)</f>
        <v>178.75</v>
      </c>
      <c r="I776" s="14">
        <f>0.5*1.225*F776^2*('motorcycle data'!$F$4)*('motorcycle data'!$G$4)</f>
        <v>7.8017679012345651</v>
      </c>
      <c r="J776" s="14">
        <f>IF(F776=0,0,H776+I776+'motorcycle data'!$E$7)</f>
        <v>225.39936790123457</v>
      </c>
      <c r="K776" s="14">
        <f t="shared" si="134"/>
        <v>225.39936790123457</v>
      </c>
      <c r="L776" s="14">
        <f t="shared" si="135"/>
        <v>0</v>
      </c>
      <c r="M776" s="14">
        <f t="shared" si="136"/>
        <v>1.4024849558299037</v>
      </c>
      <c r="N776" s="14">
        <f t="shared" ref="N776:N839" si="144">IF(M776&gt;0,M776,0)</f>
        <v>1.4024849558299037</v>
      </c>
      <c r="O776" s="14">
        <f t="shared" si="137"/>
        <v>0</v>
      </c>
      <c r="P776" s="14">
        <f t="shared" si="138"/>
        <v>0</v>
      </c>
      <c r="Q776" s="14" t="str">
        <f t="shared" si="139"/>
        <v/>
      </c>
      <c r="R776" s="14"/>
      <c r="S776" s="14"/>
      <c r="T776" s="14">
        <f t="shared" si="142"/>
        <v>385.63361576423495</v>
      </c>
      <c r="U776" s="14">
        <f t="shared" si="143"/>
        <v>96.396029602189685</v>
      </c>
      <c r="V776" s="14">
        <f t="shared" si="140"/>
        <v>0</v>
      </c>
    </row>
    <row r="777" spans="2:22" x14ac:dyDescent="0.3">
      <c r="B777" s="7" t="s">
        <v>11</v>
      </c>
      <c r="C777" s="7">
        <v>769</v>
      </c>
      <c r="D777" s="7">
        <v>180</v>
      </c>
      <c r="E777" s="8">
        <v>25.6</v>
      </c>
      <c r="F777" s="22">
        <f t="shared" ref="F777:F840" si="145">E777/3.6</f>
        <v>7.1111111111111116</v>
      </c>
      <c r="G777" s="14">
        <f t="shared" si="141"/>
        <v>1.0694444444444449</v>
      </c>
      <c r="H777" s="14">
        <f>('motorcycle data'!$C$4)*(G777)</f>
        <v>211.75000000000009</v>
      </c>
      <c r="I777" s="14">
        <f>0.5*1.225*F777^2*('motorcycle data'!$F$4)*('motorcycle data'!$G$4)</f>
        <v>10.190064197530864</v>
      </c>
      <c r="J777" s="14">
        <f>IF(F777=0,0,H777+I777+'motorcycle data'!$E$7)</f>
        <v>260.78766419753094</v>
      </c>
      <c r="K777" s="14">
        <f t="shared" ref="K777:K840" si="146">IF(J777&lt;=0,0,J777)</f>
        <v>260.78766419753094</v>
      </c>
      <c r="L777" s="14">
        <f t="shared" ref="L777:L840" si="147">IF(J777&lt;0,J777*-1,0)</f>
        <v>0</v>
      </c>
      <c r="M777" s="14">
        <f t="shared" ref="M777:M840" si="148">(J777*F777)/1000</f>
        <v>1.8544900565157756</v>
      </c>
      <c r="N777" s="14">
        <f t="shared" si="144"/>
        <v>1.8544900565157756</v>
      </c>
      <c r="O777" s="14">
        <f t="shared" ref="O777:O840" si="149">IF(M777&lt;0,M777*-1,0)</f>
        <v>0</v>
      </c>
      <c r="P777" s="14">
        <f t="shared" ref="P777:P840" si="150">O777*0.75</f>
        <v>0</v>
      </c>
      <c r="Q777" s="14" t="str">
        <f t="shared" ref="Q777:Q840" si="151">IF(G777&lt;0,P777,"")</f>
        <v/>
      </c>
      <c r="R777" s="14"/>
      <c r="S777" s="14"/>
      <c r="T777" s="14">
        <f t="shared" si="142"/>
        <v>387.48810582075072</v>
      </c>
      <c r="U777" s="14">
        <f t="shared" si="143"/>
        <v>96.396029602189685</v>
      </c>
      <c r="V777" s="14">
        <f t="shared" ref="V777:V840" si="152">O777*0.75*0.9*0.9</f>
        <v>0</v>
      </c>
    </row>
    <row r="778" spans="2:22" x14ac:dyDescent="0.3">
      <c r="B778" s="7" t="s">
        <v>11</v>
      </c>
      <c r="C778" s="7">
        <v>770</v>
      </c>
      <c r="D778" s="7">
        <v>181</v>
      </c>
      <c r="E778" s="8">
        <v>30.1</v>
      </c>
      <c r="F778" s="22">
        <f t="shared" si="145"/>
        <v>8.3611111111111107</v>
      </c>
      <c r="G778" s="14">
        <f t="shared" ref="G778:G841" si="153">($E779-$E777)/2/3.6</f>
        <v>1.3472222222222217</v>
      </c>
      <c r="H778" s="14">
        <f>('motorcycle data'!$C$4)*(G778)</f>
        <v>266.74999999999989</v>
      </c>
      <c r="I778" s="14">
        <f>0.5*1.225*F778^2*('motorcycle data'!$F$4)*('motorcycle data'!$G$4)</f>
        <v>14.087371923225307</v>
      </c>
      <c r="J778" s="14">
        <f>IF(F778=0,0,H778+I778+'motorcycle data'!$E$7)</f>
        <v>319.68497192322519</v>
      </c>
      <c r="K778" s="14">
        <f t="shared" si="146"/>
        <v>319.68497192322519</v>
      </c>
      <c r="L778" s="14">
        <f t="shared" si="147"/>
        <v>0</v>
      </c>
      <c r="M778" s="14">
        <f t="shared" si="148"/>
        <v>2.6729215708025218</v>
      </c>
      <c r="N778" s="14">
        <f t="shared" si="144"/>
        <v>2.6729215708025218</v>
      </c>
      <c r="O778" s="14">
        <f t="shared" si="149"/>
        <v>0</v>
      </c>
      <c r="P778" s="14">
        <f t="shared" si="150"/>
        <v>0</v>
      </c>
      <c r="Q778" s="14" t="str">
        <f t="shared" si="151"/>
        <v/>
      </c>
      <c r="R778" s="14"/>
      <c r="S778" s="14"/>
      <c r="T778" s="14">
        <f t="shared" ref="T778:T841" si="154">T777+N778</f>
        <v>390.16102739155326</v>
      </c>
      <c r="U778" s="14">
        <f t="shared" ref="U778:U841" si="155">U777+O778</f>
        <v>96.396029602189685</v>
      </c>
      <c r="V778" s="14">
        <f t="shared" si="152"/>
        <v>0</v>
      </c>
    </row>
    <row r="779" spans="2:22" x14ac:dyDescent="0.3">
      <c r="B779" s="7" t="s">
        <v>11</v>
      </c>
      <c r="C779" s="7">
        <v>771</v>
      </c>
      <c r="D779" s="7">
        <v>182</v>
      </c>
      <c r="E779" s="8">
        <v>35.299999999999997</v>
      </c>
      <c r="F779" s="22">
        <f t="shared" si="145"/>
        <v>9.8055555555555554</v>
      </c>
      <c r="G779" s="14">
        <f t="shared" si="153"/>
        <v>1.3611111111111107</v>
      </c>
      <c r="H779" s="14">
        <f>('motorcycle data'!$C$4)*(G779)</f>
        <v>269.49999999999994</v>
      </c>
      <c r="I779" s="14">
        <f>0.5*1.225*F779^2*('motorcycle data'!$F$4)*('motorcycle data'!$G$4)</f>
        <v>19.375209191743824</v>
      </c>
      <c r="J779" s="14">
        <f>IF(F779=0,0,H779+I779+'motorcycle data'!$E$7)</f>
        <v>327.72280919174375</v>
      </c>
      <c r="K779" s="14">
        <f t="shared" si="146"/>
        <v>327.72280919174375</v>
      </c>
      <c r="L779" s="14">
        <f t="shared" si="147"/>
        <v>0</v>
      </c>
      <c r="M779" s="14">
        <f t="shared" si="148"/>
        <v>3.2135042123523765</v>
      </c>
      <c r="N779" s="14">
        <f t="shared" si="144"/>
        <v>3.2135042123523765</v>
      </c>
      <c r="O779" s="14">
        <f t="shared" si="149"/>
        <v>0</v>
      </c>
      <c r="P779" s="14">
        <f t="shared" si="150"/>
        <v>0</v>
      </c>
      <c r="Q779" s="14" t="str">
        <f t="shared" si="151"/>
        <v/>
      </c>
      <c r="R779" s="14"/>
      <c r="S779" s="14"/>
      <c r="T779" s="14">
        <f t="shared" si="154"/>
        <v>393.37453160390567</v>
      </c>
      <c r="U779" s="14">
        <f t="shared" si="155"/>
        <v>96.396029602189685</v>
      </c>
      <c r="V779" s="14">
        <f t="shared" si="152"/>
        <v>0</v>
      </c>
    </row>
    <row r="780" spans="2:22" x14ac:dyDescent="0.3">
      <c r="B780" s="7" t="s">
        <v>11</v>
      </c>
      <c r="C780" s="7">
        <v>772</v>
      </c>
      <c r="D780" s="7">
        <v>183</v>
      </c>
      <c r="E780" s="8">
        <v>39.9</v>
      </c>
      <c r="F780" s="22">
        <f t="shared" si="145"/>
        <v>11.083333333333332</v>
      </c>
      <c r="G780" s="14">
        <f t="shared" si="153"/>
        <v>1.2777777777777781</v>
      </c>
      <c r="H780" s="14">
        <f>('motorcycle data'!$C$4)*(G780)</f>
        <v>253.00000000000006</v>
      </c>
      <c r="I780" s="14">
        <f>0.5*1.225*F780^2*('motorcycle data'!$F$4)*('motorcycle data'!$G$4)</f>
        <v>24.753851475694439</v>
      </c>
      <c r="J780" s="14">
        <f>IF(F780=0,0,H780+I780+'motorcycle data'!$E$7)</f>
        <v>316.60145147569449</v>
      </c>
      <c r="K780" s="14">
        <f t="shared" si="146"/>
        <v>316.60145147569449</v>
      </c>
      <c r="L780" s="14">
        <f t="shared" si="147"/>
        <v>0</v>
      </c>
      <c r="M780" s="14">
        <f t="shared" si="148"/>
        <v>3.5089994205222803</v>
      </c>
      <c r="N780" s="14">
        <f t="shared" si="144"/>
        <v>3.5089994205222803</v>
      </c>
      <c r="O780" s="14">
        <f t="shared" si="149"/>
        <v>0</v>
      </c>
      <c r="P780" s="14">
        <f t="shared" si="150"/>
        <v>0</v>
      </c>
      <c r="Q780" s="14" t="str">
        <f t="shared" si="151"/>
        <v/>
      </c>
      <c r="R780" s="14"/>
      <c r="S780" s="14"/>
      <c r="T780" s="14">
        <f t="shared" si="154"/>
        <v>396.88353102442795</v>
      </c>
      <c r="U780" s="14">
        <f t="shared" si="155"/>
        <v>96.396029602189685</v>
      </c>
      <c r="V780" s="14">
        <f t="shared" si="152"/>
        <v>0</v>
      </c>
    </row>
    <row r="781" spans="2:22" x14ac:dyDescent="0.3">
      <c r="B781" s="7" t="s">
        <v>11</v>
      </c>
      <c r="C781" s="7">
        <v>773</v>
      </c>
      <c r="D781" s="7">
        <v>184</v>
      </c>
      <c r="E781" s="8">
        <v>44.5</v>
      </c>
      <c r="F781" s="22">
        <f t="shared" si="145"/>
        <v>12.361111111111111</v>
      </c>
      <c r="G781" s="14">
        <f t="shared" si="153"/>
        <v>1.0555555555555558</v>
      </c>
      <c r="H781" s="14">
        <f>('motorcycle data'!$C$4)*(G781)</f>
        <v>209.00000000000006</v>
      </c>
      <c r="I781" s="14">
        <f>0.5*1.225*F781^2*('motorcycle data'!$F$4)*('motorcycle data'!$G$4)</f>
        <v>30.790519145447526</v>
      </c>
      <c r="J781" s="14">
        <f>IF(F781=0,0,H781+I781+'motorcycle data'!$E$7)</f>
        <v>278.6381191454476</v>
      </c>
      <c r="K781" s="14">
        <f t="shared" si="146"/>
        <v>278.6381191454476</v>
      </c>
      <c r="L781" s="14">
        <f t="shared" si="147"/>
        <v>0</v>
      </c>
      <c r="M781" s="14">
        <f t="shared" si="148"/>
        <v>3.4442767505478935</v>
      </c>
      <c r="N781" s="14">
        <f t="shared" si="144"/>
        <v>3.4442767505478935</v>
      </c>
      <c r="O781" s="14">
        <f t="shared" si="149"/>
        <v>0</v>
      </c>
      <c r="P781" s="14">
        <f t="shared" si="150"/>
        <v>0</v>
      </c>
      <c r="Q781" s="14" t="str">
        <f t="shared" si="151"/>
        <v/>
      </c>
      <c r="R781" s="14"/>
      <c r="S781" s="14"/>
      <c r="T781" s="14">
        <f t="shared" si="154"/>
        <v>400.32780777497584</v>
      </c>
      <c r="U781" s="14">
        <f t="shared" si="155"/>
        <v>96.396029602189685</v>
      </c>
      <c r="V781" s="14">
        <f t="shared" si="152"/>
        <v>0</v>
      </c>
    </row>
    <row r="782" spans="2:22" x14ac:dyDescent="0.3">
      <c r="B782" s="7" t="s">
        <v>11</v>
      </c>
      <c r="C782" s="7">
        <v>774</v>
      </c>
      <c r="D782" s="7">
        <v>185</v>
      </c>
      <c r="E782" s="8">
        <v>47.5</v>
      </c>
      <c r="F782" s="22">
        <f t="shared" si="145"/>
        <v>13.194444444444445</v>
      </c>
      <c r="G782" s="14">
        <f t="shared" si="153"/>
        <v>0.88888888888888862</v>
      </c>
      <c r="H782" s="14">
        <f>('motorcycle data'!$C$4)*(G782)</f>
        <v>175.99999999999994</v>
      </c>
      <c r="I782" s="14">
        <f>0.5*1.225*F782^2*('motorcycle data'!$F$4)*('motorcycle data'!$G$4)</f>
        <v>35.081989052854937</v>
      </c>
      <c r="J782" s="14">
        <f>IF(F782=0,0,H782+I782+'motorcycle data'!$E$7)</f>
        <v>249.92958905285488</v>
      </c>
      <c r="K782" s="14">
        <f t="shared" si="146"/>
        <v>249.92958905285488</v>
      </c>
      <c r="L782" s="14">
        <f t="shared" si="147"/>
        <v>0</v>
      </c>
      <c r="M782" s="14">
        <f t="shared" si="148"/>
        <v>3.2976820777807241</v>
      </c>
      <c r="N782" s="14">
        <f t="shared" si="144"/>
        <v>3.2976820777807241</v>
      </c>
      <c r="O782" s="14">
        <f t="shared" si="149"/>
        <v>0</v>
      </c>
      <c r="P782" s="14">
        <f t="shared" si="150"/>
        <v>0</v>
      </c>
      <c r="Q782" s="14" t="str">
        <f t="shared" si="151"/>
        <v/>
      </c>
      <c r="R782" s="14"/>
      <c r="S782" s="14"/>
      <c r="T782" s="14">
        <f t="shared" si="154"/>
        <v>403.62548985275657</v>
      </c>
      <c r="U782" s="14">
        <f t="shared" si="155"/>
        <v>96.396029602189685</v>
      </c>
      <c r="V782" s="14">
        <f t="shared" si="152"/>
        <v>0</v>
      </c>
    </row>
    <row r="783" spans="2:22" x14ac:dyDescent="0.3">
      <c r="B783" s="7" t="s">
        <v>11</v>
      </c>
      <c r="C783" s="7">
        <v>775</v>
      </c>
      <c r="D783" s="7">
        <v>186</v>
      </c>
      <c r="E783" s="8">
        <v>50.9</v>
      </c>
      <c r="F783" s="22">
        <f t="shared" si="145"/>
        <v>14.138888888888888</v>
      </c>
      <c r="G783" s="14">
        <f t="shared" si="153"/>
        <v>0.91666666666666685</v>
      </c>
      <c r="H783" s="14">
        <f>('motorcycle data'!$C$4)*(G783)</f>
        <v>181.50000000000003</v>
      </c>
      <c r="I783" s="14">
        <f>0.5*1.225*F783^2*('motorcycle data'!$F$4)*('motorcycle data'!$G$4)</f>
        <v>40.283996923225303</v>
      </c>
      <c r="J783" s="14">
        <f>IF(F783=0,0,H783+I783+'motorcycle data'!$E$7)</f>
        <v>260.63159692322535</v>
      </c>
      <c r="K783" s="14">
        <f t="shared" si="146"/>
        <v>260.63159692322535</v>
      </c>
      <c r="L783" s="14">
        <f t="shared" si="147"/>
        <v>0</v>
      </c>
      <c r="M783" s="14">
        <f t="shared" si="148"/>
        <v>3.6850411898311579</v>
      </c>
      <c r="N783" s="14">
        <f t="shared" si="144"/>
        <v>3.6850411898311579</v>
      </c>
      <c r="O783" s="14">
        <f t="shared" si="149"/>
        <v>0</v>
      </c>
      <c r="P783" s="14">
        <f t="shared" si="150"/>
        <v>0</v>
      </c>
      <c r="Q783" s="14" t="str">
        <f t="shared" si="151"/>
        <v/>
      </c>
      <c r="R783" s="14"/>
      <c r="S783" s="14"/>
      <c r="T783" s="14">
        <f t="shared" si="154"/>
        <v>407.31053104258774</v>
      </c>
      <c r="U783" s="14">
        <f t="shared" si="155"/>
        <v>96.396029602189685</v>
      </c>
      <c r="V783" s="14">
        <f t="shared" si="152"/>
        <v>0</v>
      </c>
    </row>
    <row r="784" spans="2:22" x14ac:dyDescent="0.3">
      <c r="B784" s="7" t="s">
        <v>11</v>
      </c>
      <c r="C784" s="7">
        <v>776</v>
      </c>
      <c r="D784" s="7">
        <v>187</v>
      </c>
      <c r="E784" s="8">
        <v>54.1</v>
      </c>
      <c r="F784" s="22">
        <f t="shared" si="145"/>
        <v>15.027777777777779</v>
      </c>
      <c r="G784" s="14">
        <f t="shared" si="153"/>
        <v>0.74999999999999978</v>
      </c>
      <c r="H784" s="14">
        <f>('motorcycle data'!$C$4)*(G784)</f>
        <v>148.49999999999994</v>
      </c>
      <c r="I784" s="14">
        <f>0.5*1.225*F784^2*('motorcycle data'!$F$4)*('motorcycle data'!$G$4)</f>
        <v>45.508395071373464</v>
      </c>
      <c r="J784" s="14">
        <f>IF(F784=0,0,H784+I784+'motorcycle data'!$E$7)</f>
        <v>232.8559950713734</v>
      </c>
      <c r="K784" s="14">
        <f t="shared" si="146"/>
        <v>232.8559950713734</v>
      </c>
      <c r="L784" s="14">
        <f t="shared" si="147"/>
        <v>0</v>
      </c>
      <c r="M784" s="14">
        <f t="shared" si="148"/>
        <v>3.499308148155917</v>
      </c>
      <c r="N784" s="14">
        <f t="shared" si="144"/>
        <v>3.499308148155917</v>
      </c>
      <c r="O784" s="14">
        <f t="shared" si="149"/>
        <v>0</v>
      </c>
      <c r="P784" s="14">
        <f t="shared" si="150"/>
        <v>0</v>
      </c>
      <c r="Q784" s="14" t="str">
        <f t="shared" si="151"/>
        <v/>
      </c>
      <c r="R784" s="14"/>
      <c r="S784" s="14"/>
      <c r="T784" s="14">
        <f t="shared" si="154"/>
        <v>410.80983919074367</v>
      </c>
      <c r="U784" s="14">
        <f t="shared" si="155"/>
        <v>96.396029602189685</v>
      </c>
      <c r="V784" s="14">
        <f t="shared" si="152"/>
        <v>0</v>
      </c>
    </row>
    <row r="785" spans="2:22" x14ac:dyDescent="0.3">
      <c r="B785" s="7" t="s">
        <v>11</v>
      </c>
      <c r="C785" s="7">
        <v>777</v>
      </c>
      <c r="D785" s="7">
        <v>188</v>
      </c>
      <c r="E785" s="8">
        <v>56.3</v>
      </c>
      <c r="F785" s="22">
        <f t="shared" si="145"/>
        <v>15.638888888888888</v>
      </c>
      <c r="G785" s="14">
        <f t="shared" si="153"/>
        <v>0.55555555555555558</v>
      </c>
      <c r="H785" s="14">
        <f>('motorcycle data'!$C$4)*(G785)</f>
        <v>110</v>
      </c>
      <c r="I785" s="14">
        <f>0.5*1.225*F785^2*('motorcycle data'!$F$4)*('motorcycle data'!$G$4)</f>
        <v>49.284888589891963</v>
      </c>
      <c r="J785" s="14">
        <f>IF(F785=0,0,H785+I785+'motorcycle data'!$E$7)</f>
        <v>198.13248858989198</v>
      </c>
      <c r="K785" s="14">
        <f t="shared" si="146"/>
        <v>198.13248858989198</v>
      </c>
      <c r="L785" s="14">
        <f t="shared" si="147"/>
        <v>0</v>
      </c>
      <c r="M785" s="14">
        <f t="shared" si="148"/>
        <v>3.098571974336366</v>
      </c>
      <c r="N785" s="14">
        <f t="shared" si="144"/>
        <v>3.098571974336366</v>
      </c>
      <c r="O785" s="14">
        <f t="shared" si="149"/>
        <v>0</v>
      </c>
      <c r="P785" s="14">
        <f t="shared" si="150"/>
        <v>0</v>
      </c>
      <c r="Q785" s="14" t="str">
        <f t="shared" si="151"/>
        <v/>
      </c>
      <c r="R785" s="14"/>
      <c r="S785" s="14"/>
      <c r="T785" s="14">
        <f t="shared" si="154"/>
        <v>413.90841116508005</v>
      </c>
      <c r="U785" s="14">
        <f t="shared" si="155"/>
        <v>96.396029602189685</v>
      </c>
      <c r="V785" s="14">
        <f t="shared" si="152"/>
        <v>0</v>
      </c>
    </row>
    <row r="786" spans="2:22" x14ac:dyDescent="0.3">
      <c r="B786" s="7" t="s">
        <v>11</v>
      </c>
      <c r="C786" s="7">
        <v>778</v>
      </c>
      <c r="D786" s="7">
        <v>189</v>
      </c>
      <c r="E786" s="8">
        <v>58.1</v>
      </c>
      <c r="F786" s="22">
        <f t="shared" si="145"/>
        <v>16.138888888888889</v>
      </c>
      <c r="G786" s="14">
        <f t="shared" si="153"/>
        <v>0.4861111111111111</v>
      </c>
      <c r="H786" s="14">
        <f>('motorcycle data'!$C$4)*(G786)</f>
        <v>96.25</v>
      </c>
      <c r="I786" s="14">
        <f>0.5*1.225*F786^2*('motorcycle data'!$F$4)*('motorcycle data'!$G$4)</f>
        <v>52.4866983121142</v>
      </c>
      <c r="J786" s="14">
        <f>IF(F786=0,0,H786+I786+'motorcycle data'!$E$7)</f>
        <v>187.58429831211419</v>
      </c>
      <c r="K786" s="14">
        <f t="shared" si="146"/>
        <v>187.58429831211419</v>
      </c>
      <c r="L786" s="14">
        <f t="shared" si="147"/>
        <v>0</v>
      </c>
      <c r="M786" s="14">
        <f t="shared" si="148"/>
        <v>3.0274021477593984</v>
      </c>
      <c r="N786" s="14">
        <f t="shared" si="144"/>
        <v>3.0274021477593984</v>
      </c>
      <c r="O786" s="14">
        <f t="shared" si="149"/>
        <v>0</v>
      </c>
      <c r="P786" s="14">
        <f t="shared" si="150"/>
        <v>0</v>
      </c>
      <c r="Q786" s="14" t="str">
        <f t="shared" si="151"/>
        <v/>
      </c>
      <c r="R786" s="14"/>
      <c r="S786" s="14"/>
      <c r="T786" s="14">
        <f t="shared" si="154"/>
        <v>416.93581331283946</v>
      </c>
      <c r="U786" s="14">
        <f t="shared" si="155"/>
        <v>96.396029602189685</v>
      </c>
      <c r="V786" s="14">
        <f t="shared" si="152"/>
        <v>0</v>
      </c>
    </row>
    <row r="787" spans="2:22" x14ac:dyDescent="0.3">
      <c r="B787" s="7" t="s">
        <v>11</v>
      </c>
      <c r="C787" s="7">
        <v>779</v>
      </c>
      <c r="D787" s="7">
        <v>190</v>
      </c>
      <c r="E787" s="8">
        <v>59.8</v>
      </c>
      <c r="F787" s="22">
        <f t="shared" si="145"/>
        <v>16.611111111111111</v>
      </c>
      <c r="G787" s="14">
        <f t="shared" si="153"/>
        <v>0.41666666666666663</v>
      </c>
      <c r="H787" s="14">
        <f>('motorcycle data'!$C$4)*(G787)</f>
        <v>82.499999999999986</v>
      </c>
      <c r="I787" s="14">
        <f>0.5*1.225*F787^2*('motorcycle data'!$F$4)*('motorcycle data'!$G$4)</f>
        <v>55.60314510030863</v>
      </c>
      <c r="J787" s="14">
        <f>IF(F787=0,0,H787+I787+'motorcycle data'!$E$7)</f>
        <v>176.95074510030861</v>
      </c>
      <c r="K787" s="14">
        <f t="shared" si="146"/>
        <v>176.95074510030861</v>
      </c>
      <c r="L787" s="14">
        <f t="shared" si="147"/>
        <v>0</v>
      </c>
      <c r="M787" s="14">
        <f t="shared" si="148"/>
        <v>2.9393484880551264</v>
      </c>
      <c r="N787" s="14">
        <f t="shared" si="144"/>
        <v>2.9393484880551264</v>
      </c>
      <c r="O787" s="14">
        <f t="shared" si="149"/>
        <v>0</v>
      </c>
      <c r="P787" s="14">
        <f t="shared" si="150"/>
        <v>0</v>
      </c>
      <c r="Q787" s="14" t="str">
        <f t="shared" si="151"/>
        <v/>
      </c>
      <c r="R787" s="14"/>
      <c r="S787" s="14"/>
      <c r="T787" s="14">
        <f t="shared" si="154"/>
        <v>419.8751618008946</v>
      </c>
      <c r="U787" s="14">
        <f t="shared" si="155"/>
        <v>96.396029602189685</v>
      </c>
      <c r="V787" s="14">
        <f t="shared" si="152"/>
        <v>0</v>
      </c>
    </row>
    <row r="788" spans="2:22" x14ac:dyDescent="0.3">
      <c r="B788" s="7" t="s">
        <v>11</v>
      </c>
      <c r="C788" s="7">
        <v>780</v>
      </c>
      <c r="D788" s="7">
        <v>191</v>
      </c>
      <c r="E788" s="8">
        <v>61.1</v>
      </c>
      <c r="F788" s="22">
        <f t="shared" si="145"/>
        <v>16.972222222222221</v>
      </c>
      <c r="G788" s="14">
        <f t="shared" si="153"/>
        <v>0.31944444444444503</v>
      </c>
      <c r="H788" s="14">
        <f>('motorcycle data'!$C$4)*(G788)</f>
        <v>63.250000000000114</v>
      </c>
      <c r="I788" s="14">
        <f>0.5*1.225*F788^2*('motorcycle data'!$F$4)*('motorcycle data'!$G$4)</f>
        <v>58.046950626929004</v>
      </c>
      <c r="J788" s="14">
        <f>IF(F788=0,0,H788+I788+'motorcycle data'!$E$7)</f>
        <v>160.14455062692912</v>
      </c>
      <c r="K788" s="14">
        <f t="shared" si="146"/>
        <v>160.14455062692912</v>
      </c>
      <c r="L788" s="14">
        <f t="shared" si="147"/>
        <v>0</v>
      </c>
      <c r="M788" s="14">
        <f t="shared" si="148"/>
        <v>2.7180089009181581</v>
      </c>
      <c r="N788" s="14">
        <f t="shared" si="144"/>
        <v>2.7180089009181581</v>
      </c>
      <c r="O788" s="14">
        <f t="shared" si="149"/>
        <v>0</v>
      </c>
      <c r="P788" s="14">
        <f t="shared" si="150"/>
        <v>0</v>
      </c>
      <c r="Q788" s="14" t="str">
        <f t="shared" si="151"/>
        <v/>
      </c>
      <c r="R788" s="14"/>
      <c r="S788" s="14"/>
      <c r="T788" s="14">
        <f t="shared" si="154"/>
        <v>422.59317070181277</v>
      </c>
      <c r="U788" s="14">
        <f t="shared" si="155"/>
        <v>96.396029602189685</v>
      </c>
      <c r="V788" s="14">
        <f t="shared" si="152"/>
        <v>0</v>
      </c>
    </row>
    <row r="789" spans="2:22" x14ac:dyDescent="0.3">
      <c r="B789" s="7" t="s">
        <v>11</v>
      </c>
      <c r="C789" s="7">
        <v>781</v>
      </c>
      <c r="D789" s="7">
        <v>192</v>
      </c>
      <c r="E789" s="8">
        <v>62.1</v>
      </c>
      <c r="F789" s="22">
        <f t="shared" si="145"/>
        <v>17.25</v>
      </c>
      <c r="G789" s="14">
        <f t="shared" si="153"/>
        <v>0.23611111111111052</v>
      </c>
      <c r="H789" s="14">
        <f>('motorcycle data'!$C$4)*(G789)</f>
        <v>46.749999999999886</v>
      </c>
      <c r="I789" s="14">
        <f>0.5*1.225*F789^2*('motorcycle data'!$F$4)*('motorcycle data'!$G$4)</f>
        <v>59.962563281249992</v>
      </c>
      <c r="J789" s="14">
        <f>IF(F789=0,0,H789+I789+'motorcycle data'!$E$7)</f>
        <v>145.56016328124988</v>
      </c>
      <c r="K789" s="14">
        <f t="shared" si="146"/>
        <v>145.56016328124988</v>
      </c>
      <c r="L789" s="14">
        <f t="shared" si="147"/>
        <v>0</v>
      </c>
      <c r="M789" s="14">
        <f t="shared" si="148"/>
        <v>2.5109128166015608</v>
      </c>
      <c r="N789" s="14">
        <f t="shared" si="144"/>
        <v>2.5109128166015608</v>
      </c>
      <c r="O789" s="14">
        <f t="shared" si="149"/>
        <v>0</v>
      </c>
      <c r="P789" s="14">
        <f t="shared" si="150"/>
        <v>0</v>
      </c>
      <c r="Q789" s="14" t="str">
        <f t="shared" si="151"/>
        <v/>
      </c>
      <c r="R789" s="14"/>
      <c r="S789" s="14"/>
      <c r="T789" s="14">
        <f t="shared" si="154"/>
        <v>425.10408351841431</v>
      </c>
      <c r="U789" s="14">
        <f t="shared" si="155"/>
        <v>96.396029602189685</v>
      </c>
      <c r="V789" s="14">
        <f t="shared" si="152"/>
        <v>0</v>
      </c>
    </row>
    <row r="790" spans="2:22" x14ac:dyDescent="0.3">
      <c r="B790" s="7" t="s">
        <v>11</v>
      </c>
      <c r="C790" s="7">
        <v>782</v>
      </c>
      <c r="D790" s="7">
        <v>193</v>
      </c>
      <c r="E790" s="8">
        <v>62.8</v>
      </c>
      <c r="F790" s="22">
        <f t="shared" si="145"/>
        <v>17.444444444444443</v>
      </c>
      <c r="G790" s="14">
        <f t="shared" si="153"/>
        <v>0.16666666666666607</v>
      </c>
      <c r="H790" s="14">
        <f>('motorcycle data'!$C$4)*(G790)</f>
        <v>32.999999999999886</v>
      </c>
      <c r="I790" s="14">
        <f>0.5*1.225*F790^2*('motorcycle data'!$F$4)*('motorcycle data'!$G$4)</f>
        <v>61.321995216049373</v>
      </c>
      <c r="J790" s="14">
        <f>IF(F790=0,0,H790+I790+'motorcycle data'!$E$7)</f>
        <v>133.16959521604926</v>
      </c>
      <c r="K790" s="14">
        <f t="shared" si="146"/>
        <v>133.16959521604926</v>
      </c>
      <c r="L790" s="14">
        <f t="shared" si="147"/>
        <v>0</v>
      </c>
      <c r="M790" s="14">
        <f t="shared" si="148"/>
        <v>2.323069605435526</v>
      </c>
      <c r="N790" s="14">
        <f t="shared" si="144"/>
        <v>2.323069605435526</v>
      </c>
      <c r="O790" s="14">
        <f t="shared" si="149"/>
        <v>0</v>
      </c>
      <c r="P790" s="14">
        <f t="shared" si="150"/>
        <v>0</v>
      </c>
      <c r="Q790" s="14" t="str">
        <f t="shared" si="151"/>
        <v/>
      </c>
      <c r="R790" s="14"/>
      <c r="S790" s="14"/>
      <c r="T790" s="14">
        <f t="shared" si="154"/>
        <v>427.42715312384985</v>
      </c>
      <c r="U790" s="14">
        <f t="shared" si="155"/>
        <v>96.396029602189685</v>
      </c>
      <c r="V790" s="14">
        <f t="shared" si="152"/>
        <v>0</v>
      </c>
    </row>
    <row r="791" spans="2:22" x14ac:dyDescent="0.3">
      <c r="B791" s="7" t="s">
        <v>11</v>
      </c>
      <c r="C791" s="7">
        <v>783</v>
      </c>
      <c r="D791" s="7">
        <v>194</v>
      </c>
      <c r="E791" s="8">
        <v>63.3</v>
      </c>
      <c r="F791" s="22">
        <f t="shared" si="145"/>
        <v>17.583333333333332</v>
      </c>
      <c r="G791" s="14">
        <f t="shared" si="153"/>
        <v>0.1111111111111117</v>
      </c>
      <c r="H791" s="14">
        <f>('motorcycle data'!$C$4)*(G791)</f>
        <v>22.000000000000117</v>
      </c>
      <c r="I791" s="14">
        <f>0.5*1.225*F791^2*('motorcycle data'!$F$4)*('motorcycle data'!$G$4)</f>
        <v>62.302347309027766</v>
      </c>
      <c r="J791" s="14">
        <f>IF(F791=0,0,H791+I791+'motorcycle data'!$E$7)</f>
        <v>123.14994730902788</v>
      </c>
      <c r="K791" s="14">
        <f t="shared" si="146"/>
        <v>123.14994730902788</v>
      </c>
      <c r="L791" s="14">
        <f t="shared" si="147"/>
        <v>0</v>
      </c>
      <c r="M791" s="14">
        <f t="shared" si="148"/>
        <v>2.1653865735170736</v>
      </c>
      <c r="N791" s="14">
        <f t="shared" si="144"/>
        <v>2.1653865735170736</v>
      </c>
      <c r="O791" s="14">
        <f t="shared" si="149"/>
        <v>0</v>
      </c>
      <c r="P791" s="14">
        <f t="shared" si="150"/>
        <v>0</v>
      </c>
      <c r="Q791" s="14" t="str">
        <f t="shared" si="151"/>
        <v/>
      </c>
      <c r="R791" s="14"/>
      <c r="S791" s="14"/>
      <c r="T791" s="14">
        <f t="shared" si="154"/>
        <v>429.59253969736693</v>
      </c>
      <c r="U791" s="14">
        <f t="shared" si="155"/>
        <v>96.396029602189685</v>
      </c>
      <c r="V791" s="14">
        <f t="shared" si="152"/>
        <v>0</v>
      </c>
    </row>
    <row r="792" spans="2:22" x14ac:dyDescent="0.3">
      <c r="B792" s="7" t="s">
        <v>11</v>
      </c>
      <c r="C792" s="7">
        <v>784</v>
      </c>
      <c r="D792" s="7">
        <v>195</v>
      </c>
      <c r="E792" s="8">
        <v>63.6</v>
      </c>
      <c r="F792" s="22">
        <f t="shared" si="145"/>
        <v>17.666666666666668</v>
      </c>
      <c r="G792" s="14">
        <f t="shared" si="153"/>
        <v>9.7222222222222612E-2</v>
      </c>
      <c r="H792" s="14">
        <f>('motorcycle data'!$C$4)*(G792)</f>
        <v>19.250000000000078</v>
      </c>
      <c r="I792" s="14">
        <f>0.5*1.225*F792^2*('motorcycle data'!$F$4)*('motorcycle data'!$G$4)</f>
        <v>62.894290277777777</v>
      </c>
      <c r="J792" s="14">
        <f>IF(F792=0,0,H792+I792+'motorcycle data'!$E$7)</f>
        <v>120.99189027777786</v>
      </c>
      <c r="K792" s="14">
        <f t="shared" si="146"/>
        <v>120.99189027777786</v>
      </c>
      <c r="L792" s="14">
        <f t="shared" si="147"/>
        <v>0</v>
      </c>
      <c r="M792" s="14">
        <f t="shared" si="148"/>
        <v>2.1375233949074088</v>
      </c>
      <c r="N792" s="14">
        <f t="shared" si="144"/>
        <v>2.1375233949074088</v>
      </c>
      <c r="O792" s="14">
        <f t="shared" si="149"/>
        <v>0</v>
      </c>
      <c r="P792" s="14">
        <f t="shared" si="150"/>
        <v>0</v>
      </c>
      <c r="Q792" s="14" t="str">
        <f t="shared" si="151"/>
        <v/>
      </c>
      <c r="R792" s="14"/>
      <c r="S792" s="14"/>
      <c r="T792" s="14">
        <f t="shared" si="154"/>
        <v>431.73006309227435</v>
      </c>
      <c r="U792" s="14">
        <f t="shared" si="155"/>
        <v>96.396029602189685</v>
      </c>
      <c r="V792" s="14">
        <f t="shared" si="152"/>
        <v>0</v>
      </c>
    </row>
    <row r="793" spans="2:22" x14ac:dyDescent="0.3">
      <c r="B793" s="7" t="s">
        <v>11</v>
      </c>
      <c r="C793" s="7">
        <v>785</v>
      </c>
      <c r="D793" s="7">
        <v>196</v>
      </c>
      <c r="E793" s="8">
        <v>64</v>
      </c>
      <c r="F793" s="22">
        <f t="shared" si="145"/>
        <v>17.777777777777779</v>
      </c>
      <c r="G793" s="14">
        <f t="shared" si="153"/>
        <v>0.15277777777777798</v>
      </c>
      <c r="H793" s="14">
        <f>('motorcycle data'!$C$4)*(G793)</f>
        <v>30.250000000000043</v>
      </c>
      <c r="I793" s="14">
        <f>0.5*1.225*F793^2*('motorcycle data'!$F$4)*('motorcycle data'!$G$4)</f>
        <v>63.687901234567903</v>
      </c>
      <c r="J793" s="14">
        <f>IF(F793=0,0,H793+I793+'motorcycle data'!$E$7)</f>
        <v>132.78550123456796</v>
      </c>
      <c r="K793" s="14">
        <f t="shared" si="146"/>
        <v>132.78550123456796</v>
      </c>
      <c r="L793" s="14">
        <f t="shared" si="147"/>
        <v>0</v>
      </c>
      <c r="M793" s="14">
        <f t="shared" si="148"/>
        <v>2.3606311330589862</v>
      </c>
      <c r="N793" s="14">
        <f t="shared" si="144"/>
        <v>2.3606311330589862</v>
      </c>
      <c r="O793" s="14">
        <f t="shared" si="149"/>
        <v>0</v>
      </c>
      <c r="P793" s="14">
        <f t="shared" si="150"/>
        <v>0</v>
      </c>
      <c r="Q793" s="14" t="str">
        <f t="shared" si="151"/>
        <v/>
      </c>
      <c r="R793" s="14"/>
      <c r="S793" s="14"/>
      <c r="T793" s="14">
        <f t="shared" si="154"/>
        <v>434.09069422533332</v>
      </c>
      <c r="U793" s="14">
        <f t="shared" si="155"/>
        <v>96.396029602189685</v>
      </c>
      <c r="V793" s="14">
        <f t="shared" si="152"/>
        <v>0</v>
      </c>
    </row>
    <row r="794" spans="2:22" x14ac:dyDescent="0.3">
      <c r="B794" s="7" t="s">
        <v>11</v>
      </c>
      <c r="C794" s="7">
        <v>786</v>
      </c>
      <c r="D794" s="7">
        <v>197</v>
      </c>
      <c r="E794" s="8">
        <v>64.7</v>
      </c>
      <c r="F794" s="22">
        <f t="shared" si="145"/>
        <v>17.972222222222221</v>
      </c>
      <c r="G794" s="14">
        <f t="shared" si="153"/>
        <v>0.16666666666666705</v>
      </c>
      <c r="H794" s="14">
        <f>('motorcycle data'!$C$4)*(G794)</f>
        <v>33.000000000000078</v>
      </c>
      <c r="I794" s="14">
        <f>0.5*1.225*F794^2*('motorcycle data'!$F$4)*('motorcycle data'!$G$4)</f>
        <v>65.088692988040108</v>
      </c>
      <c r="J794" s="14">
        <f>IF(F794=0,0,H794+I794+'motorcycle data'!$E$7)</f>
        <v>136.93629298804018</v>
      </c>
      <c r="K794" s="14">
        <f t="shared" si="146"/>
        <v>136.93629298804018</v>
      </c>
      <c r="L794" s="14">
        <f t="shared" si="147"/>
        <v>0</v>
      </c>
      <c r="M794" s="14">
        <f t="shared" si="148"/>
        <v>2.4610494878683884</v>
      </c>
      <c r="N794" s="14">
        <f t="shared" si="144"/>
        <v>2.4610494878683884</v>
      </c>
      <c r="O794" s="14">
        <f t="shared" si="149"/>
        <v>0</v>
      </c>
      <c r="P794" s="14">
        <f t="shared" si="150"/>
        <v>0</v>
      </c>
      <c r="Q794" s="14" t="str">
        <f t="shared" si="151"/>
        <v/>
      </c>
      <c r="R794" s="14"/>
      <c r="S794" s="14"/>
      <c r="T794" s="14">
        <f t="shared" si="154"/>
        <v>436.55174371320169</v>
      </c>
      <c r="U794" s="14">
        <f t="shared" si="155"/>
        <v>96.396029602189685</v>
      </c>
      <c r="V794" s="14">
        <f t="shared" si="152"/>
        <v>0</v>
      </c>
    </row>
    <row r="795" spans="2:22" x14ac:dyDescent="0.3">
      <c r="B795" s="7" t="s">
        <v>11</v>
      </c>
      <c r="C795" s="7">
        <v>787</v>
      </c>
      <c r="D795" s="7">
        <v>198</v>
      </c>
      <c r="E795" s="8">
        <v>65.2</v>
      </c>
      <c r="F795" s="22">
        <f t="shared" si="145"/>
        <v>18.111111111111111</v>
      </c>
      <c r="G795" s="14">
        <f t="shared" si="153"/>
        <v>8.3333333333332538E-2</v>
      </c>
      <c r="H795" s="14">
        <f>('motorcycle data'!$C$4)*(G795)</f>
        <v>16.499999999999844</v>
      </c>
      <c r="I795" s="14">
        <f>0.5*1.225*F795^2*('motorcycle data'!$F$4)*('motorcycle data'!$G$4)</f>
        <v>66.09858780864198</v>
      </c>
      <c r="J795" s="14">
        <f>IF(F795=0,0,H795+I795+'motorcycle data'!$E$7)</f>
        <v>121.44618780864182</v>
      </c>
      <c r="K795" s="14">
        <f t="shared" si="146"/>
        <v>121.44618780864182</v>
      </c>
      <c r="L795" s="14">
        <f t="shared" si="147"/>
        <v>0</v>
      </c>
      <c r="M795" s="14">
        <f t="shared" si="148"/>
        <v>2.1995254014231795</v>
      </c>
      <c r="N795" s="14">
        <f t="shared" si="144"/>
        <v>2.1995254014231795</v>
      </c>
      <c r="O795" s="14">
        <f t="shared" si="149"/>
        <v>0</v>
      </c>
      <c r="P795" s="14">
        <f t="shared" si="150"/>
        <v>0</v>
      </c>
      <c r="Q795" s="14" t="str">
        <f t="shared" si="151"/>
        <v/>
      </c>
      <c r="R795" s="14"/>
      <c r="S795" s="14"/>
      <c r="T795" s="14">
        <f t="shared" si="154"/>
        <v>438.75126911462485</v>
      </c>
      <c r="U795" s="14">
        <f t="shared" si="155"/>
        <v>96.396029602189685</v>
      </c>
      <c r="V795" s="14">
        <f t="shared" si="152"/>
        <v>0</v>
      </c>
    </row>
    <row r="796" spans="2:22" x14ac:dyDescent="0.3">
      <c r="B796" s="7" t="s">
        <v>11</v>
      </c>
      <c r="C796" s="7">
        <v>788</v>
      </c>
      <c r="D796" s="7">
        <v>199</v>
      </c>
      <c r="E796" s="8">
        <v>65.3</v>
      </c>
      <c r="F796" s="22">
        <f t="shared" si="145"/>
        <v>18.138888888888889</v>
      </c>
      <c r="G796" s="14">
        <f t="shared" si="153"/>
        <v>1.3888888888888099E-2</v>
      </c>
      <c r="H796" s="14">
        <f>('motorcycle data'!$C$4)*(G796)</f>
        <v>2.7499999999998437</v>
      </c>
      <c r="I796" s="14">
        <f>0.5*1.225*F796^2*('motorcycle data'!$F$4)*('motorcycle data'!$G$4)</f>
        <v>66.301499701003081</v>
      </c>
      <c r="J796" s="14">
        <f>IF(F796=0,0,H796+I796+'motorcycle data'!$E$7)</f>
        <v>107.89909970100292</v>
      </c>
      <c r="K796" s="14">
        <f t="shared" si="146"/>
        <v>107.89909970100292</v>
      </c>
      <c r="L796" s="14">
        <f t="shared" si="147"/>
        <v>0</v>
      </c>
      <c r="M796" s="14">
        <f t="shared" si="148"/>
        <v>1.9571697806876365</v>
      </c>
      <c r="N796" s="14">
        <f t="shared" si="144"/>
        <v>1.9571697806876365</v>
      </c>
      <c r="O796" s="14">
        <f t="shared" si="149"/>
        <v>0</v>
      </c>
      <c r="P796" s="14">
        <f t="shared" si="150"/>
        <v>0</v>
      </c>
      <c r="Q796" s="14" t="str">
        <f t="shared" si="151"/>
        <v/>
      </c>
      <c r="R796" s="14"/>
      <c r="S796" s="14"/>
      <c r="T796" s="14">
        <f t="shared" si="154"/>
        <v>440.7084388953125</v>
      </c>
      <c r="U796" s="14">
        <f t="shared" si="155"/>
        <v>96.396029602189685</v>
      </c>
      <c r="V796" s="14">
        <f t="shared" si="152"/>
        <v>0</v>
      </c>
    </row>
    <row r="797" spans="2:22" x14ac:dyDescent="0.3">
      <c r="B797" s="7" t="s">
        <v>11</v>
      </c>
      <c r="C797" s="7">
        <v>789</v>
      </c>
      <c r="D797" s="7">
        <v>200</v>
      </c>
      <c r="E797" s="8">
        <v>65.3</v>
      </c>
      <c r="F797" s="22">
        <f t="shared" si="145"/>
        <v>18.138888888888889</v>
      </c>
      <c r="G797" s="14">
        <f t="shared" si="153"/>
        <v>1.3888888888890073E-2</v>
      </c>
      <c r="H797" s="14">
        <f>('motorcycle data'!$C$4)*(G797)</f>
        <v>2.7500000000002345</v>
      </c>
      <c r="I797" s="14">
        <f>0.5*1.225*F797^2*('motorcycle data'!$F$4)*('motorcycle data'!$G$4)</f>
        <v>66.301499701003081</v>
      </c>
      <c r="J797" s="14">
        <f>IF(F797=0,0,H797+I797+'motorcycle data'!$E$7)</f>
        <v>107.89909970100331</v>
      </c>
      <c r="K797" s="14">
        <f t="shared" si="146"/>
        <v>107.89909970100331</v>
      </c>
      <c r="L797" s="14">
        <f t="shared" si="147"/>
        <v>0</v>
      </c>
      <c r="M797" s="14">
        <f t="shared" si="148"/>
        <v>1.9571697806876434</v>
      </c>
      <c r="N797" s="14">
        <f t="shared" si="144"/>
        <v>1.9571697806876434</v>
      </c>
      <c r="O797" s="14">
        <f t="shared" si="149"/>
        <v>0</v>
      </c>
      <c r="P797" s="14">
        <f t="shared" si="150"/>
        <v>0</v>
      </c>
      <c r="Q797" s="14" t="str">
        <f t="shared" si="151"/>
        <v/>
      </c>
      <c r="R797" s="14"/>
      <c r="S797" s="14"/>
      <c r="T797" s="14">
        <f t="shared" si="154"/>
        <v>442.66560867600015</v>
      </c>
      <c r="U797" s="14">
        <f t="shared" si="155"/>
        <v>96.396029602189685</v>
      </c>
      <c r="V797" s="14">
        <f t="shared" si="152"/>
        <v>0</v>
      </c>
    </row>
    <row r="798" spans="2:22" x14ac:dyDescent="0.3">
      <c r="B798" s="7" t="s">
        <v>11</v>
      </c>
      <c r="C798" s="7">
        <v>790</v>
      </c>
      <c r="D798" s="7">
        <v>201</v>
      </c>
      <c r="E798" s="8">
        <v>65.400000000000006</v>
      </c>
      <c r="F798" s="22">
        <f t="shared" si="145"/>
        <v>18.166666666666668</v>
      </c>
      <c r="G798" s="14">
        <f t="shared" si="153"/>
        <v>5.5555555555556344E-2</v>
      </c>
      <c r="H798" s="14">
        <f>('motorcycle data'!$C$4)*(G798)</f>
        <v>11.000000000000156</v>
      </c>
      <c r="I798" s="14">
        <f>0.5*1.225*F798^2*('motorcycle data'!$F$4)*('motorcycle data'!$G$4)</f>
        <v>66.504722569444439</v>
      </c>
      <c r="J798" s="14">
        <f>IF(F798=0,0,H798+I798+'motorcycle data'!$E$7)</f>
        <v>116.3523225694446</v>
      </c>
      <c r="K798" s="14">
        <f t="shared" si="146"/>
        <v>116.3523225694446</v>
      </c>
      <c r="L798" s="14">
        <f t="shared" si="147"/>
        <v>0</v>
      </c>
      <c r="M798" s="14">
        <f t="shared" si="148"/>
        <v>2.1137338600115769</v>
      </c>
      <c r="N798" s="14">
        <f t="shared" si="144"/>
        <v>2.1137338600115769</v>
      </c>
      <c r="O798" s="14">
        <f t="shared" si="149"/>
        <v>0</v>
      </c>
      <c r="P798" s="14">
        <f t="shared" si="150"/>
        <v>0</v>
      </c>
      <c r="Q798" s="14" t="str">
        <f t="shared" si="151"/>
        <v/>
      </c>
      <c r="R798" s="14"/>
      <c r="S798" s="14"/>
      <c r="T798" s="14">
        <f t="shared" si="154"/>
        <v>444.77934253601171</v>
      </c>
      <c r="U798" s="14">
        <f t="shared" si="155"/>
        <v>96.396029602189685</v>
      </c>
      <c r="V798" s="14">
        <f t="shared" si="152"/>
        <v>0</v>
      </c>
    </row>
    <row r="799" spans="2:22" x14ac:dyDescent="0.3">
      <c r="B799" s="7" t="s">
        <v>11</v>
      </c>
      <c r="C799" s="7">
        <v>791</v>
      </c>
      <c r="D799" s="7">
        <v>202</v>
      </c>
      <c r="E799" s="8">
        <v>65.7</v>
      </c>
      <c r="F799" s="22">
        <f t="shared" si="145"/>
        <v>18.25</v>
      </c>
      <c r="G799" s="14">
        <f t="shared" si="153"/>
        <v>8.3333333333332538E-2</v>
      </c>
      <c r="H799" s="14">
        <f>('motorcycle data'!$C$4)*(G799)</f>
        <v>16.499999999999844</v>
      </c>
      <c r="I799" s="14">
        <f>0.5*1.225*F799^2*('motorcycle data'!$F$4)*('motorcycle data'!$G$4)</f>
        <v>67.116257031250001</v>
      </c>
      <c r="J799" s="14">
        <f>IF(F799=0,0,H799+I799+'motorcycle data'!$E$7)</f>
        <v>122.46385703124984</v>
      </c>
      <c r="K799" s="14">
        <f t="shared" si="146"/>
        <v>122.46385703124984</v>
      </c>
      <c r="L799" s="14">
        <f t="shared" si="147"/>
        <v>0</v>
      </c>
      <c r="M799" s="14">
        <f t="shared" si="148"/>
        <v>2.2349653908203093</v>
      </c>
      <c r="N799" s="14">
        <f t="shared" si="144"/>
        <v>2.2349653908203093</v>
      </c>
      <c r="O799" s="14">
        <f t="shared" si="149"/>
        <v>0</v>
      </c>
      <c r="P799" s="14">
        <f t="shared" si="150"/>
        <v>0</v>
      </c>
      <c r="Q799" s="14" t="str">
        <f t="shared" si="151"/>
        <v/>
      </c>
      <c r="R799" s="14"/>
      <c r="S799" s="14"/>
      <c r="T799" s="14">
        <f t="shared" si="154"/>
        <v>447.01430792683203</v>
      </c>
      <c r="U799" s="14">
        <f t="shared" si="155"/>
        <v>96.396029602189685</v>
      </c>
      <c r="V799" s="14">
        <f t="shared" si="152"/>
        <v>0</v>
      </c>
    </row>
    <row r="800" spans="2:22" x14ac:dyDescent="0.3">
      <c r="B800" s="7" t="s">
        <v>11</v>
      </c>
      <c r="C800" s="7">
        <v>792</v>
      </c>
      <c r="D800" s="7">
        <v>203</v>
      </c>
      <c r="E800" s="8">
        <v>66</v>
      </c>
      <c r="F800" s="22">
        <f t="shared" si="145"/>
        <v>18.333333333333332</v>
      </c>
      <c r="G800" s="14">
        <f t="shared" si="153"/>
        <v>-1.3888888888890073E-2</v>
      </c>
      <c r="H800" s="14">
        <f>('motorcycle data'!$C$4)*(G800)</f>
        <v>-2.7500000000002345</v>
      </c>
      <c r="I800" s="14">
        <f>0.5*1.225*F800^2*('motorcycle data'!$F$4)*('motorcycle data'!$G$4)</f>
        <v>67.730590277777765</v>
      </c>
      <c r="J800" s="14">
        <f>IF(F800=0,0,H800+I800+'motorcycle data'!$E$7)</f>
        <v>103.82819027777754</v>
      </c>
      <c r="K800" s="14">
        <f t="shared" si="146"/>
        <v>103.82819027777754</v>
      </c>
      <c r="L800" s="14">
        <f t="shared" si="147"/>
        <v>0</v>
      </c>
      <c r="M800" s="14">
        <f t="shared" si="148"/>
        <v>1.9035168217592549</v>
      </c>
      <c r="N800" s="14">
        <f t="shared" si="144"/>
        <v>1.9035168217592549</v>
      </c>
      <c r="O800" s="14">
        <f t="shared" si="149"/>
        <v>0</v>
      </c>
      <c r="P800" s="14">
        <f t="shared" si="150"/>
        <v>0</v>
      </c>
      <c r="Q800" s="14">
        <f t="shared" si="151"/>
        <v>0</v>
      </c>
      <c r="R800" s="14">
        <f>SUM(Q800:Q808)</f>
        <v>8.3161850075108887</v>
      </c>
      <c r="S800" s="14">
        <f>R800*9</f>
        <v>74.845665067597992</v>
      </c>
      <c r="T800" s="14">
        <f t="shared" si="154"/>
        <v>448.91782474859127</v>
      </c>
      <c r="U800" s="14">
        <f t="shared" si="155"/>
        <v>96.396029602189685</v>
      </c>
      <c r="V800" s="14">
        <f t="shared" si="152"/>
        <v>0</v>
      </c>
    </row>
    <row r="801" spans="2:22" x14ac:dyDescent="0.3">
      <c r="B801" s="7" t="s">
        <v>11</v>
      </c>
      <c r="C801" s="7">
        <v>793</v>
      </c>
      <c r="D801" s="7">
        <v>204</v>
      </c>
      <c r="E801" s="8">
        <v>65.599999999999994</v>
      </c>
      <c r="F801" s="22">
        <f t="shared" si="145"/>
        <v>18.222222222222221</v>
      </c>
      <c r="G801" s="14">
        <f t="shared" si="153"/>
        <v>-0.34722222222222221</v>
      </c>
      <c r="H801" s="14">
        <f>('motorcycle data'!$C$4)*(G801)</f>
        <v>-68.75</v>
      </c>
      <c r="I801" s="14">
        <f>0.5*1.225*F801^2*('motorcycle data'!$F$4)*('motorcycle data'!$G$4)</f>
        <v>66.912101234567899</v>
      </c>
      <c r="J801" s="14">
        <f>IF(F801=0,0,H801+I801+'motorcycle data'!$E$7)</f>
        <v>37.009701234567899</v>
      </c>
      <c r="K801" s="14">
        <f t="shared" si="146"/>
        <v>37.009701234567899</v>
      </c>
      <c r="L801" s="14">
        <f t="shared" si="147"/>
        <v>0</v>
      </c>
      <c r="M801" s="14">
        <f t="shared" si="148"/>
        <v>0.6743990002743484</v>
      </c>
      <c r="N801" s="14">
        <f t="shared" si="144"/>
        <v>0.6743990002743484</v>
      </c>
      <c r="O801" s="14">
        <f t="shared" si="149"/>
        <v>0</v>
      </c>
      <c r="P801" s="14">
        <f t="shared" si="150"/>
        <v>0</v>
      </c>
      <c r="Q801" s="14">
        <f t="shared" si="151"/>
        <v>0</v>
      </c>
      <c r="R801" s="14"/>
      <c r="S801" s="14"/>
      <c r="T801" s="14">
        <f t="shared" si="154"/>
        <v>449.59222374886559</v>
      </c>
      <c r="U801" s="14">
        <f t="shared" si="155"/>
        <v>96.396029602189685</v>
      </c>
      <c r="V801" s="14">
        <f t="shared" si="152"/>
        <v>0</v>
      </c>
    </row>
    <row r="802" spans="2:22" x14ac:dyDescent="0.3">
      <c r="B802" s="7" t="s">
        <v>11</v>
      </c>
      <c r="C802" s="7">
        <v>794</v>
      </c>
      <c r="D802" s="7">
        <v>205</v>
      </c>
      <c r="E802" s="8">
        <v>63.5</v>
      </c>
      <c r="F802" s="22">
        <f t="shared" si="145"/>
        <v>17.638888888888889</v>
      </c>
      <c r="G802" s="14">
        <f t="shared" si="153"/>
        <v>-0.8194444444444432</v>
      </c>
      <c r="H802" s="14">
        <f>('motorcycle data'!$C$4)*(G802)</f>
        <v>-162.24999999999974</v>
      </c>
      <c r="I802" s="14">
        <f>0.5*1.225*F802^2*('motorcycle data'!$F$4)*('motorcycle data'!$G$4)</f>
        <v>62.696664978780859</v>
      </c>
      <c r="J802" s="14">
        <f>IF(F802=0,0,H802+I802+'motorcycle data'!$E$7)</f>
        <v>-60.705735021218885</v>
      </c>
      <c r="K802" s="14">
        <f t="shared" si="146"/>
        <v>0</v>
      </c>
      <c r="L802" s="14">
        <f t="shared" si="147"/>
        <v>60.705735021218885</v>
      </c>
      <c r="M802" s="14">
        <f t="shared" si="148"/>
        <v>-1.0707817149576109</v>
      </c>
      <c r="N802" s="14">
        <f t="shared" si="144"/>
        <v>0</v>
      </c>
      <c r="O802" s="14">
        <f t="shared" si="149"/>
        <v>1.0707817149576109</v>
      </c>
      <c r="P802" s="14">
        <f t="shared" si="150"/>
        <v>0.80308628621820821</v>
      </c>
      <c r="Q802" s="14">
        <f t="shared" si="151"/>
        <v>0.80308628621820821</v>
      </c>
      <c r="R802" s="14"/>
      <c r="S802" s="14"/>
      <c r="T802" s="14">
        <f t="shared" si="154"/>
        <v>449.59222374886559</v>
      </c>
      <c r="U802" s="14">
        <f t="shared" si="155"/>
        <v>97.46681131714729</v>
      </c>
      <c r="V802" s="14">
        <f t="shared" si="152"/>
        <v>0.65049989183674872</v>
      </c>
    </row>
    <row r="803" spans="2:22" x14ac:dyDescent="0.3">
      <c r="B803" s="7" t="s">
        <v>11</v>
      </c>
      <c r="C803" s="7">
        <v>795</v>
      </c>
      <c r="D803" s="7">
        <v>206</v>
      </c>
      <c r="E803" s="8">
        <v>59.7</v>
      </c>
      <c r="F803" s="22">
        <f t="shared" si="145"/>
        <v>16.583333333333332</v>
      </c>
      <c r="G803" s="14">
        <f t="shared" si="153"/>
        <v>-1.2361111111111109</v>
      </c>
      <c r="H803" s="14">
        <f>('motorcycle data'!$C$4)*(G803)</f>
        <v>-244.74999999999997</v>
      </c>
      <c r="I803" s="14">
        <f>0.5*1.225*F803^2*('motorcycle data'!$F$4)*('motorcycle data'!$G$4)</f>
        <v>55.417336892361106</v>
      </c>
      <c r="J803" s="14">
        <f>IF(F803=0,0,H803+I803+'motorcycle data'!$E$7)</f>
        <v>-150.48506310763887</v>
      </c>
      <c r="K803" s="14">
        <f t="shared" si="146"/>
        <v>0</v>
      </c>
      <c r="L803" s="14">
        <f t="shared" si="147"/>
        <v>150.48506310763887</v>
      </c>
      <c r="M803" s="14">
        <f t="shared" si="148"/>
        <v>-2.4955439632016776</v>
      </c>
      <c r="N803" s="14">
        <f t="shared" si="144"/>
        <v>0</v>
      </c>
      <c r="O803" s="14">
        <f t="shared" si="149"/>
        <v>2.4955439632016776</v>
      </c>
      <c r="P803" s="14">
        <f t="shared" si="150"/>
        <v>1.8716579724012581</v>
      </c>
      <c r="Q803" s="14">
        <f t="shared" si="151"/>
        <v>1.8716579724012581</v>
      </c>
      <c r="R803" s="14"/>
      <c r="S803" s="14"/>
      <c r="T803" s="14">
        <f t="shared" si="154"/>
        <v>449.59222374886559</v>
      </c>
      <c r="U803" s="14">
        <f t="shared" si="155"/>
        <v>99.962355280348973</v>
      </c>
      <c r="V803" s="14">
        <f t="shared" si="152"/>
        <v>1.5160429576450192</v>
      </c>
    </row>
    <row r="804" spans="2:22" x14ac:dyDescent="0.3">
      <c r="B804" s="7" t="s">
        <v>11</v>
      </c>
      <c r="C804" s="7">
        <v>796</v>
      </c>
      <c r="D804" s="7">
        <v>207</v>
      </c>
      <c r="E804" s="8">
        <v>54.6</v>
      </c>
      <c r="F804" s="22">
        <f t="shared" si="145"/>
        <v>15.166666666666666</v>
      </c>
      <c r="G804" s="14">
        <f t="shared" si="153"/>
        <v>-1.4444444444444453</v>
      </c>
      <c r="H804" s="14">
        <f>('motorcycle data'!$C$4)*(G804)</f>
        <v>-286.00000000000017</v>
      </c>
      <c r="I804" s="14">
        <f>0.5*1.225*F804^2*('motorcycle data'!$F$4)*('motorcycle data'!$G$4)</f>
        <v>46.353472569444442</v>
      </c>
      <c r="J804" s="14">
        <f>IF(F804=0,0,H804+I804+'motorcycle data'!$E$7)</f>
        <v>-200.79892743055572</v>
      </c>
      <c r="K804" s="14">
        <f t="shared" si="146"/>
        <v>0</v>
      </c>
      <c r="L804" s="14">
        <f t="shared" si="147"/>
        <v>200.79892743055572</v>
      </c>
      <c r="M804" s="14">
        <f t="shared" si="148"/>
        <v>-3.0454503993634283</v>
      </c>
      <c r="N804" s="14">
        <f t="shared" si="144"/>
        <v>0</v>
      </c>
      <c r="O804" s="14">
        <f t="shared" si="149"/>
        <v>3.0454503993634283</v>
      </c>
      <c r="P804" s="14">
        <f t="shared" si="150"/>
        <v>2.2840877995225712</v>
      </c>
      <c r="Q804" s="14">
        <f t="shared" si="151"/>
        <v>2.2840877995225712</v>
      </c>
      <c r="R804" s="14"/>
      <c r="S804" s="14"/>
      <c r="T804" s="14">
        <f t="shared" si="154"/>
        <v>449.59222374886559</v>
      </c>
      <c r="U804" s="14">
        <f t="shared" si="155"/>
        <v>103.0078056797124</v>
      </c>
      <c r="V804" s="14">
        <f t="shared" si="152"/>
        <v>1.850111117613283</v>
      </c>
    </row>
    <row r="805" spans="2:22" x14ac:dyDescent="0.3">
      <c r="B805" s="7" t="s">
        <v>11</v>
      </c>
      <c r="C805" s="7">
        <v>797</v>
      </c>
      <c r="D805" s="7">
        <v>208</v>
      </c>
      <c r="E805" s="8">
        <v>49.3</v>
      </c>
      <c r="F805" s="22">
        <f t="shared" si="145"/>
        <v>13.694444444444443</v>
      </c>
      <c r="G805" s="14">
        <f t="shared" si="153"/>
        <v>-1.3472222222222225</v>
      </c>
      <c r="H805" s="14">
        <f>('motorcycle data'!$C$4)*(G805)</f>
        <v>-266.75000000000006</v>
      </c>
      <c r="I805" s="14">
        <f>0.5*1.225*F805^2*('motorcycle data'!$F$4)*('motorcycle data'!$G$4)</f>
        <v>37.791212663966036</v>
      </c>
      <c r="J805" s="14">
        <f>IF(F805=0,0,H805+I805+'motorcycle data'!$E$7)</f>
        <v>-190.11118733603402</v>
      </c>
      <c r="K805" s="14">
        <f t="shared" si="146"/>
        <v>0</v>
      </c>
      <c r="L805" s="14">
        <f t="shared" si="147"/>
        <v>190.11118733603402</v>
      </c>
      <c r="M805" s="14">
        <f t="shared" si="148"/>
        <v>-2.6034670932406878</v>
      </c>
      <c r="N805" s="14">
        <f t="shared" si="144"/>
        <v>0</v>
      </c>
      <c r="O805" s="14">
        <f t="shared" si="149"/>
        <v>2.6034670932406878</v>
      </c>
      <c r="P805" s="14">
        <f t="shared" si="150"/>
        <v>1.9526003199305157</v>
      </c>
      <c r="Q805" s="14">
        <f t="shared" si="151"/>
        <v>1.9526003199305157</v>
      </c>
      <c r="R805" s="14"/>
      <c r="S805" s="14"/>
      <c r="T805" s="14">
        <f t="shared" si="154"/>
        <v>449.59222374886559</v>
      </c>
      <c r="U805" s="14">
        <f t="shared" si="155"/>
        <v>105.61127277295309</v>
      </c>
      <c r="V805" s="14">
        <f t="shared" si="152"/>
        <v>1.5816062591437179</v>
      </c>
    </row>
    <row r="806" spans="2:22" x14ac:dyDescent="0.3">
      <c r="B806" s="7" t="s">
        <v>11</v>
      </c>
      <c r="C806" s="7">
        <v>798</v>
      </c>
      <c r="D806" s="7">
        <v>209</v>
      </c>
      <c r="E806" s="8">
        <v>44.9</v>
      </c>
      <c r="F806" s="22">
        <f t="shared" si="145"/>
        <v>12.472222222222221</v>
      </c>
      <c r="G806" s="14">
        <f t="shared" si="153"/>
        <v>-0.97222222222222221</v>
      </c>
      <c r="H806" s="14">
        <f>('motorcycle data'!$C$4)*(G806)</f>
        <v>-192.5</v>
      </c>
      <c r="I806" s="14">
        <f>0.5*1.225*F806^2*('motorcycle data'!$F$4)*('motorcycle data'!$G$4)</f>
        <v>31.346544376929003</v>
      </c>
      <c r="J806" s="14">
        <f>IF(F806=0,0,H806+I806+'motorcycle data'!$E$7)</f>
        <v>-122.30585562307101</v>
      </c>
      <c r="K806" s="14">
        <f t="shared" si="146"/>
        <v>0</v>
      </c>
      <c r="L806" s="14">
        <f t="shared" si="147"/>
        <v>122.30585562307101</v>
      </c>
      <c r="M806" s="14">
        <f t="shared" si="148"/>
        <v>-1.5254258104099687</v>
      </c>
      <c r="N806" s="14">
        <f t="shared" si="144"/>
        <v>0</v>
      </c>
      <c r="O806" s="14">
        <f t="shared" si="149"/>
        <v>1.5254258104099687</v>
      </c>
      <c r="P806" s="14">
        <f t="shared" si="150"/>
        <v>1.1440693578074765</v>
      </c>
      <c r="Q806" s="14">
        <f t="shared" si="151"/>
        <v>1.1440693578074765</v>
      </c>
      <c r="R806" s="14"/>
      <c r="S806" s="14"/>
      <c r="T806" s="14">
        <f t="shared" si="154"/>
        <v>449.59222374886559</v>
      </c>
      <c r="U806" s="14">
        <f t="shared" si="155"/>
        <v>107.13669858336306</v>
      </c>
      <c r="V806" s="14">
        <f t="shared" si="152"/>
        <v>0.92669617982405605</v>
      </c>
    </row>
    <row r="807" spans="2:22" x14ac:dyDescent="0.3">
      <c r="B807" s="7" t="s">
        <v>11</v>
      </c>
      <c r="C807" s="7">
        <v>799</v>
      </c>
      <c r="D807" s="7">
        <v>210</v>
      </c>
      <c r="E807" s="8">
        <v>42.3</v>
      </c>
      <c r="F807" s="22">
        <f t="shared" si="145"/>
        <v>11.749999999999998</v>
      </c>
      <c r="G807" s="14">
        <f t="shared" si="153"/>
        <v>-0.4861111111111111</v>
      </c>
      <c r="H807" s="14">
        <f>('motorcycle data'!$C$4)*(G807)</f>
        <v>-96.25</v>
      </c>
      <c r="I807" s="14">
        <f>0.5*1.225*F807^2*('motorcycle data'!$F$4)*('motorcycle data'!$G$4)</f>
        <v>27.821319531249991</v>
      </c>
      <c r="J807" s="14">
        <f>IF(F807=0,0,H807+I807+'motorcycle data'!$E$7)</f>
        <v>-29.581080468750002</v>
      </c>
      <c r="K807" s="14">
        <f t="shared" si="146"/>
        <v>0</v>
      </c>
      <c r="L807" s="14">
        <f t="shared" si="147"/>
        <v>29.581080468750002</v>
      </c>
      <c r="M807" s="14">
        <f t="shared" si="148"/>
        <v>-0.34757769550781242</v>
      </c>
      <c r="N807" s="14">
        <f t="shared" si="144"/>
        <v>0</v>
      </c>
      <c r="O807" s="14">
        <f t="shared" si="149"/>
        <v>0.34757769550781242</v>
      </c>
      <c r="P807" s="14">
        <f t="shared" si="150"/>
        <v>0.2606832716308593</v>
      </c>
      <c r="Q807" s="14">
        <f t="shared" si="151"/>
        <v>0.2606832716308593</v>
      </c>
      <c r="R807" s="14"/>
      <c r="S807" s="14"/>
      <c r="T807" s="14">
        <f t="shared" si="154"/>
        <v>449.59222374886559</v>
      </c>
      <c r="U807" s="14">
        <f t="shared" si="155"/>
        <v>107.48427627887087</v>
      </c>
      <c r="V807" s="14">
        <f t="shared" si="152"/>
        <v>0.21115345002099603</v>
      </c>
    </row>
    <row r="808" spans="2:22" x14ac:dyDescent="0.3">
      <c r="B808" s="7" t="s">
        <v>11</v>
      </c>
      <c r="C808" s="7">
        <v>800</v>
      </c>
      <c r="D808" s="7">
        <v>211</v>
      </c>
      <c r="E808" s="8">
        <v>41.4</v>
      </c>
      <c r="F808" s="22">
        <f t="shared" si="145"/>
        <v>11.5</v>
      </c>
      <c r="G808" s="14">
        <f t="shared" si="153"/>
        <v>-0.1388888888888889</v>
      </c>
      <c r="H808" s="14">
        <f>('motorcycle data'!$C$4)*(G808)</f>
        <v>-27.5</v>
      </c>
      <c r="I808" s="14">
        <f>0.5*1.225*F808^2*('motorcycle data'!$F$4)*('motorcycle data'!$G$4)</f>
        <v>26.650028124999999</v>
      </c>
      <c r="J808" s="14">
        <f>IF(F808=0,0,H808+I808+'motorcycle data'!$E$7)</f>
        <v>37.997628124999999</v>
      </c>
      <c r="K808" s="14">
        <f t="shared" si="146"/>
        <v>37.997628124999999</v>
      </c>
      <c r="L808" s="14">
        <f t="shared" si="147"/>
        <v>0</v>
      </c>
      <c r="M808" s="14">
        <f t="shared" si="148"/>
        <v>0.43697272343749999</v>
      </c>
      <c r="N808" s="14">
        <f t="shared" si="144"/>
        <v>0.43697272343749999</v>
      </c>
      <c r="O808" s="14">
        <f t="shared" si="149"/>
        <v>0</v>
      </c>
      <c r="P808" s="14">
        <f t="shared" si="150"/>
        <v>0</v>
      </c>
      <c r="Q808" s="14">
        <f t="shared" si="151"/>
        <v>0</v>
      </c>
      <c r="R808" s="14"/>
      <c r="S808" s="14"/>
      <c r="T808" s="14">
        <f t="shared" si="154"/>
        <v>450.02919647230311</v>
      </c>
      <c r="U808" s="14">
        <f t="shared" si="155"/>
        <v>107.48427627887087</v>
      </c>
      <c r="V808" s="14">
        <f t="shared" si="152"/>
        <v>0</v>
      </c>
    </row>
    <row r="809" spans="2:22" x14ac:dyDescent="0.3">
      <c r="B809" s="7" t="s">
        <v>11</v>
      </c>
      <c r="C809" s="7">
        <v>801</v>
      </c>
      <c r="D809" s="7">
        <v>212</v>
      </c>
      <c r="E809" s="8">
        <v>41.3</v>
      </c>
      <c r="F809" s="22">
        <f t="shared" si="145"/>
        <v>11.472222222222221</v>
      </c>
      <c r="G809" s="14">
        <f t="shared" si="153"/>
        <v>9.7222222222222612E-2</v>
      </c>
      <c r="H809" s="14">
        <f>('motorcycle data'!$C$4)*(G809)</f>
        <v>19.250000000000078</v>
      </c>
      <c r="I809" s="14">
        <f>0.5*1.225*F809^2*('motorcycle data'!$F$4)*('motorcycle data'!$G$4)</f>
        <v>26.521439515817896</v>
      </c>
      <c r="J809" s="14">
        <f>IF(F809=0,0,H809+I809+'motorcycle data'!$E$7)</f>
        <v>84.619039515817974</v>
      </c>
      <c r="K809" s="14">
        <f t="shared" si="146"/>
        <v>84.619039515817974</v>
      </c>
      <c r="L809" s="14">
        <f t="shared" si="147"/>
        <v>0</v>
      </c>
      <c r="M809" s="14">
        <f t="shared" si="148"/>
        <v>0.97076842555646725</v>
      </c>
      <c r="N809" s="14">
        <f t="shared" si="144"/>
        <v>0.97076842555646725</v>
      </c>
      <c r="O809" s="14">
        <f t="shared" si="149"/>
        <v>0</v>
      </c>
      <c r="P809" s="14">
        <f t="shared" si="150"/>
        <v>0</v>
      </c>
      <c r="Q809" s="14" t="str">
        <f t="shared" si="151"/>
        <v/>
      </c>
      <c r="R809" s="14"/>
      <c r="S809" s="14"/>
      <c r="T809" s="14">
        <f t="shared" si="154"/>
        <v>450.99996489785957</v>
      </c>
      <c r="U809" s="14">
        <f t="shared" si="155"/>
        <v>107.48427627887087</v>
      </c>
      <c r="V809" s="14">
        <f t="shared" si="152"/>
        <v>0</v>
      </c>
    </row>
    <row r="810" spans="2:22" x14ac:dyDescent="0.3">
      <c r="B810" s="7" t="s">
        <v>11</v>
      </c>
      <c r="C810" s="7">
        <v>802</v>
      </c>
      <c r="D810" s="7">
        <v>213</v>
      </c>
      <c r="E810" s="8">
        <v>42.1</v>
      </c>
      <c r="F810" s="22">
        <f t="shared" si="145"/>
        <v>11.694444444444445</v>
      </c>
      <c r="G810" s="14">
        <f t="shared" si="153"/>
        <v>0.47222222222222299</v>
      </c>
      <c r="H810" s="14">
        <f>('motorcycle data'!$C$4)*(G810)</f>
        <v>93.500000000000156</v>
      </c>
      <c r="I810" s="14">
        <f>0.5*1.225*F810^2*('motorcycle data'!$F$4)*('motorcycle data'!$G$4)</f>
        <v>27.558855719521603</v>
      </c>
      <c r="J810" s="14">
        <f>IF(F810=0,0,H810+I810+'motorcycle data'!$E$7)</f>
        <v>159.90645571952177</v>
      </c>
      <c r="K810" s="14">
        <f t="shared" si="146"/>
        <v>159.90645571952177</v>
      </c>
      <c r="L810" s="14">
        <f t="shared" si="147"/>
        <v>0</v>
      </c>
      <c r="M810" s="14">
        <f t="shared" si="148"/>
        <v>1.8700171627199629</v>
      </c>
      <c r="N810" s="14">
        <f t="shared" si="144"/>
        <v>1.8700171627199629</v>
      </c>
      <c r="O810" s="14">
        <f t="shared" si="149"/>
        <v>0</v>
      </c>
      <c r="P810" s="14">
        <f t="shared" si="150"/>
        <v>0</v>
      </c>
      <c r="Q810" s="14" t="str">
        <f t="shared" si="151"/>
        <v/>
      </c>
      <c r="R810" s="14"/>
      <c r="S810" s="14"/>
      <c r="T810" s="14">
        <f t="shared" si="154"/>
        <v>452.86998206057956</v>
      </c>
      <c r="U810" s="14">
        <f t="shared" si="155"/>
        <v>107.48427627887087</v>
      </c>
      <c r="V810" s="14">
        <f t="shared" si="152"/>
        <v>0</v>
      </c>
    </row>
    <row r="811" spans="2:22" x14ac:dyDescent="0.3">
      <c r="B811" s="7" t="s">
        <v>11</v>
      </c>
      <c r="C811" s="7">
        <v>803</v>
      </c>
      <c r="D811" s="7">
        <v>214</v>
      </c>
      <c r="E811" s="8">
        <v>44.7</v>
      </c>
      <c r="F811" s="22">
        <f t="shared" si="145"/>
        <v>12.416666666666668</v>
      </c>
      <c r="G811" s="14">
        <f t="shared" si="153"/>
        <v>0.87499999999999956</v>
      </c>
      <c r="H811" s="14">
        <f>('motorcycle data'!$C$4)*(G811)</f>
        <v>173.24999999999991</v>
      </c>
      <c r="I811" s="14">
        <f>0.5*1.225*F811^2*('motorcycle data'!$F$4)*('motorcycle data'!$G$4)</f>
        <v>31.067909809027782</v>
      </c>
      <c r="J811" s="14">
        <f>IF(F811=0,0,H811+I811+'motorcycle data'!$E$7)</f>
        <v>243.1655098090277</v>
      </c>
      <c r="K811" s="14">
        <f t="shared" si="146"/>
        <v>243.1655098090277</v>
      </c>
      <c r="L811" s="14">
        <f t="shared" si="147"/>
        <v>0</v>
      </c>
      <c r="M811" s="14">
        <f t="shared" si="148"/>
        <v>3.0193050801287611</v>
      </c>
      <c r="N811" s="14">
        <f t="shared" si="144"/>
        <v>3.0193050801287611</v>
      </c>
      <c r="O811" s="14">
        <f t="shared" si="149"/>
        <v>0</v>
      </c>
      <c r="P811" s="14">
        <f t="shared" si="150"/>
        <v>0</v>
      </c>
      <c r="Q811" s="14" t="str">
        <f t="shared" si="151"/>
        <v/>
      </c>
      <c r="R811" s="14"/>
      <c r="S811" s="14"/>
      <c r="T811" s="14">
        <f t="shared" si="154"/>
        <v>455.88928714070835</v>
      </c>
      <c r="U811" s="14">
        <f t="shared" si="155"/>
        <v>107.48427627887087</v>
      </c>
      <c r="V811" s="14">
        <f t="shared" si="152"/>
        <v>0</v>
      </c>
    </row>
    <row r="812" spans="2:22" x14ac:dyDescent="0.3">
      <c r="B812" s="7" t="s">
        <v>11</v>
      </c>
      <c r="C812" s="7">
        <v>804</v>
      </c>
      <c r="D812" s="7">
        <v>215</v>
      </c>
      <c r="E812" s="8">
        <v>48.4</v>
      </c>
      <c r="F812" s="22">
        <f t="shared" si="145"/>
        <v>13.444444444444443</v>
      </c>
      <c r="G812" s="14">
        <f t="shared" si="153"/>
        <v>0.93055555555555491</v>
      </c>
      <c r="H812" s="14">
        <f>('motorcycle data'!$C$4)*(G812)</f>
        <v>184.24999999999989</v>
      </c>
      <c r="I812" s="14">
        <f>0.5*1.225*F812^2*('motorcycle data'!$F$4)*('motorcycle data'!$G$4)</f>
        <v>36.424006327160484</v>
      </c>
      <c r="J812" s="14">
        <f>IF(F812=0,0,H812+I812+'motorcycle data'!$E$7)</f>
        <v>259.52160632716038</v>
      </c>
      <c r="K812" s="14">
        <f t="shared" si="146"/>
        <v>259.52160632716038</v>
      </c>
      <c r="L812" s="14">
        <f t="shared" si="147"/>
        <v>0</v>
      </c>
      <c r="M812" s="14">
        <f t="shared" si="148"/>
        <v>3.4891238183984892</v>
      </c>
      <c r="N812" s="14">
        <f t="shared" si="144"/>
        <v>3.4891238183984892</v>
      </c>
      <c r="O812" s="14">
        <f t="shared" si="149"/>
        <v>0</v>
      </c>
      <c r="P812" s="14">
        <f t="shared" si="150"/>
        <v>0</v>
      </c>
      <c r="Q812" s="14" t="str">
        <f t="shared" si="151"/>
        <v/>
      </c>
      <c r="R812" s="14"/>
      <c r="S812" s="14"/>
      <c r="T812" s="14">
        <f t="shared" si="154"/>
        <v>459.37841095910682</v>
      </c>
      <c r="U812" s="14">
        <f t="shared" si="155"/>
        <v>107.48427627887087</v>
      </c>
      <c r="V812" s="14">
        <f t="shared" si="152"/>
        <v>0</v>
      </c>
    </row>
    <row r="813" spans="2:22" x14ac:dyDescent="0.3">
      <c r="B813" s="7" t="s">
        <v>11</v>
      </c>
      <c r="C813" s="7">
        <v>805</v>
      </c>
      <c r="D813" s="7">
        <v>216</v>
      </c>
      <c r="E813" s="8">
        <v>51.4</v>
      </c>
      <c r="F813" s="22">
        <f t="shared" si="145"/>
        <v>14.277777777777777</v>
      </c>
      <c r="G813" s="14">
        <f t="shared" si="153"/>
        <v>0.59722222222222276</v>
      </c>
      <c r="H813" s="14">
        <f>('motorcycle data'!$C$4)*(G813)</f>
        <v>118.25000000000011</v>
      </c>
      <c r="I813" s="14">
        <f>0.5*1.225*F813^2*('motorcycle data'!$F$4)*('motorcycle data'!$G$4)</f>
        <v>41.079318248456779</v>
      </c>
      <c r="J813" s="14">
        <f>IF(F813=0,0,H813+I813+'motorcycle data'!$E$7)</f>
        <v>198.1769182484569</v>
      </c>
      <c r="K813" s="14">
        <f t="shared" si="146"/>
        <v>198.1769182484569</v>
      </c>
      <c r="L813" s="14">
        <f t="shared" si="147"/>
        <v>0</v>
      </c>
      <c r="M813" s="14">
        <f t="shared" si="148"/>
        <v>2.8295259994363011</v>
      </c>
      <c r="N813" s="14">
        <f t="shared" si="144"/>
        <v>2.8295259994363011</v>
      </c>
      <c r="O813" s="14">
        <f t="shared" si="149"/>
        <v>0</v>
      </c>
      <c r="P813" s="14">
        <f t="shared" si="150"/>
        <v>0</v>
      </c>
      <c r="Q813" s="14" t="str">
        <f t="shared" si="151"/>
        <v/>
      </c>
      <c r="R813" s="14"/>
      <c r="S813" s="14"/>
      <c r="T813" s="14">
        <f t="shared" si="154"/>
        <v>462.20793695854314</v>
      </c>
      <c r="U813" s="14">
        <f t="shared" si="155"/>
        <v>107.48427627887087</v>
      </c>
      <c r="V813" s="14">
        <f t="shared" si="152"/>
        <v>0</v>
      </c>
    </row>
    <row r="814" spans="2:22" x14ac:dyDescent="0.3">
      <c r="B814" s="7" t="s">
        <v>11</v>
      </c>
      <c r="C814" s="7">
        <v>806</v>
      </c>
      <c r="D814" s="7">
        <v>217</v>
      </c>
      <c r="E814" s="8">
        <v>52.7</v>
      </c>
      <c r="F814" s="22">
        <f t="shared" si="145"/>
        <v>14.638888888888889</v>
      </c>
      <c r="G814" s="14">
        <f t="shared" si="153"/>
        <v>0.2222222222222224</v>
      </c>
      <c r="H814" s="14">
        <f>('motorcycle data'!$C$4)*(G814)</f>
        <v>44.000000000000036</v>
      </c>
      <c r="I814" s="14">
        <f>0.5*1.225*F814^2*('motorcycle data'!$F$4)*('motorcycle data'!$G$4)</f>
        <v>43.183537895447536</v>
      </c>
      <c r="J814" s="14">
        <f>IF(F814=0,0,H814+I814+'motorcycle data'!$E$7)</f>
        <v>126.03113789544757</v>
      </c>
      <c r="K814" s="14">
        <f t="shared" si="146"/>
        <v>126.03113789544757</v>
      </c>
      <c r="L814" s="14">
        <f t="shared" si="147"/>
        <v>0</v>
      </c>
      <c r="M814" s="14">
        <f t="shared" si="148"/>
        <v>1.844955824191691</v>
      </c>
      <c r="N814" s="14">
        <f t="shared" si="144"/>
        <v>1.844955824191691</v>
      </c>
      <c r="O814" s="14">
        <f t="shared" si="149"/>
        <v>0</v>
      </c>
      <c r="P814" s="14">
        <f t="shared" si="150"/>
        <v>0</v>
      </c>
      <c r="Q814" s="14" t="str">
        <f t="shared" si="151"/>
        <v/>
      </c>
      <c r="R814" s="14"/>
      <c r="S814" s="14"/>
      <c r="T814" s="14">
        <f t="shared" si="154"/>
        <v>464.05289278273483</v>
      </c>
      <c r="U814" s="14">
        <f t="shared" si="155"/>
        <v>107.48427627887087</v>
      </c>
      <c r="V814" s="14">
        <f t="shared" si="152"/>
        <v>0</v>
      </c>
    </row>
    <row r="815" spans="2:22" x14ac:dyDescent="0.3">
      <c r="B815" s="7" t="s">
        <v>11</v>
      </c>
      <c r="C815" s="7">
        <v>807</v>
      </c>
      <c r="D815" s="7">
        <v>218</v>
      </c>
      <c r="E815" s="8">
        <v>53</v>
      </c>
      <c r="F815" s="22">
        <f t="shared" si="145"/>
        <v>14.722222222222221</v>
      </c>
      <c r="G815" s="14">
        <f t="shared" si="153"/>
        <v>-2.7777777777778172E-2</v>
      </c>
      <c r="H815" s="14">
        <f>('motorcycle data'!$C$4)*(G815)</f>
        <v>-5.5000000000000782</v>
      </c>
      <c r="I815" s="14">
        <f>0.5*1.225*F815^2*('motorcycle data'!$F$4)*('motorcycle data'!$G$4)</f>
        <v>43.676590470679002</v>
      </c>
      <c r="J815" s="14">
        <f>IF(F815=0,0,H815+I815+'motorcycle data'!$E$7)</f>
        <v>77.024190470678917</v>
      </c>
      <c r="K815" s="14">
        <f t="shared" si="146"/>
        <v>77.024190470678917</v>
      </c>
      <c r="L815" s="14">
        <f t="shared" si="147"/>
        <v>0</v>
      </c>
      <c r="M815" s="14">
        <f t="shared" si="148"/>
        <v>1.1339672485961061</v>
      </c>
      <c r="N815" s="14">
        <f t="shared" si="144"/>
        <v>1.1339672485961061</v>
      </c>
      <c r="O815" s="14">
        <f t="shared" si="149"/>
        <v>0</v>
      </c>
      <c r="P815" s="14">
        <f t="shared" si="150"/>
        <v>0</v>
      </c>
      <c r="Q815" s="14">
        <f t="shared" si="151"/>
        <v>0</v>
      </c>
      <c r="R815" s="14">
        <f>SUM(Q815:Q826)</f>
        <v>8.7485214442517432</v>
      </c>
      <c r="S815" s="14">
        <f>R815*12</f>
        <v>104.98225733102092</v>
      </c>
      <c r="T815" s="14">
        <f t="shared" si="154"/>
        <v>465.18686003133092</v>
      </c>
      <c r="U815" s="14">
        <f t="shared" si="155"/>
        <v>107.48427627887087</v>
      </c>
      <c r="V815" s="14">
        <f t="shared" si="152"/>
        <v>0</v>
      </c>
    </row>
    <row r="816" spans="2:22" x14ac:dyDescent="0.3">
      <c r="B816" s="7" t="s">
        <v>11</v>
      </c>
      <c r="C816" s="7">
        <v>808</v>
      </c>
      <c r="D816" s="7">
        <v>219</v>
      </c>
      <c r="E816" s="8">
        <v>52.5</v>
      </c>
      <c r="F816" s="22">
        <f t="shared" si="145"/>
        <v>14.583333333333332</v>
      </c>
      <c r="G816" s="14">
        <f t="shared" si="153"/>
        <v>-0.23611111111111149</v>
      </c>
      <c r="H816" s="14">
        <f>('motorcycle data'!$C$4)*(G816)</f>
        <v>-46.750000000000078</v>
      </c>
      <c r="I816" s="14">
        <f>0.5*1.225*F816^2*('motorcycle data'!$F$4)*('motorcycle data'!$G$4)</f>
        <v>42.856391059027764</v>
      </c>
      <c r="J816" s="14">
        <f>IF(F816=0,0,H816+I816+'motorcycle data'!$E$7)</f>
        <v>34.953991059027686</v>
      </c>
      <c r="K816" s="14">
        <f t="shared" si="146"/>
        <v>34.953991059027686</v>
      </c>
      <c r="L816" s="14">
        <f t="shared" si="147"/>
        <v>0</v>
      </c>
      <c r="M816" s="14">
        <f t="shared" si="148"/>
        <v>0.50974570294415367</v>
      </c>
      <c r="N816" s="14">
        <f t="shared" si="144"/>
        <v>0.50974570294415367</v>
      </c>
      <c r="O816" s="14">
        <f t="shared" si="149"/>
        <v>0</v>
      </c>
      <c r="P816" s="14">
        <f t="shared" si="150"/>
        <v>0</v>
      </c>
      <c r="Q816" s="14">
        <f t="shared" si="151"/>
        <v>0</v>
      </c>
      <c r="R816" s="14"/>
      <c r="S816" s="14"/>
      <c r="T816" s="14">
        <f t="shared" si="154"/>
        <v>465.69660573427507</v>
      </c>
      <c r="U816" s="14">
        <f t="shared" si="155"/>
        <v>107.48427627887087</v>
      </c>
      <c r="V816" s="14">
        <f t="shared" si="152"/>
        <v>0</v>
      </c>
    </row>
    <row r="817" spans="2:22" x14ac:dyDescent="0.3">
      <c r="B817" s="7" t="s">
        <v>11</v>
      </c>
      <c r="C817" s="7">
        <v>809</v>
      </c>
      <c r="D817" s="7">
        <v>220</v>
      </c>
      <c r="E817" s="8">
        <v>51.3</v>
      </c>
      <c r="F817" s="22">
        <f t="shared" si="145"/>
        <v>14.249999999999998</v>
      </c>
      <c r="G817" s="14">
        <f t="shared" si="153"/>
        <v>-0.38888888888888851</v>
      </c>
      <c r="H817" s="14">
        <f>('motorcycle data'!$C$4)*(G817)</f>
        <v>-76.999999999999929</v>
      </c>
      <c r="I817" s="14">
        <f>0.5*1.225*F817^2*('motorcycle data'!$F$4)*('motorcycle data'!$G$4)</f>
        <v>40.919632031249989</v>
      </c>
      <c r="J817" s="14">
        <f>IF(F817=0,0,H817+I817+'motorcycle data'!$E$7)</f>
        <v>2.7672320312500602</v>
      </c>
      <c r="K817" s="14">
        <f t="shared" si="146"/>
        <v>2.7672320312500602</v>
      </c>
      <c r="L817" s="14">
        <f t="shared" si="147"/>
        <v>0</v>
      </c>
      <c r="M817" s="14">
        <f t="shared" si="148"/>
        <v>3.9433056445313357E-2</v>
      </c>
      <c r="N817" s="14">
        <f t="shared" si="144"/>
        <v>3.9433056445313357E-2</v>
      </c>
      <c r="O817" s="14">
        <f t="shared" si="149"/>
        <v>0</v>
      </c>
      <c r="P817" s="14">
        <f t="shared" si="150"/>
        <v>0</v>
      </c>
      <c r="Q817" s="14">
        <f t="shared" si="151"/>
        <v>0</v>
      </c>
      <c r="R817" s="14"/>
      <c r="S817" s="14"/>
      <c r="T817" s="14">
        <f t="shared" si="154"/>
        <v>465.73603879072039</v>
      </c>
      <c r="U817" s="14">
        <f t="shared" si="155"/>
        <v>107.48427627887087</v>
      </c>
      <c r="V817" s="14">
        <f t="shared" si="152"/>
        <v>0</v>
      </c>
    </row>
    <row r="818" spans="2:22" x14ac:dyDescent="0.3">
      <c r="B818" s="7" t="s">
        <v>11</v>
      </c>
      <c r="C818" s="7">
        <v>810</v>
      </c>
      <c r="D818" s="7">
        <v>221</v>
      </c>
      <c r="E818" s="8">
        <v>49.7</v>
      </c>
      <c r="F818" s="22">
        <f t="shared" si="145"/>
        <v>13.805555555555555</v>
      </c>
      <c r="G818" s="14">
        <f t="shared" si="153"/>
        <v>-0.54166666666666641</v>
      </c>
      <c r="H818" s="14">
        <f>('motorcycle data'!$C$4)*(G818)</f>
        <v>-107.24999999999994</v>
      </c>
      <c r="I818" s="14">
        <f>0.5*1.225*F818^2*('motorcycle data'!$F$4)*('motorcycle data'!$G$4)</f>
        <v>38.406945302854936</v>
      </c>
      <c r="J818" s="14">
        <f>IF(F818=0,0,H818+I818+'motorcycle data'!$E$7)</f>
        <v>-29.995454697145007</v>
      </c>
      <c r="K818" s="14">
        <f t="shared" si="146"/>
        <v>0</v>
      </c>
      <c r="L818" s="14">
        <f t="shared" si="147"/>
        <v>29.995454697145007</v>
      </c>
      <c r="M818" s="14">
        <f t="shared" si="148"/>
        <v>-0.41410391623558523</v>
      </c>
      <c r="N818" s="14">
        <f t="shared" si="144"/>
        <v>0</v>
      </c>
      <c r="O818" s="14">
        <f t="shared" si="149"/>
        <v>0.41410391623558523</v>
      </c>
      <c r="P818" s="14">
        <f t="shared" si="150"/>
        <v>0.31057793717668891</v>
      </c>
      <c r="Q818" s="14">
        <f t="shared" si="151"/>
        <v>0.31057793717668891</v>
      </c>
      <c r="R818" s="14"/>
      <c r="S818" s="14"/>
      <c r="T818" s="14">
        <f t="shared" si="154"/>
        <v>465.73603879072039</v>
      </c>
      <c r="U818" s="14">
        <f t="shared" si="155"/>
        <v>107.89838019510645</v>
      </c>
      <c r="V818" s="14">
        <f t="shared" si="152"/>
        <v>0.25156812911311804</v>
      </c>
    </row>
    <row r="819" spans="2:22" x14ac:dyDescent="0.3">
      <c r="B819" s="7" t="s">
        <v>11</v>
      </c>
      <c r="C819" s="7">
        <v>811</v>
      </c>
      <c r="D819" s="7">
        <v>222</v>
      </c>
      <c r="E819" s="8">
        <v>47.4</v>
      </c>
      <c r="F819" s="22">
        <f t="shared" si="145"/>
        <v>13.166666666666666</v>
      </c>
      <c r="G819" s="14">
        <f t="shared" si="153"/>
        <v>-0.83333333333333326</v>
      </c>
      <c r="H819" s="14">
        <f>('motorcycle data'!$C$4)*(G819)</f>
        <v>-164.99999999999997</v>
      </c>
      <c r="I819" s="14">
        <f>0.5*1.225*F819^2*('motorcycle data'!$F$4)*('motorcycle data'!$G$4)</f>
        <v>34.93443090277777</v>
      </c>
      <c r="J819" s="14">
        <f>IF(F819=0,0,H819+I819+'motorcycle data'!$E$7)</f>
        <v>-91.217969097222209</v>
      </c>
      <c r="K819" s="14">
        <f t="shared" si="146"/>
        <v>0</v>
      </c>
      <c r="L819" s="14">
        <f t="shared" si="147"/>
        <v>91.217969097222209</v>
      </c>
      <c r="M819" s="14">
        <f t="shared" si="148"/>
        <v>-1.2010365931134257</v>
      </c>
      <c r="N819" s="14">
        <f t="shared" si="144"/>
        <v>0</v>
      </c>
      <c r="O819" s="14">
        <f t="shared" si="149"/>
        <v>1.2010365931134257</v>
      </c>
      <c r="P819" s="14">
        <f t="shared" si="150"/>
        <v>0.90077744483506927</v>
      </c>
      <c r="Q819" s="14">
        <f t="shared" si="151"/>
        <v>0.90077744483506927</v>
      </c>
      <c r="R819" s="14"/>
      <c r="S819" s="14"/>
      <c r="T819" s="14">
        <f t="shared" si="154"/>
        <v>465.73603879072039</v>
      </c>
      <c r="U819" s="14">
        <f t="shared" si="155"/>
        <v>109.09941678821988</v>
      </c>
      <c r="V819" s="14">
        <f t="shared" si="152"/>
        <v>0.7296297303164061</v>
      </c>
    </row>
    <row r="820" spans="2:22" x14ac:dyDescent="0.3">
      <c r="B820" s="7" t="s">
        <v>11</v>
      </c>
      <c r="C820" s="7">
        <v>812</v>
      </c>
      <c r="D820" s="7">
        <v>223</v>
      </c>
      <c r="E820" s="8">
        <v>43.7</v>
      </c>
      <c r="F820" s="22">
        <f t="shared" si="145"/>
        <v>12.138888888888889</v>
      </c>
      <c r="G820" s="14">
        <f t="shared" si="153"/>
        <v>-1.0694444444444438</v>
      </c>
      <c r="H820" s="14">
        <f>('motorcycle data'!$C$4)*(G820)</f>
        <v>-211.74999999999986</v>
      </c>
      <c r="I820" s="14">
        <f>0.5*1.225*F820^2*('motorcycle data'!$F$4)*('motorcycle data'!$G$4)</f>
        <v>29.693395534336421</v>
      </c>
      <c r="J820" s="14">
        <f>IF(F820=0,0,H820+I820+'motorcycle data'!$E$7)</f>
        <v>-143.20900446566344</v>
      </c>
      <c r="K820" s="14">
        <f t="shared" si="146"/>
        <v>0</v>
      </c>
      <c r="L820" s="14">
        <f t="shared" si="147"/>
        <v>143.20900446566344</v>
      </c>
      <c r="M820" s="14">
        <f t="shared" si="148"/>
        <v>-1.7383981930970813</v>
      </c>
      <c r="N820" s="14">
        <f t="shared" si="144"/>
        <v>0</v>
      </c>
      <c r="O820" s="14">
        <f t="shared" si="149"/>
        <v>1.7383981930970813</v>
      </c>
      <c r="P820" s="14">
        <f t="shared" si="150"/>
        <v>1.3037986448228109</v>
      </c>
      <c r="Q820" s="14">
        <f t="shared" si="151"/>
        <v>1.3037986448228109</v>
      </c>
      <c r="R820" s="14"/>
      <c r="S820" s="14"/>
      <c r="T820" s="14">
        <f t="shared" si="154"/>
        <v>465.73603879072039</v>
      </c>
      <c r="U820" s="14">
        <f t="shared" si="155"/>
        <v>110.83781498131697</v>
      </c>
      <c r="V820" s="14">
        <f t="shared" si="152"/>
        <v>1.0560769023064769</v>
      </c>
    </row>
    <row r="821" spans="2:22" x14ac:dyDescent="0.3">
      <c r="B821" s="7" t="s">
        <v>11</v>
      </c>
      <c r="C821" s="7">
        <v>813</v>
      </c>
      <c r="D821" s="7">
        <v>224</v>
      </c>
      <c r="E821" s="8">
        <v>39.700000000000003</v>
      </c>
      <c r="F821" s="22">
        <f t="shared" si="145"/>
        <v>11.027777777777779</v>
      </c>
      <c r="G821" s="14">
        <f t="shared" si="153"/>
        <v>-1.1388888888888893</v>
      </c>
      <c r="H821" s="14">
        <f>('motorcycle data'!$C$4)*(G821)</f>
        <v>-225.50000000000009</v>
      </c>
      <c r="I821" s="14">
        <f>0.5*1.225*F821^2*('motorcycle data'!$F$4)*('motorcycle data'!$G$4)</f>
        <v>24.506314515817902</v>
      </c>
      <c r="J821" s="14">
        <f>IF(F821=0,0,H821+I821+'motorcycle data'!$E$7)</f>
        <v>-162.14608548418218</v>
      </c>
      <c r="K821" s="14">
        <f t="shared" si="146"/>
        <v>0</v>
      </c>
      <c r="L821" s="14">
        <f t="shared" si="147"/>
        <v>162.14608548418218</v>
      </c>
      <c r="M821" s="14">
        <f t="shared" si="148"/>
        <v>-1.7881109982561201</v>
      </c>
      <c r="N821" s="14">
        <f t="shared" si="144"/>
        <v>0</v>
      </c>
      <c r="O821" s="14">
        <f t="shared" si="149"/>
        <v>1.7881109982561201</v>
      </c>
      <c r="P821" s="14">
        <f t="shared" si="150"/>
        <v>1.3410832486920901</v>
      </c>
      <c r="Q821" s="14">
        <f t="shared" si="151"/>
        <v>1.3410832486920901</v>
      </c>
      <c r="R821" s="14"/>
      <c r="S821" s="14"/>
      <c r="T821" s="14">
        <f t="shared" si="154"/>
        <v>465.73603879072039</v>
      </c>
      <c r="U821" s="14">
        <f t="shared" si="155"/>
        <v>112.62592597957308</v>
      </c>
      <c r="V821" s="14">
        <f t="shared" si="152"/>
        <v>1.086277431440593</v>
      </c>
    </row>
    <row r="822" spans="2:22" x14ac:dyDescent="0.3">
      <c r="B822" s="7" t="s">
        <v>11</v>
      </c>
      <c r="C822" s="7">
        <v>814</v>
      </c>
      <c r="D822" s="7">
        <v>225</v>
      </c>
      <c r="E822" s="8">
        <v>35.5</v>
      </c>
      <c r="F822" s="22">
        <f t="shared" si="145"/>
        <v>9.8611111111111107</v>
      </c>
      <c r="G822" s="14">
        <f t="shared" si="153"/>
        <v>-1.1944444444444446</v>
      </c>
      <c r="H822" s="14">
        <f>('motorcycle data'!$C$4)*(G822)</f>
        <v>-236.50000000000003</v>
      </c>
      <c r="I822" s="14">
        <f>0.5*1.225*F822^2*('motorcycle data'!$F$4)*('motorcycle data'!$G$4)</f>
        <v>19.595380256558638</v>
      </c>
      <c r="J822" s="14">
        <f>IF(F822=0,0,H822+I822+'motorcycle data'!$E$7)</f>
        <v>-178.0570197434414</v>
      </c>
      <c r="K822" s="14">
        <f t="shared" si="146"/>
        <v>0</v>
      </c>
      <c r="L822" s="14">
        <f t="shared" si="147"/>
        <v>178.0570197434414</v>
      </c>
      <c r="M822" s="14">
        <f t="shared" si="148"/>
        <v>-1.7558400558033804</v>
      </c>
      <c r="N822" s="14">
        <f t="shared" si="144"/>
        <v>0</v>
      </c>
      <c r="O822" s="14">
        <f t="shared" si="149"/>
        <v>1.7558400558033804</v>
      </c>
      <c r="P822" s="14">
        <f t="shared" si="150"/>
        <v>1.3168800418525353</v>
      </c>
      <c r="Q822" s="14">
        <f t="shared" si="151"/>
        <v>1.3168800418525353</v>
      </c>
      <c r="R822" s="14"/>
      <c r="S822" s="14"/>
      <c r="T822" s="14">
        <f t="shared" si="154"/>
        <v>465.73603879072039</v>
      </c>
      <c r="U822" s="14">
        <f t="shared" si="155"/>
        <v>114.38176603537646</v>
      </c>
      <c r="V822" s="14">
        <f t="shared" si="152"/>
        <v>1.0666728339005536</v>
      </c>
    </row>
    <row r="823" spans="2:22" x14ac:dyDescent="0.3">
      <c r="B823" s="7" t="s">
        <v>11</v>
      </c>
      <c r="C823" s="7">
        <v>815</v>
      </c>
      <c r="D823" s="7">
        <v>226</v>
      </c>
      <c r="E823" s="8">
        <v>31.1</v>
      </c>
      <c r="F823" s="22">
        <f t="shared" si="145"/>
        <v>8.6388888888888893</v>
      </c>
      <c r="G823" s="14">
        <f t="shared" si="153"/>
        <v>-1.2777777777777777</v>
      </c>
      <c r="H823" s="14">
        <f>('motorcycle data'!$C$4)*(G823)</f>
        <v>-252.99999999999997</v>
      </c>
      <c r="I823" s="14">
        <f>0.5*1.225*F823^2*('motorcycle data'!$F$4)*('motorcycle data'!$G$4)</f>
        <v>15.038958728780866</v>
      </c>
      <c r="J823" s="14">
        <f>IF(F823=0,0,H823+I823+'motorcycle data'!$E$7)</f>
        <v>-199.1134412712191</v>
      </c>
      <c r="K823" s="14">
        <f t="shared" si="146"/>
        <v>0</v>
      </c>
      <c r="L823" s="14">
        <f t="shared" si="147"/>
        <v>199.1134412712191</v>
      </c>
      <c r="M823" s="14">
        <f t="shared" si="148"/>
        <v>-1.7201188954263651</v>
      </c>
      <c r="N823" s="14">
        <f t="shared" si="144"/>
        <v>0</v>
      </c>
      <c r="O823" s="14">
        <f t="shared" si="149"/>
        <v>1.7201188954263651</v>
      </c>
      <c r="P823" s="14">
        <f t="shared" si="150"/>
        <v>1.2900891715697738</v>
      </c>
      <c r="Q823" s="14">
        <f t="shared" si="151"/>
        <v>1.2900891715697738</v>
      </c>
      <c r="R823" s="14"/>
      <c r="S823" s="14"/>
      <c r="T823" s="14">
        <f t="shared" si="154"/>
        <v>465.73603879072039</v>
      </c>
      <c r="U823" s="14">
        <f t="shared" si="155"/>
        <v>116.10188493080283</v>
      </c>
      <c r="V823" s="14">
        <f t="shared" si="152"/>
        <v>1.0449722289715169</v>
      </c>
    </row>
    <row r="824" spans="2:22" x14ac:dyDescent="0.3">
      <c r="B824" s="7" t="s">
        <v>11</v>
      </c>
      <c r="C824" s="7">
        <v>816</v>
      </c>
      <c r="D824" s="7">
        <v>227</v>
      </c>
      <c r="E824" s="8">
        <v>26.3</v>
      </c>
      <c r="F824" s="22">
        <f t="shared" si="145"/>
        <v>7.3055555555555554</v>
      </c>
      <c r="G824" s="14">
        <f t="shared" si="153"/>
        <v>-1.2777777777777781</v>
      </c>
      <c r="H824" s="14">
        <f>('motorcycle data'!$C$4)*(G824)</f>
        <v>-253.00000000000006</v>
      </c>
      <c r="I824" s="14">
        <f>0.5*1.225*F824^2*('motorcycle data'!$F$4)*('motorcycle data'!$G$4)</f>
        <v>10.75495224729938</v>
      </c>
      <c r="J824" s="14">
        <f>IF(F824=0,0,H824+I824+'motorcycle data'!$E$7)</f>
        <v>-203.39744775270069</v>
      </c>
      <c r="K824" s="14">
        <f t="shared" si="146"/>
        <v>0</v>
      </c>
      <c r="L824" s="14">
        <f t="shared" si="147"/>
        <v>203.39744775270069</v>
      </c>
      <c r="M824" s="14">
        <f t="shared" si="148"/>
        <v>-1.4859313544155632</v>
      </c>
      <c r="N824" s="14">
        <f t="shared" si="144"/>
        <v>0</v>
      </c>
      <c r="O824" s="14">
        <f t="shared" si="149"/>
        <v>1.4859313544155632</v>
      </c>
      <c r="P824" s="14">
        <f t="shared" si="150"/>
        <v>1.1144485158116724</v>
      </c>
      <c r="Q824" s="14">
        <f t="shared" si="151"/>
        <v>1.1144485158116724</v>
      </c>
      <c r="R824" s="14"/>
      <c r="S824" s="14"/>
      <c r="T824" s="14">
        <f t="shared" si="154"/>
        <v>465.73603879072039</v>
      </c>
      <c r="U824" s="14">
        <f t="shared" si="155"/>
        <v>117.58781628521839</v>
      </c>
      <c r="V824" s="14">
        <f t="shared" si="152"/>
        <v>0.90270329780745462</v>
      </c>
    </row>
    <row r="825" spans="2:22" x14ac:dyDescent="0.3">
      <c r="B825" s="7" t="s">
        <v>11</v>
      </c>
      <c r="C825" s="7">
        <v>817</v>
      </c>
      <c r="D825" s="7">
        <v>228</v>
      </c>
      <c r="E825" s="8">
        <v>21.9</v>
      </c>
      <c r="F825" s="22">
        <f t="shared" si="145"/>
        <v>6.083333333333333</v>
      </c>
      <c r="G825" s="14">
        <f t="shared" si="153"/>
        <v>-1.1527777777777779</v>
      </c>
      <c r="H825" s="14">
        <f>('motorcycle data'!$C$4)*(G825)</f>
        <v>-228.25000000000003</v>
      </c>
      <c r="I825" s="14">
        <f>0.5*1.225*F825^2*('motorcycle data'!$F$4)*('motorcycle data'!$G$4)</f>
        <v>7.45736189236111</v>
      </c>
      <c r="J825" s="14">
        <f>IF(F825=0,0,H825+I825+'motorcycle data'!$E$7)</f>
        <v>-181.94503810763891</v>
      </c>
      <c r="K825" s="14">
        <f t="shared" si="146"/>
        <v>0</v>
      </c>
      <c r="L825" s="14">
        <f t="shared" si="147"/>
        <v>181.94503810763891</v>
      </c>
      <c r="M825" s="14">
        <f t="shared" si="148"/>
        <v>-1.1068323151548034</v>
      </c>
      <c r="N825" s="14">
        <f t="shared" si="144"/>
        <v>0</v>
      </c>
      <c r="O825" s="14">
        <f t="shared" si="149"/>
        <v>1.1068323151548034</v>
      </c>
      <c r="P825" s="14">
        <f t="shared" si="150"/>
        <v>0.83012423636610255</v>
      </c>
      <c r="Q825" s="14">
        <f t="shared" si="151"/>
        <v>0.83012423636610255</v>
      </c>
      <c r="R825" s="14"/>
      <c r="S825" s="14"/>
      <c r="T825" s="14">
        <f t="shared" si="154"/>
        <v>465.73603879072039</v>
      </c>
      <c r="U825" s="14">
        <f t="shared" si="155"/>
        <v>118.6946486003732</v>
      </c>
      <c r="V825" s="14">
        <f t="shared" si="152"/>
        <v>0.67240063145654316</v>
      </c>
    </row>
    <row r="826" spans="2:22" x14ac:dyDescent="0.3">
      <c r="B826" s="9" t="s">
        <v>11</v>
      </c>
      <c r="C826" s="7">
        <v>818</v>
      </c>
      <c r="D826" s="7">
        <v>229</v>
      </c>
      <c r="E826" s="8">
        <v>18</v>
      </c>
      <c r="F826" s="22">
        <f t="shared" si="145"/>
        <v>5</v>
      </c>
      <c r="G826" s="14">
        <f t="shared" si="153"/>
        <v>-0.68055555555555536</v>
      </c>
      <c r="H826" s="14">
        <f>('motorcycle data'!$C$4)*(G826)</f>
        <v>-134.74999999999997</v>
      </c>
      <c r="I826" s="14">
        <f>0.5*1.225*F826^2*('motorcycle data'!$F$4)*('motorcycle data'!$G$4)</f>
        <v>5.0378124999999994</v>
      </c>
      <c r="J826" s="14">
        <f>IF(F826=0,0,H826+I826+'motorcycle data'!$E$7)</f>
        <v>-90.864587499999971</v>
      </c>
      <c r="K826" s="14">
        <f t="shared" si="146"/>
        <v>0</v>
      </c>
      <c r="L826" s="14">
        <f t="shared" si="147"/>
        <v>90.864587499999971</v>
      </c>
      <c r="M826" s="14">
        <f t="shared" si="148"/>
        <v>-0.45432293749999986</v>
      </c>
      <c r="N826" s="14">
        <f t="shared" si="144"/>
        <v>0</v>
      </c>
      <c r="O826" s="14">
        <f t="shared" si="149"/>
        <v>0.45432293749999986</v>
      </c>
      <c r="P826" s="14">
        <f t="shared" si="150"/>
        <v>0.34074220312499992</v>
      </c>
      <c r="Q826" s="14">
        <f t="shared" si="151"/>
        <v>0.34074220312499992</v>
      </c>
      <c r="R826" s="14"/>
      <c r="S826" s="14"/>
      <c r="T826" s="14">
        <f t="shared" si="154"/>
        <v>465.73603879072039</v>
      </c>
      <c r="U826" s="14">
        <f t="shared" si="155"/>
        <v>119.14897153787319</v>
      </c>
      <c r="V826" s="14">
        <f t="shared" si="152"/>
        <v>0.27600118453125</v>
      </c>
    </row>
    <row r="827" spans="2:22" x14ac:dyDescent="0.3">
      <c r="B827" s="7" t="s">
        <v>11</v>
      </c>
      <c r="C827" s="7">
        <v>819</v>
      </c>
      <c r="D827" s="7">
        <v>230</v>
      </c>
      <c r="E827" s="8">
        <v>17</v>
      </c>
      <c r="F827" s="22">
        <f t="shared" si="145"/>
        <v>4.7222222222222223</v>
      </c>
      <c r="G827" s="14">
        <f t="shared" si="153"/>
        <v>0</v>
      </c>
      <c r="H827" s="14">
        <f>('motorcycle data'!$C$4)*(G827)</f>
        <v>0</v>
      </c>
      <c r="I827" s="14">
        <f>0.5*1.225*F827^2*('motorcycle data'!$F$4)*('motorcycle data'!$G$4)</f>
        <v>4.4936043595679021</v>
      </c>
      <c r="J827" s="14">
        <f>IF(F827=0,0,H827+I827+'motorcycle data'!$E$7)</f>
        <v>43.341204359567904</v>
      </c>
      <c r="K827" s="14">
        <f t="shared" si="146"/>
        <v>43.341204359567904</v>
      </c>
      <c r="L827" s="14">
        <f t="shared" si="147"/>
        <v>0</v>
      </c>
      <c r="M827" s="14">
        <f t="shared" si="148"/>
        <v>0.2046667983646262</v>
      </c>
      <c r="N827" s="14">
        <f t="shared" si="144"/>
        <v>0.2046667983646262</v>
      </c>
      <c r="O827" s="14">
        <f t="shared" si="149"/>
        <v>0</v>
      </c>
      <c r="P827" s="14">
        <f t="shared" si="150"/>
        <v>0</v>
      </c>
      <c r="Q827" s="14" t="str">
        <f t="shared" si="151"/>
        <v/>
      </c>
      <c r="R827" s="14"/>
      <c r="S827" s="14"/>
      <c r="T827" s="14">
        <f t="shared" si="154"/>
        <v>465.94070558908498</v>
      </c>
      <c r="U827" s="14">
        <f t="shared" si="155"/>
        <v>119.14897153787319</v>
      </c>
      <c r="V827" s="14">
        <f t="shared" si="152"/>
        <v>0</v>
      </c>
    </row>
    <row r="828" spans="2:22" x14ac:dyDescent="0.3">
      <c r="B828" s="7" t="s">
        <v>11</v>
      </c>
      <c r="C828" s="7">
        <v>820</v>
      </c>
      <c r="D828" s="7">
        <v>231</v>
      </c>
      <c r="E828" s="8">
        <v>18</v>
      </c>
      <c r="F828" s="22">
        <f t="shared" si="145"/>
        <v>5</v>
      </c>
      <c r="G828" s="14">
        <f t="shared" si="153"/>
        <v>0.61111111111111094</v>
      </c>
      <c r="H828" s="14">
        <f>('motorcycle data'!$C$4)*(G828)</f>
        <v>120.99999999999997</v>
      </c>
      <c r="I828" s="14">
        <f>0.5*1.225*F828^2*('motorcycle data'!$F$4)*('motorcycle data'!$G$4)</f>
        <v>5.0378124999999994</v>
      </c>
      <c r="J828" s="14">
        <f>IF(F828=0,0,H828+I828+'motorcycle data'!$E$7)</f>
        <v>164.88541249999997</v>
      </c>
      <c r="K828" s="14">
        <f t="shared" si="146"/>
        <v>164.88541249999997</v>
      </c>
      <c r="L828" s="14">
        <f t="shared" si="147"/>
        <v>0</v>
      </c>
      <c r="M828" s="14">
        <f t="shared" si="148"/>
        <v>0.82442706249999997</v>
      </c>
      <c r="N828" s="14">
        <f t="shared" si="144"/>
        <v>0.82442706249999997</v>
      </c>
      <c r="O828" s="14">
        <f t="shared" si="149"/>
        <v>0</v>
      </c>
      <c r="P828" s="14">
        <f t="shared" si="150"/>
        <v>0</v>
      </c>
      <c r="Q828" s="14" t="str">
        <f t="shared" si="151"/>
        <v/>
      </c>
      <c r="R828" s="14"/>
      <c r="S828" s="14"/>
      <c r="T828" s="14">
        <f t="shared" si="154"/>
        <v>466.76513265158496</v>
      </c>
      <c r="U828" s="14">
        <f t="shared" si="155"/>
        <v>119.14897153787319</v>
      </c>
      <c r="V828" s="14">
        <f t="shared" si="152"/>
        <v>0</v>
      </c>
    </row>
    <row r="829" spans="2:22" x14ac:dyDescent="0.3">
      <c r="B829" s="7" t="s">
        <v>11</v>
      </c>
      <c r="C829" s="7">
        <v>821</v>
      </c>
      <c r="D829" s="7">
        <v>232</v>
      </c>
      <c r="E829" s="8">
        <v>21.4</v>
      </c>
      <c r="F829" s="22">
        <f t="shared" si="145"/>
        <v>5.9444444444444438</v>
      </c>
      <c r="G829" s="14">
        <f t="shared" si="153"/>
        <v>0.94444444444444453</v>
      </c>
      <c r="H829" s="14">
        <f>('motorcycle data'!$C$4)*(G829)</f>
        <v>187.00000000000003</v>
      </c>
      <c r="I829" s="14">
        <f>0.5*1.225*F829^2*('motorcycle data'!$F$4)*('motorcycle data'!$G$4)</f>
        <v>7.1207302854938241</v>
      </c>
      <c r="J829" s="14">
        <f>IF(F829=0,0,H829+I829+'motorcycle data'!$E$7)</f>
        <v>232.96833028549386</v>
      </c>
      <c r="K829" s="14">
        <f t="shared" si="146"/>
        <v>232.96833028549386</v>
      </c>
      <c r="L829" s="14">
        <f t="shared" si="147"/>
        <v>0</v>
      </c>
      <c r="M829" s="14">
        <f t="shared" si="148"/>
        <v>1.3848672966971023</v>
      </c>
      <c r="N829" s="14">
        <f t="shared" si="144"/>
        <v>1.3848672966971023</v>
      </c>
      <c r="O829" s="14">
        <f t="shared" si="149"/>
        <v>0</v>
      </c>
      <c r="P829" s="14">
        <f t="shared" si="150"/>
        <v>0</v>
      </c>
      <c r="Q829" s="14" t="str">
        <f t="shared" si="151"/>
        <v/>
      </c>
      <c r="R829" s="14"/>
      <c r="S829" s="14"/>
      <c r="T829" s="14">
        <f t="shared" si="154"/>
        <v>468.14999994828207</v>
      </c>
      <c r="U829" s="14">
        <f t="shared" si="155"/>
        <v>119.14897153787319</v>
      </c>
      <c r="V829" s="14">
        <f t="shared" si="152"/>
        <v>0</v>
      </c>
    </row>
    <row r="830" spans="2:22" x14ac:dyDescent="0.3">
      <c r="B830" s="7" t="s">
        <v>11</v>
      </c>
      <c r="C830" s="7">
        <v>822</v>
      </c>
      <c r="D830" s="7">
        <v>233</v>
      </c>
      <c r="E830" s="8">
        <v>24.8</v>
      </c>
      <c r="F830" s="22">
        <f t="shared" si="145"/>
        <v>6.8888888888888893</v>
      </c>
      <c r="G830" s="14">
        <f t="shared" si="153"/>
        <v>0.90277777777777779</v>
      </c>
      <c r="H830" s="14">
        <f>('motorcycle data'!$C$4)*(G830)</f>
        <v>178.75</v>
      </c>
      <c r="I830" s="14">
        <f>0.5*1.225*F830^2*('motorcycle data'!$F$4)*('motorcycle data'!$G$4)</f>
        <v>9.5631364197530893</v>
      </c>
      <c r="J830" s="14">
        <f>IF(F830=0,0,H830+I830+'motorcycle data'!$E$7)</f>
        <v>227.16073641975308</v>
      </c>
      <c r="K830" s="14">
        <f t="shared" si="146"/>
        <v>227.16073641975308</v>
      </c>
      <c r="L830" s="14">
        <f t="shared" si="147"/>
        <v>0</v>
      </c>
      <c r="M830" s="14">
        <f t="shared" si="148"/>
        <v>1.5648850731138546</v>
      </c>
      <c r="N830" s="14">
        <f t="shared" si="144"/>
        <v>1.5648850731138546</v>
      </c>
      <c r="O830" s="14">
        <f t="shared" si="149"/>
        <v>0</v>
      </c>
      <c r="P830" s="14">
        <f t="shared" si="150"/>
        <v>0</v>
      </c>
      <c r="Q830" s="14" t="str">
        <f t="shared" si="151"/>
        <v/>
      </c>
      <c r="R830" s="14"/>
      <c r="S830" s="14"/>
      <c r="T830" s="14">
        <f t="shared" si="154"/>
        <v>469.7148850213959</v>
      </c>
      <c r="U830" s="14">
        <f t="shared" si="155"/>
        <v>119.14897153787319</v>
      </c>
      <c r="V830" s="14">
        <f t="shared" si="152"/>
        <v>0</v>
      </c>
    </row>
    <row r="831" spans="2:22" x14ac:dyDescent="0.3">
      <c r="B831" s="7" t="s">
        <v>11</v>
      </c>
      <c r="C831" s="7">
        <v>823</v>
      </c>
      <c r="D831" s="7">
        <v>234</v>
      </c>
      <c r="E831" s="8">
        <v>27.9</v>
      </c>
      <c r="F831" s="22">
        <f t="shared" si="145"/>
        <v>7.7499999999999991</v>
      </c>
      <c r="G831" s="14">
        <f t="shared" si="153"/>
        <v>0.83333333333333326</v>
      </c>
      <c r="H831" s="14">
        <f>('motorcycle data'!$C$4)*(G831)</f>
        <v>164.99999999999997</v>
      </c>
      <c r="I831" s="14">
        <f>0.5*1.225*F831^2*('motorcycle data'!$F$4)*('motorcycle data'!$G$4)</f>
        <v>12.103344531249999</v>
      </c>
      <c r="J831" s="14">
        <f>IF(F831=0,0,H831+I831+'motorcycle data'!$E$7)</f>
        <v>215.95094453124997</v>
      </c>
      <c r="K831" s="14">
        <f t="shared" si="146"/>
        <v>215.95094453124997</v>
      </c>
      <c r="L831" s="14">
        <f t="shared" si="147"/>
        <v>0</v>
      </c>
      <c r="M831" s="14">
        <f t="shared" si="148"/>
        <v>1.6736198201171872</v>
      </c>
      <c r="N831" s="14">
        <f t="shared" si="144"/>
        <v>1.6736198201171872</v>
      </c>
      <c r="O831" s="14">
        <f t="shared" si="149"/>
        <v>0</v>
      </c>
      <c r="P831" s="14">
        <f t="shared" si="150"/>
        <v>0</v>
      </c>
      <c r="Q831" s="14" t="str">
        <f t="shared" si="151"/>
        <v/>
      </c>
      <c r="R831" s="14"/>
      <c r="S831" s="14"/>
      <c r="T831" s="14">
        <f t="shared" si="154"/>
        <v>471.38850484151311</v>
      </c>
      <c r="U831" s="14">
        <f t="shared" si="155"/>
        <v>119.14897153787319</v>
      </c>
      <c r="V831" s="14">
        <f t="shared" si="152"/>
        <v>0</v>
      </c>
    </row>
    <row r="832" spans="2:22" x14ac:dyDescent="0.3">
      <c r="B832" s="7" t="s">
        <v>11</v>
      </c>
      <c r="C832" s="7">
        <v>824</v>
      </c>
      <c r="D832" s="7">
        <v>235</v>
      </c>
      <c r="E832" s="8">
        <v>30.8</v>
      </c>
      <c r="F832" s="22">
        <f t="shared" si="145"/>
        <v>8.5555555555555554</v>
      </c>
      <c r="G832" s="14">
        <f t="shared" si="153"/>
        <v>0.70833333333333348</v>
      </c>
      <c r="H832" s="14">
        <f>('motorcycle data'!$C$4)*(G832)</f>
        <v>140.25000000000003</v>
      </c>
      <c r="I832" s="14">
        <f>0.5*1.225*F832^2*('motorcycle data'!$F$4)*('motorcycle data'!$G$4)</f>
        <v>14.750217438271603</v>
      </c>
      <c r="J832" s="14">
        <f>IF(F832=0,0,H832+I832+'motorcycle data'!$E$7)</f>
        <v>193.84781743827162</v>
      </c>
      <c r="K832" s="14">
        <f t="shared" si="146"/>
        <v>193.84781743827162</v>
      </c>
      <c r="L832" s="14">
        <f t="shared" si="147"/>
        <v>0</v>
      </c>
      <c r="M832" s="14">
        <f t="shared" si="148"/>
        <v>1.6584757714163239</v>
      </c>
      <c r="N832" s="14">
        <f t="shared" si="144"/>
        <v>1.6584757714163239</v>
      </c>
      <c r="O832" s="14">
        <f t="shared" si="149"/>
        <v>0</v>
      </c>
      <c r="P832" s="14">
        <f t="shared" si="150"/>
        <v>0</v>
      </c>
      <c r="Q832" s="14" t="str">
        <f t="shared" si="151"/>
        <v/>
      </c>
      <c r="R832" s="14"/>
      <c r="S832" s="14"/>
      <c r="T832" s="14">
        <f t="shared" si="154"/>
        <v>473.04698061292942</v>
      </c>
      <c r="U832" s="14">
        <f t="shared" si="155"/>
        <v>119.14897153787319</v>
      </c>
      <c r="V832" s="14">
        <f t="shared" si="152"/>
        <v>0</v>
      </c>
    </row>
    <row r="833" spans="2:22" x14ac:dyDescent="0.3">
      <c r="B833" s="7" t="s">
        <v>11</v>
      </c>
      <c r="C833" s="7">
        <v>825</v>
      </c>
      <c r="D833" s="7">
        <v>236</v>
      </c>
      <c r="E833" s="8">
        <v>33</v>
      </c>
      <c r="F833" s="22">
        <f t="shared" si="145"/>
        <v>9.1666666666666661</v>
      </c>
      <c r="G833" s="14">
        <f t="shared" si="153"/>
        <v>0.59722222222222232</v>
      </c>
      <c r="H833" s="14">
        <f>('motorcycle data'!$C$4)*(G833)</f>
        <v>118.25000000000001</v>
      </c>
      <c r="I833" s="14">
        <f>0.5*1.225*F833^2*('motorcycle data'!$F$4)*('motorcycle data'!$G$4)</f>
        <v>16.932647569444441</v>
      </c>
      <c r="J833" s="14">
        <f>IF(F833=0,0,H833+I833+'motorcycle data'!$E$7)</f>
        <v>174.03024756944444</v>
      </c>
      <c r="K833" s="14">
        <f t="shared" si="146"/>
        <v>174.03024756944444</v>
      </c>
      <c r="L833" s="14">
        <f t="shared" si="147"/>
        <v>0</v>
      </c>
      <c r="M833" s="14">
        <f t="shared" si="148"/>
        <v>1.5952772693865738</v>
      </c>
      <c r="N833" s="14">
        <f t="shared" si="144"/>
        <v>1.5952772693865738</v>
      </c>
      <c r="O833" s="14">
        <f t="shared" si="149"/>
        <v>0</v>
      </c>
      <c r="P833" s="14">
        <f t="shared" si="150"/>
        <v>0</v>
      </c>
      <c r="Q833" s="14" t="str">
        <f t="shared" si="151"/>
        <v/>
      </c>
      <c r="R833" s="14"/>
      <c r="S833" s="14"/>
      <c r="T833" s="14">
        <f t="shared" si="154"/>
        <v>474.64225788231602</v>
      </c>
      <c r="U833" s="14">
        <f t="shared" si="155"/>
        <v>119.14897153787319</v>
      </c>
      <c r="V833" s="14">
        <f t="shared" si="152"/>
        <v>0</v>
      </c>
    </row>
    <row r="834" spans="2:22" x14ac:dyDescent="0.3">
      <c r="B834" s="7" t="s">
        <v>11</v>
      </c>
      <c r="C834" s="7">
        <v>826</v>
      </c>
      <c r="D834" s="7">
        <v>237</v>
      </c>
      <c r="E834" s="8">
        <v>35.1</v>
      </c>
      <c r="F834" s="22">
        <f t="shared" si="145"/>
        <v>9.75</v>
      </c>
      <c r="G834" s="14">
        <f t="shared" si="153"/>
        <v>0.56944444444444464</v>
      </c>
      <c r="H834" s="14">
        <f>('motorcycle data'!$C$4)*(G834)</f>
        <v>112.75000000000004</v>
      </c>
      <c r="I834" s="14">
        <f>0.5*1.225*F834^2*('motorcycle data'!$F$4)*('motorcycle data'!$G$4)</f>
        <v>19.156282031249997</v>
      </c>
      <c r="J834" s="14">
        <f>IF(F834=0,0,H834+I834+'motorcycle data'!$E$7)</f>
        <v>170.75388203125004</v>
      </c>
      <c r="K834" s="14">
        <f t="shared" si="146"/>
        <v>170.75388203125004</v>
      </c>
      <c r="L834" s="14">
        <f t="shared" si="147"/>
        <v>0</v>
      </c>
      <c r="M834" s="14">
        <f t="shared" si="148"/>
        <v>1.664850349804688</v>
      </c>
      <c r="N834" s="14">
        <f t="shared" si="144"/>
        <v>1.664850349804688</v>
      </c>
      <c r="O834" s="14">
        <f t="shared" si="149"/>
        <v>0</v>
      </c>
      <c r="P834" s="14">
        <f t="shared" si="150"/>
        <v>0</v>
      </c>
      <c r="Q834" s="14" t="str">
        <f t="shared" si="151"/>
        <v/>
      </c>
      <c r="R834" s="14"/>
      <c r="S834" s="14"/>
      <c r="T834" s="14">
        <f t="shared" si="154"/>
        <v>476.3071082321207</v>
      </c>
      <c r="U834" s="14">
        <f t="shared" si="155"/>
        <v>119.14897153787319</v>
      </c>
      <c r="V834" s="14">
        <f t="shared" si="152"/>
        <v>0</v>
      </c>
    </row>
    <row r="835" spans="2:22" x14ac:dyDescent="0.3">
      <c r="B835" s="7" t="s">
        <v>11</v>
      </c>
      <c r="C835" s="7">
        <v>827</v>
      </c>
      <c r="D835" s="7">
        <v>238</v>
      </c>
      <c r="E835" s="8">
        <v>37.1</v>
      </c>
      <c r="F835" s="22">
        <f t="shared" si="145"/>
        <v>10.305555555555555</v>
      </c>
      <c r="G835" s="14">
        <f t="shared" si="153"/>
        <v>0.52777777777777735</v>
      </c>
      <c r="H835" s="14">
        <f>('motorcycle data'!$C$4)*(G835)</f>
        <v>104.49999999999991</v>
      </c>
      <c r="I835" s="14">
        <f>0.5*1.225*F835^2*('motorcycle data'!$F$4)*('motorcycle data'!$G$4)</f>
        <v>21.401529330632712</v>
      </c>
      <c r="J835" s="14">
        <f>IF(F835=0,0,H835+I835+'motorcycle data'!$E$7)</f>
        <v>164.74912933063263</v>
      </c>
      <c r="K835" s="14">
        <f t="shared" si="146"/>
        <v>164.74912933063263</v>
      </c>
      <c r="L835" s="14">
        <f t="shared" si="147"/>
        <v>0</v>
      </c>
      <c r="M835" s="14">
        <f t="shared" si="148"/>
        <v>1.6978313050462419</v>
      </c>
      <c r="N835" s="14">
        <f t="shared" si="144"/>
        <v>1.6978313050462419</v>
      </c>
      <c r="O835" s="14">
        <f t="shared" si="149"/>
        <v>0</v>
      </c>
      <c r="P835" s="14">
        <f t="shared" si="150"/>
        <v>0</v>
      </c>
      <c r="Q835" s="14" t="str">
        <f t="shared" si="151"/>
        <v/>
      </c>
      <c r="R835" s="14"/>
      <c r="S835" s="14"/>
      <c r="T835" s="14">
        <f t="shared" si="154"/>
        <v>478.00493953716693</v>
      </c>
      <c r="U835" s="14">
        <f t="shared" si="155"/>
        <v>119.14897153787319</v>
      </c>
      <c r="V835" s="14">
        <f t="shared" si="152"/>
        <v>0</v>
      </c>
    </row>
    <row r="836" spans="2:22" x14ac:dyDescent="0.3">
      <c r="B836" s="7" t="s">
        <v>11</v>
      </c>
      <c r="C836" s="7">
        <v>828</v>
      </c>
      <c r="D836" s="7">
        <v>239</v>
      </c>
      <c r="E836" s="8">
        <v>38.9</v>
      </c>
      <c r="F836" s="22">
        <f t="shared" si="145"/>
        <v>10.805555555555555</v>
      </c>
      <c r="G836" s="14">
        <f t="shared" si="153"/>
        <v>0.59722222222222177</v>
      </c>
      <c r="H836" s="14">
        <f>('motorcycle data'!$C$4)*(G836)</f>
        <v>118.24999999999991</v>
      </c>
      <c r="I836" s="14">
        <f>0.5*1.225*F836^2*('motorcycle data'!$F$4)*('motorcycle data'!$G$4)</f>
        <v>23.528605719521607</v>
      </c>
      <c r="J836" s="14">
        <f>IF(F836=0,0,H836+I836+'motorcycle data'!$E$7)</f>
        <v>180.62620571952152</v>
      </c>
      <c r="K836" s="14">
        <f t="shared" si="146"/>
        <v>180.62620571952152</v>
      </c>
      <c r="L836" s="14">
        <f t="shared" si="147"/>
        <v>0</v>
      </c>
      <c r="M836" s="14">
        <f t="shared" si="148"/>
        <v>1.9517665006914966</v>
      </c>
      <c r="N836" s="14">
        <f t="shared" si="144"/>
        <v>1.9517665006914966</v>
      </c>
      <c r="O836" s="14">
        <f t="shared" si="149"/>
        <v>0</v>
      </c>
      <c r="P836" s="14">
        <f t="shared" si="150"/>
        <v>0</v>
      </c>
      <c r="Q836" s="14" t="str">
        <f t="shared" si="151"/>
        <v/>
      </c>
      <c r="R836" s="14"/>
      <c r="S836" s="14"/>
      <c r="T836" s="14">
        <f t="shared" si="154"/>
        <v>479.95670603785845</v>
      </c>
      <c r="U836" s="14">
        <f t="shared" si="155"/>
        <v>119.14897153787319</v>
      </c>
      <c r="V836" s="14">
        <f t="shared" si="152"/>
        <v>0</v>
      </c>
    </row>
    <row r="837" spans="2:22" x14ac:dyDescent="0.3">
      <c r="B837" s="7" t="s">
        <v>11</v>
      </c>
      <c r="C837" s="7">
        <v>829</v>
      </c>
      <c r="D837" s="7">
        <v>240</v>
      </c>
      <c r="E837" s="8">
        <v>41.4</v>
      </c>
      <c r="F837" s="22">
        <f t="shared" si="145"/>
        <v>11.5</v>
      </c>
      <c r="G837" s="14">
        <f t="shared" si="153"/>
        <v>0.70833333333333348</v>
      </c>
      <c r="H837" s="14">
        <f>('motorcycle data'!$C$4)*(G837)</f>
        <v>140.25000000000003</v>
      </c>
      <c r="I837" s="14">
        <f>0.5*1.225*F837^2*('motorcycle data'!$F$4)*('motorcycle data'!$G$4)</f>
        <v>26.650028124999999</v>
      </c>
      <c r="J837" s="14">
        <f>IF(F837=0,0,H837+I837+'motorcycle data'!$E$7)</f>
        <v>205.74762812500003</v>
      </c>
      <c r="K837" s="14">
        <f t="shared" si="146"/>
        <v>205.74762812500003</v>
      </c>
      <c r="L837" s="14">
        <f t="shared" si="147"/>
        <v>0</v>
      </c>
      <c r="M837" s="14">
        <f t="shared" si="148"/>
        <v>2.3660977234375005</v>
      </c>
      <c r="N837" s="14">
        <f t="shared" si="144"/>
        <v>2.3660977234375005</v>
      </c>
      <c r="O837" s="14">
        <f t="shared" si="149"/>
        <v>0</v>
      </c>
      <c r="P837" s="14">
        <f t="shared" si="150"/>
        <v>0</v>
      </c>
      <c r="Q837" s="14" t="str">
        <f t="shared" si="151"/>
        <v/>
      </c>
      <c r="R837" s="14"/>
      <c r="S837" s="14"/>
      <c r="T837" s="14">
        <f t="shared" si="154"/>
        <v>482.32280376129597</v>
      </c>
      <c r="U837" s="14">
        <f t="shared" si="155"/>
        <v>119.14897153787319</v>
      </c>
      <c r="V837" s="14">
        <f t="shared" si="152"/>
        <v>0</v>
      </c>
    </row>
    <row r="838" spans="2:22" x14ac:dyDescent="0.3">
      <c r="B838" s="7" t="s">
        <v>11</v>
      </c>
      <c r="C838" s="7">
        <v>830</v>
      </c>
      <c r="D838" s="7">
        <v>241</v>
      </c>
      <c r="E838" s="8">
        <v>44</v>
      </c>
      <c r="F838" s="22">
        <f t="shared" si="145"/>
        <v>12.222222222222221</v>
      </c>
      <c r="G838" s="14">
        <f t="shared" si="153"/>
        <v>0.68055555555555536</v>
      </c>
      <c r="H838" s="14">
        <f>('motorcycle data'!$C$4)*(G838)</f>
        <v>134.74999999999997</v>
      </c>
      <c r="I838" s="14">
        <f>0.5*1.225*F838^2*('motorcycle data'!$F$4)*('motorcycle data'!$G$4)</f>
        <v>30.102484567901232</v>
      </c>
      <c r="J838" s="14">
        <f>IF(F838=0,0,H838+I838+'motorcycle data'!$E$7)</f>
        <v>203.7000845679012</v>
      </c>
      <c r="K838" s="14">
        <f t="shared" si="146"/>
        <v>203.7000845679012</v>
      </c>
      <c r="L838" s="14">
        <f t="shared" si="147"/>
        <v>0</v>
      </c>
      <c r="M838" s="14">
        <f t="shared" si="148"/>
        <v>2.4896677002743477</v>
      </c>
      <c r="N838" s="14">
        <f t="shared" si="144"/>
        <v>2.4896677002743477</v>
      </c>
      <c r="O838" s="14">
        <f t="shared" si="149"/>
        <v>0</v>
      </c>
      <c r="P838" s="14">
        <f t="shared" si="150"/>
        <v>0</v>
      </c>
      <c r="Q838" s="14" t="str">
        <f t="shared" si="151"/>
        <v/>
      </c>
      <c r="R838" s="14"/>
      <c r="S838" s="14"/>
      <c r="T838" s="14">
        <f t="shared" si="154"/>
        <v>484.81247146157034</v>
      </c>
      <c r="U838" s="14">
        <f t="shared" si="155"/>
        <v>119.14897153787319</v>
      </c>
      <c r="V838" s="14">
        <f t="shared" si="152"/>
        <v>0</v>
      </c>
    </row>
    <row r="839" spans="2:22" x14ac:dyDescent="0.3">
      <c r="B839" s="7" t="s">
        <v>11</v>
      </c>
      <c r="C839" s="7">
        <v>831</v>
      </c>
      <c r="D839" s="7">
        <v>242</v>
      </c>
      <c r="E839" s="8">
        <v>46.3</v>
      </c>
      <c r="F839" s="22">
        <f t="shared" si="145"/>
        <v>12.861111111111111</v>
      </c>
      <c r="G839" s="14">
        <f t="shared" si="153"/>
        <v>0.51388888888888928</v>
      </c>
      <c r="H839" s="14">
        <f>('motorcycle data'!$C$4)*(G839)</f>
        <v>101.75000000000009</v>
      </c>
      <c r="I839" s="14">
        <f>0.5*1.225*F839^2*('motorcycle data'!$F$4)*('motorcycle data'!$G$4)</f>
        <v>33.3318156732253</v>
      </c>
      <c r="J839" s="14">
        <f>IF(F839=0,0,H839+I839+'motorcycle data'!$E$7)</f>
        <v>173.92941567322538</v>
      </c>
      <c r="K839" s="14">
        <f t="shared" si="146"/>
        <v>173.92941567322538</v>
      </c>
      <c r="L839" s="14">
        <f t="shared" si="147"/>
        <v>0</v>
      </c>
      <c r="M839" s="14">
        <f t="shared" si="148"/>
        <v>2.2369255404639823</v>
      </c>
      <c r="N839" s="14">
        <f t="shared" si="144"/>
        <v>2.2369255404639823</v>
      </c>
      <c r="O839" s="14">
        <f t="shared" si="149"/>
        <v>0</v>
      </c>
      <c r="P839" s="14">
        <f t="shared" si="150"/>
        <v>0</v>
      </c>
      <c r="Q839" s="14" t="str">
        <f t="shared" si="151"/>
        <v/>
      </c>
      <c r="R839" s="14"/>
      <c r="S839" s="14"/>
      <c r="T839" s="14">
        <f t="shared" si="154"/>
        <v>487.04939700203431</v>
      </c>
      <c r="U839" s="14">
        <f t="shared" si="155"/>
        <v>119.14897153787319</v>
      </c>
      <c r="V839" s="14">
        <f t="shared" si="152"/>
        <v>0</v>
      </c>
    </row>
    <row r="840" spans="2:22" x14ac:dyDescent="0.3">
      <c r="B840" s="7" t="s">
        <v>11</v>
      </c>
      <c r="C840" s="7">
        <v>832</v>
      </c>
      <c r="D840" s="7">
        <v>243</v>
      </c>
      <c r="E840" s="8">
        <v>47.7</v>
      </c>
      <c r="F840" s="22">
        <f t="shared" si="145"/>
        <v>13.25</v>
      </c>
      <c r="G840" s="14">
        <f t="shared" si="153"/>
        <v>0.26388888888888967</v>
      </c>
      <c r="H840" s="14">
        <f>('motorcycle data'!$C$4)*(G840)</f>
        <v>52.250000000000156</v>
      </c>
      <c r="I840" s="14">
        <f>0.5*1.225*F840^2*('motorcycle data'!$F$4)*('motorcycle data'!$G$4)</f>
        <v>35.378038281249992</v>
      </c>
      <c r="J840" s="14">
        <f>IF(F840=0,0,H840+I840+'motorcycle data'!$E$7)</f>
        <v>126.47563828125016</v>
      </c>
      <c r="K840" s="14">
        <f t="shared" si="146"/>
        <v>126.47563828125016</v>
      </c>
      <c r="L840" s="14">
        <f t="shared" si="147"/>
        <v>0</v>
      </c>
      <c r="M840" s="14">
        <f t="shared" si="148"/>
        <v>1.6758022072265646</v>
      </c>
      <c r="N840" s="14">
        <f t="shared" ref="N840:N903" si="156">IF(M840&gt;0,M840,0)</f>
        <v>1.6758022072265646</v>
      </c>
      <c r="O840" s="14">
        <f t="shared" si="149"/>
        <v>0</v>
      </c>
      <c r="P840" s="14">
        <f t="shared" si="150"/>
        <v>0</v>
      </c>
      <c r="Q840" s="14" t="str">
        <f t="shared" si="151"/>
        <v/>
      </c>
      <c r="R840" s="14"/>
      <c r="S840" s="14"/>
      <c r="T840" s="14">
        <f t="shared" si="154"/>
        <v>488.72519920926089</v>
      </c>
      <c r="U840" s="14">
        <f t="shared" si="155"/>
        <v>119.14897153787319</v>
      </c>
      <c r="V840" s="14">
        <f t="shared" si="152"/>
        <v>0</v>
      </c>
    </row>
    <row r="841" spans="2:22" x14ac:dyDescent="0.3">
      <c r="B841" s="7" t="s">
        <v>11</v>
      </c>
      <c r="C841" s="7">
        <v>833</v>
      </c>
      <c r="D841" s="7">
        <v>244</v>
      </c>
      <c r="E841" s="8">
        <v>48.2</v>
      </c>
      <c r="F841" s="22">
        <f t="shared" ref="F841:F904" si="157">E841/3.6</f>
        <v>13.388888888888889</v>
      </c>
      <c r="G841" s="14">
        <f t="shared" si="153"/>
        <v>0.1388888888888889</v>
      </c>
      <c r="H841" s="14">
        <f>('motorcycle data'!$C$4)*(G841)</f>
        <v>27.5</v>
      </c>
      <c r="I841" s="14">
        <f>0.5*1.225*F841^2*('motorcycle data'!$F$4)*('motorcycle data'!$G$4)</f>
        <v>36.123603433641975</v>
      </c>
      <c r="J841" s="14">
        <f>IF(F841=0,0,H841+I841+'motorcycle data'!$E$7)</f>
        <v>102.47120343364197</v>
      </c>
      <c r="K841" s="14">
        <f t="shared" ref="K841:K904" si="158">IF(J841&lt;=0,0,J841)</f>
        <v>102.47120343364197</v>
      </c>
      <c r="L841" s="14">
        <f t="shared" ref="L841:L904" si="159">IF(J841&lt;0,J841*-1,0)</f>
        <v>0</v>
      </c>
      <c r="M841" s="14">
        <f t="shared" ref="M841:M904" si="160">(J841*F841)/1000</f>
        <v>1.371975557083762</v>
      </c>
      <c r="N841" s="14">
        <f t="shared" si="156"/>
        <v>1.371975557083762</v>
      </c>
      <c r="O841" s="14">
        <f t="shared" ref="O841:O904" si="161">IF(M841&lt;0,M841*-1,0)</f>
        <v>0</v>
      </c>
      <c r="P841" s="14">
        <f t="shared" ref="P841:P904" si="162">O841*0.75</f>
        <v>0</v>
      </c>
      <c r="Q841" s="14" t="str">
        <f t="shared" ref="Q841:Q904" si="163">IF(G841&lt;0,P841,"")</f>
        <v/>
      </c>
      <c r="R841" s="14"/>
      <c r="S841" s="14"/>
      <c r="T841" s="14">
        <f t="shared" si="154"/>
        <v>490.09717476634466</v>
      </c>
      <c r="U841" s="14">
        <f t="shared" si="155"/>
        <v>119.14897153787319</v>
      </c>
      <c r="V841" s="14">
        <f t="shared" ref="V841:V904" si="164">O841*0.75*0.9*0.9</f>
        <v>0</v>
      </c>
    </row>
    <row r="842" spans="2:22" x14ac:dyDescent="0.3">
      <c r="B842" s="7" t="s">
        <v>11</v>
      </c>
      <c r="C842" s="7">
        <v>834</v>
      </c>
      <c r="D842" s="7">
        <v>245</v>
      </c>
      <c r="E842" s="8">
        <v>48.7</v>
      </c>
      <c r="F842" s="22">
        <f t="shared" si="157"/>
        <v>13.527777777777779</v>
      </c>
      <c r="G842" s="14">
        <f t="shared" ref="G842:G905" si="165">($E843-$E841)/2/3.6</f>
        <v>0.15277777777777699</v>
      </c>
      <c r="H842" s="14">
        <f>('motorcycle data'!$C$4)*(G842)</f>
        <v>30.249999999999844</v>
      </c>
      <c r="I842" s="14">
        <f>0.5*1.225*F842^2*('motorcycle data'!$F$4)*('motorcycle data'!$G$4)</f>
        <v>36.876942988040128</v>
      </c>
      <c r="J842" s="14">
        <f>IF(F842=0,0,H842+I842+'motorcycle data'!$E$7)</f>
        <v>105.97454298803997</v>
      </c>
      <c r="K842" s="14">
        <f t="shared" si="158"/>
        <v>105.97454298803997</v>
      </c>
      <c r="L842" s="14">
        <f t="shared" si="159"/>
        <v>0</v>
      </c>
      <c r="M842" s="14">
        <f t="shared" si="160"/>
        <v>1.433600067643763</v>
      </c>
      <c r="N842" s="14">
        <f t="shared" si="156"/>
        <v>1.433600067643763</v>
      </c>
      <c r="O842" s="14">
        <f t="shared" si="161"/>
        <v>0</v>
      </c>
      <c r="P842" s="14">
        <f t="shared" si="162"/>
        <v>0</v>
      </c>
      <c r="Q842" s="14" t="str">
        <f t="shared" si="163"/>
        <v/>
      </c>
      <c r="R842" s="14"/>
      <c r="S842" s="14"/>
      <c r="T842" s="14">
        <f t="shared" ref="T842:T905" si="166">T841+N842</f>
        <v>491.5307748339884</v>
      </c>
      <c r="U842" s="14">
        <f t="shared" ref="U842:U905" si="167">U841+O842</f>
        <v>119.14897153787319</v>
      </c>
      <c r="V842" s="14">
        <f t="shared" si="164"/>
        <v>0</v>
      </c>
    </row>
    <row r="843" spans="2:22" x14ac:dyDescent="0.3">
      <c r="B843" s="7" t="s">
        <v>11</v>
      </c>
      <c r="C843" s="7">
        <v>835</v>
      </c>
      <c r="D843" s="7">
        <v>246</v>
      </c>
      <c r="E843" s="8">
        <v>49.3</v>
      </c>
      <c r="F843" s="22">
        <f t="shared" si="157"/>
        <v>13.694444444444443</v>
      </c>
      <c r="G843" s="14">
        <f t="shared" si="165"/>
        <v>0.15277777777777699</v>
      </c>
      <c r="H843" s="14">
        <f>('motorcycle data'!$C$4)*(G843)</f>
        <v>30.249999999999844</v>
      </c>
      <c r="I843" s="14">
        <f>0.5*1.225*F843^2*('motorcycle data'!$F$4)*('motorcycle data'!$G$4)</f>
        <v>37.791212663966036</v>
      </c>
      <c r="J843" s="14">
        <f>IF(F843=0,0,H843+I843+'motorcycle data'!$E$7)</f>
        <v>106.88881266396588</v>
      </c>
      <c r="K843" s="14">
        <f t="shared" si="158"/>
        <v>106.88881266396588</v>
      </c>
      <c r="L843" s="14">
        <f t="shared" si="159"/>
        <v>0</v>
      </c>
      <c r="M843" s="14">
        <f t="shared" si="160"/>
        <v>1.4637829067593104</v>
      </c>
      <c r="N843" s="14">
        <f t="shared" si="156"/>
        <v>1.4637829067593104</v>
      </c>
      <c r="O843" s="14">
        <f t="shared" si="161"/>
        <v>0</v>
      </c>
      <c r="P843" s="14">
        <f t="shared" si="162"/>
        <v>0</v>
      </c>
      <c r="Q843" s="14" t="str">
        <f t="shared" si="163"/>
        <v/>
      </c>
      <c r="R843" s="14"/>
      <c r="S843" s="14"/>
      <c r="T843" s="14">
        <f t="shared" si="166"/>
        <v>492.99455774074772</v>
      </c>
      <c r="U843" s="14">
        <f t="shared" si="167"/>
        <v>119.14897153787319</v>
      </c>
      <c r="V843" s="14">
        <f t="shared" si="164"/>
        <v>0</v>
      </c>
    </row>
    <row r="844" spans="2:22" x14ac:dyDescent="0.3">
      <c r="B844" s="7" t="s">
        <v>11</v>
      </c>
      <c r="C844" s="7">
        <v>836</v>
      </c>
      <c r="D844" s="7">
        <v>247</v>
      </c>
      <c r="E844" s="8">
        <v>49.8</v>
      </c>
      <c r="F844" s="22">
        <f t="shared" si="157"/>
        <v>13.833333333333332</v>
      </c>
      <c r="G844" s="14">
        <f t="shared" si="165"/>
        <v>0.12500000000000078</v>
      </c>
      <c r="H844" s="14">
        <f>('motorcycle data'!$C$4)*(G844)</f>
        <v>24.750000000000153</v>
      </c>
      <c r="I844" s="14">
        <f>0.5*1.225*F844^2*('motorcycle data'!$F$4)*('motorcycle data'!$G$4)</f>
        <v>38.561655902777773</v>
      </c>
      <c r="J844" s="14">
        <f>IF(F844=0,0,H844+I844+'motorcycle data'!$E$7)</f>
        <v>102.15925590277793</v>
      </c>
      <c r="K844" s="14">
        <f t="shared" si="158"/>
        <v>102.15925590277793</v>
      </c>
      <c r="L844" s="14">
        <f t="shared" si="159"/>
        <v>0</v>
      </c>
      <c r="M844" s="14">
        <f t="shared" si="160"/>
        <v>1.4132030399884279</v>
      </c>
      <c r="N844" s="14">
        <f t="shared" si="156"/>
        <v>1.4132030399884279</v>
      </c>
      <c r="O844" s="14">
        <f t="shared" si="161"/>
        <v>0</v>
      </c>
      <c r="P844" s="14">
        <f t="shared" si="162"/>
        <v>0</v>
      </c>
      <c r="Q844" s="14" t="str">
        <f t="shared" si="163"/>
        <v/>
      </c>
      <c r="R844" s="14"/>
      <c r="S844" s="14"/>
      <c r="T844" s="14">
        <f t="shared" si="166"/>
        <v>494.40776078073617</v>
      </c>
      <c r="U844" s="14">
        <f t="shared" si="167"/>
        <v>119.14897153787319</v>
      </c>
      <c r="V844" s="14">
        <f t="shared" si="164"/>
        <v>0</v>
      </c>
    </row>
    <row r="845" spans="2:22" x14ac:dyDescent="0.3">
      <c r="B845" s="7" t="s">
        <v>11</v>
      </c>
      <c r="C845" s="7">
        <v>837</v>
      </c>
      <c r="D845" s="7">
        <v>248</v>
      </c>
      <c r="E845" s="8">
        <v>50.2</v>
      </c>
      <c r="F845" s="22">
        <f t="shared" si="157"/>
        <v>13.944444444444445</v>
      </c>
      <c r="G845" s="14">
        <f t="shared" si="165"/>
        <v>0.15277777777777798</v>
      </c>
      <c r="H845" s="14">
        <f>('motorcycle data'!$C$4)*(G845)</f>
        <v>30.250000000000043</v>
      </c>
      <c r="I845" s="14">
        <f>0.5*1.225*F845^2*('motorcycle data'!$F$4)*('motorcycle data'!$G$4)</f>
        <v>39.183608063271606</v>
      </c>
      <c r="J845" s="14">
        <f>IF(F845=0,0,H845+I845+'motorcycle data'!$E$7)</f>
        <v>108.28120806327165</v>
      </c>
      <c r="K845" s="14">
        <f t="shared" si="158"/>
        <v>108.28120806327165</v>
      </c>
      <c r="L845" s="14">
        <f t="shared" si="159"/>
        <v>0</v>
      </c>
      <c r="M845" s="14">
        <f t="shared" si="160"/>
        <v>1.5099212902156214</v>
      </c>
      <c r="N845" s="14">
        <f t="shared" si="156"/>
        <v>1.5099212902156214</v>
      </c>
      <c r="O845" s="14">
        <f t="shared" si="161"/>
        <v>0</v>
      </c>
      <c r="P845" s="14">
        <f t="shared" si="162"/>
        <v>0</v>
      </c>
      <c r="Q845" s="14" t="str">
        <f t="shared" si="163"/>
        <v/>
      </c>
      <c r="R845" s="14"/>
      <c r="S845" s="14"/>
      <c r="T845" s="14">
        <f t="shared" si="166"/>
        <v>495.9176820709518</v>
      </c>
      <c r="U845" s="14">
        <f t="shared" si="167"/>
        <v>119.14897153787319</v>
      </c>
      <c r="V845" s="14">
        <f t="shared" si="164"/>
        <v>0</v>
      </c>
    </row>
    <row r="846" spans="2:22" x14ac:dyDescent="0.3">
      <c r="B846" s="7" t="s">
        <v>11</v>
      </c>
      <c r="C846" s="7">
        <v>838</v>
      </c>
      <c r="D846" s="7">
        <v>249</v>
      </c>
      <c r="E846" s="8">
        <v>50.9</v>
      </c>
      <c r="F846" s="22">
        <f t="shared" si="157"/>
        <v>14.138888888888888</v>
      </c>
      <c r="G846" s="14">
        <f t="shared" si="165"/>
        <v>0.22222222222222143</v>
      </c>
      <c r="H846" s="14">
        <f>('motorcycle data'!$C$4)*(G846)</f>
        <v>43.999999999999844</v>
      </c>
      <c r="I846" s="14">
        <f>0.5*1.225*F846^2*('motorcycle data'!$F$4)*('motorcycle data'!$G$4)</f>
        <v>40.283996923225303</v>
      </c>
      <c r="J846" s="14">
        <f>IF(F846=0,0,H846+I846+'motorcycle data'!$E$7)</f>
        <v>123.13159692322515</v>
      </c>
      <c r="K846" s="14">
        <f t="shared" si="158"/>
        <v>123.13159692322515</v>
      </c>
      <c r="L846" s="14">
        <f t="shared" si="159"/>
        <v>0</v>
      </c>
      <c r="M846" s="14">
        <f t="shared" si="160"/>
        <v>1.7409439676089333</v>
      </c>
      <c r="N846" s="14">
        <f t="shared" si="156"/>
        <v>1.7409439676089333</v>
      </c>
      <c r="O846" s="14">
        <f t="shared" si="161"/>
        <v>0</v>
      </c>
      <c r="P846" s="14">
        <f t="shared" si="162"/>
        <v>0</v>
      </c>
      <c r="Q846" s="14" t="str">
        <f t="shared" si="163"/>
        <v/>
      </c>
      <c r="R846" s="14"/>
      <c r="S846" s="14"/>
      <c r="T846" s="14">
        <f t="shared" si="166"/>
        <v>497.65862603856073</v>
      </c>
      <c r="U846" s="14">
        <f t="shared" si="167"/>
        <v>119.14897153787319</v>
      </c>
      <c r="V846" s="14">
        <f t="shared" si="164"/>
        <v>0</v>
      </c>
    </row>
    <row r="847" spans="2:22" x14ac:dyDescent="0.3">
      <c r="B847" s="7" t="s">
        <v>11</v>
      </c>
      <c r="C847" s="7">
        <v>839</v>
      </c>
      <c r="D847" s="7">
        <v>250</v>
      </c>
      <c r="E847" s="8">
        <v>51.8</v>
      </c>
      <c r="F847" s="22">
        <f t="shared" si="157"/>
        <v>14.388888888888888</v>
      </c>
      <c r="G847" s="14">
        <f t="shared" si="165"/>
        <v>0.2222222222222224</v>
      </c>
      <c r="H847" s="14">
        <f>('motorcycle data'!$C$4)*(G847)</f>
        <v>44.000000000000036</v>
      </c>
      <c r="I847" s="14">
        <f>0.5*1.225*F847^2*('motorcycle data'!$F$4)*('motorcycle data'!$G$4)</f>
        <v>41.721172878086406</v>
      </c>
      <c r="J847" s="14">
        <f>IF(F847=0,0,H847+I847+'motorcycle data'!$E$7)</f>
        <v>124.56877287808643</v>
      </c>
      <c r="K847" s="14">
        <f t="shared" si="158"/>
        <v>124.56877287808643</v>
      </c>
      <c r="L847" s="14">
        <f t="shared" si="159"/>
        <v>0</v>
      </c>
      <c r="M847" s="14">
        <f t="shared" si="160"/>
        <v>1.7924062319680214</v>
      </c>
      <c r="N847" s="14">
        <f t="shared" si="156"/>
        <v>1.7924062319680214</v>
      </c>
      <c r="O847" s="14">
        <f t="shared" si="161"/>
        <v>0</v>
      </c>
      <c r="P847" s="14">
        <f t="shared" si="162"/>
        <v>0</v>
      </c>
      <c r="Q847" s="14" t="str">
        <f t="shared" si="163"/>
        <v/>
      </c>
      <c r="R847" s="14"/>
      <c r="S847" s="14"/>
      <c r="T847" s="14">
        <f t="shared" si="166"/>
        <v>499.45103227052874</v>
      </c>
      <c r="U847" s="14">
        <f t="shared" si="167"/>
        <v>119.14897153787319</v>
      </c>
      <c r="V847" s="14">
        <f t="shared" si="164"/>
        <v>0</v>
      </c>
    </row>
    <row r="848" spans="2:22" x14ac:dyDescent="0.3">
      <c r="B848" s="7" t="s">
        <v>11</v>
      </c>
      <c r="C848" s="7">
        <v>840</v>
      </c>
      <c r="D848" s="7">
        <v>251</v>
      </c>
      <c r="E848" s="8">
        <v>52.5</v>
      </c>
      <c r="F848" s="22">
        <f t="shared" si="157"/>
        <v>14.583333333333332</v>
      </c>
      <c r="G848" s="14">
        <f t="shared" si="165"/>
        <v>0.20833333333333331</v>
      </c>
      <c r="H848" s="14">
        <f>('motorcycle data'!$C$4)*(G848)</f>
        <v>41.249999999999993</v>
      </c>
      <c r="I848" s="14">
        <f>0.5*1.225*F848^2*('motorcycle data'!$F$4)*('motorcycle data'!$G$4)</f>
        <v>42.856391059027764</v>
      </c>
      <c r="J848" s="14">
        <f>IF(F848=0,0,H848+I848+'motorcycle data'!$E$7)</f>
        <v>122.95399105902776</v>
      </c>
      <c r="K848" s="14">
        <f t="shared" si="158"/>
        <v>122.95399105902776</v>
      </c>
      <c r="L848" s="14">
        <f t="shared" si="159"/>
        <v>0</v>
      </c>
      <c r="M848" s="14">
        <f t="shared" si="160"/>
        <v>1.793079036277488</v>
      </c>
      <c r="N848" s="14">
        <f t="shared" si="156"/>
        <v>1.793079036277488</v>
      </c>
      <c r="O848" s="14">
        <f t="shared" si="161"/>
        <v>0</v>
      </c>
      <c r="P848" s="14">
        <f t="shared" si="162"/>
        <v>0</v>
      </c>
      <c r="Q848" s="14" t="str">
        <f t="shared" si="163"/>
        <v/>
      </c>
      <c r="R848" s="14"/>
      <c r="S848" s="14"/>
      <c r="T848" s="14">
        <f t="shared" si="166"/>
        <v>501.24411130680625</v>
      </c>
      <c r="U848" s="14">
        <f t="shared" si="167"/>
        <v>119.14897153787319</v>
      </c>
      <c r="V848" s="14">
        <f t="shared" si="164"/>
        <v>0</v>
      </c>
    </row>
    <row r="849" spans="2:22" x14ac:dyDescent="0.3">
      <c r="B849" s="7" t="s">
        <v>11</v>
      </c>
      <c r="C849" s="7">
        <v>841</v>
      </c>
      <c r="D849" s="7">
        <v>252</v>
      </c>
      <c r="E849" s="8">
        <v>53.3</v>
      </c>
      <c r="F849" s="22">
        <f t="shared" si="157"/>
        <v>14.805555555555554</v>
      </c>
      <c r="G849" s="14">
        <f t="shared" si="165"/>
        <v>0.27777777777777779</v>
      </c>
      <c r="H849" s="14">
        <f>('motorcycle data'!$C$4)*(G849)</f>
        <v>55</v>
      </c>
      <c r="I849" s="14">
        <f>0.5*1.225*F849^2*('motorcycle data'!$F$4)*('motorcycle data'!$G$4)</f>
        <v>44.1724418306327</v>
      </c>
      <c r="J849" s="14">
        <f>IF(F849=0,0,H849+I849+'motorcycle data'!$E$7)</f>
        <v>138.02004183063269</v>
      </c>
      <c r="K849" s="14">
        <f t="shared" si="158"/>
        <v>138.02004183063269</v>
      </c>
      <c r="L849" s="14">
        <f t="shared" si="159"/>
        <v>0</v>
      </c>
      <c r="M849" s="14">
        <f t="shared" si="160"/>
        <v>2.0434633971035336</v>
      </c>
      <c r="N849" s="14">
        <f t="shared" si="156"/>
        <v>2.0434633971035336</v>
      </c>
      <c r="O849" s="14">
        <f t="shared" si="161"/>
        <v>0</v>
      </c>
      <c r="P849" s="14">
        <f t="shared" si="162"/>
        <v>0</v>
      </c>
      <c r="Q849" s="14" t="str">
        <f t="shared" si="163"/>
        <v/>
      </c>
      <c r="R849" s="14"/>
      <c r="S849" s="14"/>
      <c r="T849" s="14">
        <f t="shared" si="166"/>
        <v>503.2875747039098</v>
      </c>
      <c r="U849" s="14">
        <f t="shared" si="167"/>
        <v>119.14897153787319</v>
      </c>
      <c r="V849" s="14">
        <f t="shared" si="164"/>
        <v>0</v>
      </c>
    </row>
    <row r="850" spans="2:22" x14ac:dyDescent="0.3">
      <c r="B850" s="7" t="s">
        <v>11</v>
      </c>
      <c r="C850" s="7">
        <v>842</v>
      </c>
      <c r="D850" s="7">
        <v>253</v>
      </c>
      <c r="E850" s="8">
        <v>54.5</v>
      </c>
      <c r="F850" s="22">
        <f t="shared" si="157"/>
        <v>15.138888888888889</v>
      </c>
      <c r="G850" s="14">
        <f t="shared" si="165"/>
        <v>0.33333333333333409</v>
      </c>
      <c r="H850" s="14">
        <f>('motorcycle data'!$C$4)*(G850)</f>
        <v>66.000000000000156</v>
      </c>
      <c r="I850" s="14">
        <f>0.5*1.225*F850^2*('motorcycle data'!$F$4)*('motorcycle data'!$G$4)</f>
        <v>46.183835117669759</v>
      </c>
      <c r="J850" s="14">
        <f>IF(F850=0,0,H850+I850+'motorcycle data'!$E$7)</f>
        <v>151.0314351176699</v>
      </c>
      <c r="K850" s="14">
        <f t="shared" si="158"/>
        <v>151.0314351176699</v>
      </c>
      <c r="L850" s="14">
        <f t="shared" si="159"/>
        <v>0</v>
      </c>
      <c r="M850" s="14">
        <f t="shared" si="160"/>
        <v>2.2864481149758364</v>
      </c>
      <c r="N850" s="14">
        <f t="shared" si="156"/>
        <v>2.2864481149758364</v>
      </c>
      <c r="O850" s="14">
        <f t="shared" si="161"/>
        <v>0</v>
      </c>
      <c r="P850" s="14">
        <f t="shared" si="162"/>
        <v>0</v>
      </c>
      <c r="Q850" s="14" t="str">
        <f t="shared" si="163"/>
        <v/>
      </c>
      <c r="R850" s="14"/>
      <c r="S850" s="14"/>
      <c r="T850" s="14">
        <f t="shared" si="166"/>
        <v>505.57402281888562</v>
      </c>
      <c r="U850" s="14">
        <f t="shared" si="167"/>
        <v>119.14897153787319</v>
      </c>
      <c r="V850" s="14">
        <f t="shared" si="164"/>
        <v>0</v>
      </c>
    </row>
    <row r="851" spans="2:22" x14ac:dyDescent="0.3">
      <c r="B851" s="7" t="s">
        <v>11</v>
      </c>
      <c r="C851" s="7">
        <v>843</v>
      </c>
      <c r="D851" s="7">
        <v>254</v>
      </c>
      <c r="E851" s="8">
        <v>55.7</v>
      </c>
      <c r="F851" s="22">
        <f t="shared" si="157"/>
        <v>15.472222222222223</v>
      </c>
      <c r="G851" s="14">
        <f t="shared" si="165"/>
        <v>0.27777777777777779</v>
      </c>
      <c r="H851" s="14">
        <f>('motorcycle data'!$C$4)*(G851)</f>
        <v>55</v>
      </c>
      <c r="I851" s="14">
        <f>0.5*1.225*F851^2*('motorcycle data'!$F$4)*('motorcycle data'!$G$4)</f>
        <v>48.240008960262344</v>
      </c>
      <c r="J851" s="14">
        <f>IF(F851=0,0,H851+I851+'motorcycle data'!$E$7)</f>
        <v>142.08760896026234</v>
      </c>
      <c r="K851" s="14">
        <f t="shared" si="158"/>
        <v>142.08760896026234</v>
      </c>
      <c r="L851" s="14">
        <f t="shared" si="159"/>
        <v>0</v>
      </c>
      <c r="M851" s="14">
        <f t="shared" si="160"/>
        <v>2.1984110608573926</v>
      </c>
      <c r="N851" s="14">
        <f t="shared" si="156"/>
        <v>2.1984110608573926</v>
      </c>
      <c r="O851" s="14">
        <f t="shared" si="161"/>
        <v>0</v>
      </c>
      <c r="P851" s="14">
        <f t="shared" si="162"/>
        <v>0</v>
      </c>
      <c r="Q851" s="14" t="str">
        <f t="shared" si="163"/>
        <v/>
      </c>
      <c r="R851" s="14"/>
      <c r="S851" s="14"/>
      <c r="T851" s="14">
        <f t="shared" si="166"/>
        <v>507.77243387974301</v>
      </c>
      <c r="U851" s="14">
        <f t="shared" si="167"/>
        <v>119.14897153787319</v>
      </c>
      <c r="V851" s="14">
        <f t="shared" si="164"/>
        <v>0</v>
      </c>
    </row>
    <row r="852" spans="2:22" x14ac:dyDescent="0.3">
      <c r="B852" s="7" t="s">
        <v>11</v>
      </c>
      <c r="C852" s="7">
        <v>844</v>
      </c>
      <c r="D852" s="7">
        <v>255</v>
      </c>
      <c r="E852" s="8">
        <v>56.5</v>
      </c>
      <c r="F852" s="22">
        <f t="shared" si="157"/>
        <v>15.694444444444445</v>
      </c>
      <c r="G852" s="14">
        <f t="shared" si="165"/>
        <v>0.15277777777777699</v>
      </c>
      <c r="H852" s="14">
        <f>('motorcycle data'!$C$4)*(G852)</f>
        <v>30.249999999999844</v>
      </c>
      <c r="I852" s="14">
        <f>0.5*1.225*F852^2*('motorcycle data'!$F$4)*('motorcycle data'!$G$4)</f>
        <v>49.635669608410495</v>
      </c>
      <c r="J852" s="14">
        <f>IF(F852=0,0,H852+I852+'motorcycle data'!$E$7)</f>
        <v>118.73326960841034</v>
      </c>
      <c r="K852" s="14">
        <f t="shared" si="158"/>
        <v>118.73326960841034</v>
      </c>
      <c r="L852" s="14">
        <f t="shared" si="159"/>
        <v>0</v>
      </c>
      <c r="M852" s="14">
        <f t="shared" si="160"/>
        <v>1.8634527035764401</v>
      </c>
      <c r="N852" s="14">
        <f t="shared" si="156"/>
        <v>1.8634527035764401</v>
      </c>
      <c r="O852" s="14">
        <f t="shared" si="161"/>
        <v>0</v>
      </c>
      <c r="P852" s="14">
        <f t="shared" si="162"/>
        <v>0</v>
      </c>
      <c r="Q852" s="14" t="str">
        <f t="shared" si="163"/>
        <v/>
      </c>
      <c r="R852" s="14"/>
      <c r="S852" s="14"/>
      <c r="T852" s="14">
        <f t="shared" si="166"/>
        <v>509.63588658331946</v>
      </c>
      <c r="U852" s="14">
        <f t="shared" si="167"/>
        <v>119.14897153787319</v>
      </c>
      <c r="V852" s="14">
        <f t="shared" si="164"/>
        <v>0</v>
      </c>
    </row>
    <row r="853" spans="2:22" x14ac:dyDescent="0.3">
      <c r="B853" s="7" t="s">
        <v>11</v>
      </c>
      <c r="C853" s="7">
        <v>845</v>
      </c>
      <c r="D853" s="7">
        <v>256</v>
      </c>
      <c r="E853" s="8">
        <v>56.8</v>
      </c>
      <c r="F853" s="22">
        <f t="shared" si="157"/>
        <v>15.777777777777777</v>
      </c>
      <c r="G853" s="14">
        <f t="shared" si="165"/>
        <v>6.9444444444444448E-2</v>
      </c>
      <c r="H853" s="14">
        <f>('motorcycle data'!$C$4)*(G853)</f>
        <v>13.75</v>
      </c>
      <c r="I853" s="14">
        <f>0.5*1.225*F853^2*('motorcycle data'!$F$4)*('motorcycle data'!$G$4)</f>
        <v>50.164173456790124</v>
      </c>
      <c r="J853" s="14">
        <f>IF(F853=0,0,H853+I853+'motorcycle data'!$E$7)</f>
        <v>102.76177345679012</v>
      </c>
      <c r="K853" s="14">
        <f t="shared" si="158"/>
        <v>102.76177345679012</v>
      </c>
      <c r="L853" s="14">
        <f t="shared" si="159"/>
        <v>0</v>
      </c>
      <c r="M853" s="14">
        <f t="shared" si="160"/>
        <v>1.6213524256515774</v>
      </c>
      <c r="N853" s="14">
        <f t="shared" si="156"/>
        <v>1.6213524256515774</v>
      </c>
      <c r="O853" s="14">
        <f t="shared" si="161"/>
        <v>0</v>
      </c>
      <c r="P853" s="14">
        <f t="shared" si="162"/>
        <v>0</v>
      </c>
      <c r="Q853" s="14" t="str">
        <f t="shared" si="163"/>
        <v/>
      </c>
      <c r="R853" s="14"/>
      <c r="S853" s="14"/>
      <c r="T853" s="14">
        <f t="shared" si="166"/>
        <v>511.25723900897106</v>
      </c>
      <c r="U853" s="14">
        <f t="shared" si="167"/>
        <v>119.14897153787319</v>
      </c>
      <c r="V853" s="14">
        <f t="shared" si="164"/>
        <v>0</v>
      </c>
    </row>
    <row r="854" spans="2:22" x14ac:dyDescent="0.3">
      <c r="B854" s="7" t="s">
        <v>11</v>
      </c>
      <c r="C854" s="7">
        <v>846</v>
      </c>
      <c r="D854" s="7">
        <v>257</v>
      </c>
      <c r="E854" s="8">
        <v>57</v>
      </c>
      <c r="F854" s="22">
        <f t="shared" si="157"/>
        <v>15.833333333333332</v>
      </c>
      <c r="G854" s="14">
        <f t="shared" si="165"/>
        <v>5.5555555555556344E-2</v>
      </c>
      <c r="H854" s="14">
        <f>('motorcycle data'!$C$4)*(G854)</f>
        <v>11.000000000000156</v>
      </c>
      <c r="I854" s="14">
        <f>0.5*1.225*F854^2*('motorcycle data'!$F$4)*('motorcycle data'!$G$4)</f>
        <v>50.518064236111094</v>
      </c>
      <c r="J854" s="14">
        <f>IF(F854=0,0,H854+I854+'motorcycle data'!$E$7)</f>
        <v>100.36566423611126</v>
      </c>
      <c r="K854" s="14">
        <f t="shared" si="158"/>
        <v>100.36566423611126</v>
      </c>
      <c r="L854" s="14">
        <f t="shared" si="159"/>
        <v>0</v>
      </c>
      <c r="M854" s="14">
        <f t="shared" si="160"/>
        <v>1.5891230170717616</v>
      </c>
      <c r="N854" s="14">
        <f t="shared" si="156"/>
        <v>1.5891230170717616</v>
      </c>
      <c r="O854" s="14">
        <f t="shared" si="161"/>
        <v>0</v>
      </c>
      <c r="P854" s="14">
        <f t="shared" si="162"/>
        <v>0</v>
      </c>
      <c r="Q854" s="14" t="str">
        <f t="shared" si="163"/>
        <v/>
      </c>
      <c r="R854" s="14"/>
      <c r="S854" s="14"/>
      <c r="T854" s="14">
        <f t="shared" si="166"/>
        <v>512.84636202604281</v>
      </c>
      <c r="U854" s="14">
        <f t="shared" si="167"/>
        <v>119.14897153787319</v>
      </c>
      <c r="V854" s="14">
        <f t="shared" si="164"/>
        <v>0</v>
      </c>
    </row>
    <row r="855" spans="2:22" x14ac:dyDescent="0.3">
      <c r="B855" s="7" t="s">
        <v>11</v>
      </c>
      <c r="C855" s="7">
        <v>847</v>
      </c>
      <c r="D855" s="7">
        <v>258</v>
      </c>
      <c r="E855" s="8">
        <v>57.2</v>
      </c>
      <c r="F855" s="22">
        <f t="shared" si="157"/>
        <v>15.888888888888889</v>
      </c>
      <c r="G855" s="14">
        <f t="shared" si="165"/>
        <v>9.7222222222222612E-2</v>
      </c>
      <c r="H855" s="14">
        <f>('motorcycle data'!$C$4)*(G855)</f>
        <v>19.250000000000078</v>
      </c>
      <c r="I855" s="14">
        <f>0.5*1.225*F855^2*('motorcycle data'!$F$4)*('motorcycle data'!$G$4)</f>
        <v>50.873198919753086</v>
      </c>
      <c r="J855" s="14">
        <f>IF(F855=0,0,H855+I855+'motorcycle data'!$E$7)</f>
        <v>108.97079891975316</v>
      </c>
      <c r="K855" s="14">
        <f t="shared" si="158"/>
        <v>108.97079891975316</v>
      </c>
      <c r="L855" s="14">
        <f t="shared" si="159"/>
        <v>0</v>
      </c>
      <c r="M855" s="14">
        <f t="shared" si="160"/>
        <v>1.7314249161694115</v>
      </c>
      <c r="N855" s="14">
        <f t="shared" si="156"/>
        <v>1.7314249161694115</v>
      </c>
      <c r="O855" s="14">
        <f t="shared" si="161"/>
        <v>0</v>
      </c>
      <c r="P855" s="14">
        <f t="shared" si="162"/>
        <v>0</v>
      </c>
      <c r="Q855" s="14" t="str">
        <f t="shared" si="163"/>
        <v/>
      </c>
      <c r="R855" s="14"/>
      <c r="S855" s="14"/>
      <c r="T855" s="14">
        <f t="shared" si="166"/>
        <v>514.57778694221224</v>
      </c>
      <c r="U855" s="14">
        <f t="shared" si="167"/>
        <v>119.14897153787319</v>
      </c>
      <c r="V855" s="14">
        <f t="shared" si="164"/>
        <v>0</v>
      </c>
    </row>
    <row r="856" spans="2:22" x14ac:dyDescent="0.3">
      <c r="B856" s="7" t="s">
        <v>11</v>
      </c>
      <c r="C856" s="7">
        <v>848</v>
      </c>
      <c r="D856" s="7">
        <v>259</v>
      </c>
      <c r="E856" s="8">
        <v>57.7</v>
      </c>
      <c r="F856" s="22">
        <f t="shared" si="157"/>
        <v>16.027777777777779</v>
      </c>
      <c r="G856" s="14">
        <f t="shared" si="165"/>
        <v>0.20833333333333331</v>
      </c>
      <c r="H856" s="14">
        <f>('motorcycle data'!$C$4)*(G856)</f>
        <v>41.249999999999993</v>
      </c>
      <c r="I856" s="14">
        <f>0.5*1.225*F856^2*('motorcycle data'!$F$4)*('motorcycle data'!$G$4)</f>
        <v>51.766477710262343</v>
      </c>
      <c r="J856" s="14">
        <f>IF(F856=0,0,H856+I856+'motorcycle data'!$E$7)</f>
        <v>131.86407771026234</v>
      </c>
      <c r="K856" s="14">
        <f t="shared" si="158"/>
        <v>131.86407771026234</v>
      </c>
      <c r="L856" s="14">
        <f t="shared" si="159"/>
        <v>0</v>
      </c>
      <c r="M856" s="14">
        <f t="shared" si="160"/>
        <v>2.1134881344117047</v>
      </c>
      <c r="N856" s="14">
        <f t="shared" si="156"/>
        <v>2.1134881344117047</v>
      </c>
      <c r="O856" s="14">
        <f t="shared" si="161"/>
        <v>0</v>
      </c>
      <c r="P856" s="14">
        <f t="shared" si="162"/>
        <v>0</v>
      </c>
      <c r="Q856" s="14" t="str">
        <f t="shared" si="163"/>
        <v/>
      </c>
      <c r="R856" s="14"/>
      <c r="S856" s="14"/>
      <c r="T856" s="14">
        <f t="shared" si="166"/>
        <v>516.69127507662392</v>
      </c>
      <c r="U856" s="14">
        <f t="shared" si="167"/>
        <v>119.14897153787319</v>
      </c>
      <c r="V856" s="14">
        <f t="shared" si="164"/>
        <v>0</v>
      </c>
    </row>
    <row r="857" spans="2:22" x14ac:dyDescent="0.3">
      <c r="B857" s="7" t="s">
        <v>11</v>
      </c>
      <c r="C857" s="7">
        <v>849</v>
      </c>
      <c r="D857" s="7">
        <v>260</v>
      </c>
      <c r="E857" s="8">
        <v>58.7</v>
      </c>
      <c r="F857" s="22">
        <f t="shared" si="157"/>
        <v>16.305555555555557</v>
      </c>
      <c r="G857" s="14">
        <f t="shared" si="165"/>
        <v>0.33333333333333315</v>
      </c>
      <c r="H857" s="14">
        <f>('motorcycle data'!$C$4)*(G857)</f>
        <v>65.999999999999957</v>
      </c>
      <c r="I857" s="14">
        <f>0.5*1.225*F857^2*('motorcycle data'!$F$4)*('motorcycle data'!$G$4)</f>
        <v>53.576358497299395</v>
      </c>
      <c r="J857" s="14">
        <f>IF(F857=0,0,H857+I857+'motorcycle data'!$E$7)</f>
        <v>158.42395849729934</v>
      </c>
      <c r="K857" s="14">
        <f t="shared" si="158"/>
        <v>158.42395849729934</v>
      </c>
      <c r="L857" s="14">
        <f t="shared" si="159"/>
        <v>0</v>
      </c>
      <c r="M857" s="14">
        <f t="shared" si="160"/>
        <v>2.5831906566087421</v>
      </c>
      <c r="N857" s="14">
        <f t="shared" si="156"/>
        <v>2.5831906566087421</v>
      </c>
      <c r="O857" s="14">
        <f t="shared" si="161"/>
        <v>0</v>
      </c>
      <c r="P857" s="14">
        <f t="shared" si="162"/>
        <v>0</v>
      </c>
      <c r="Q857" s="14" t="str">
        <f t="shared" si="163"/>
        <v/>
      </c>
      <c r="R857" s="14"/>
      <c r="S857" s="14"/>
      <c r="T857" s="14">
        <f t="shared" si="166"/>
        <v>519.27446573323266</v>
      </c>
      <c r="U857" s="14">
        <f t="shared" si="167"/>
        <v>119.14897153787319</v>
      </c>
      <c r="V857" s="14">
        <f t="shared" si="164"/>
        <v>0</v>
      </c>
    </row>
    <row r="858" spans="2:22" x14ac:dyDescent="0.3">
      <c r="B858" s="7" t="s">
        <v>11</v>
      </c>
      <c r="C858" s="7">
        <v>850</v>
      </c>
      <c r="D858" s="7">
        <v>261</v>
      </c>
      <c r="E858" s="8">
        <v>60.1</v>
      </c>
      <c r="F858" s="22">
        <f t="shared" si="157"/>
        <v>16.694444444444443</v>
      </c>
      <c r="G858" s="14">
        <f t="shared" si="165"/>
        <v>0.33333333333333315</v>
      </c>
      <c r="H858" s="14">
        <f>('motorcycle data'!$C$4)*(G858)</f>
        <v>65.999999999999957</v>
      </c>
      <c r="I858" s="14">
        <f>0.5*1.225*F858^2*('motorcycle data'!$F$4)*('motorcycle data'!$G$4)</f>
        <v>56.162435580632703</v>
      </c>
      <c r="J858" s="14">
        <f>IF(F858=0,0,H858+I858+'motorcycle data'!$E$7)</f>
        <v>161.01003558063266</v>
      </c>
      <c r="K858" s="14">
        <f t="shared" si="158"/>
        <v>161.01003558063266</v>
      </c>
      <c r="L858" s="14">
        <f t="shared" si="159"/>
        <v>0</v>
      </c>
      <c r="M858" s="14">
        <f t="shared" si="160"/>
        <v>2.6879730939988948</v>
      </c>
      <c r="N858" s="14">
        <f t="shared" si="156"/>
        <v>2.6879730939988948</v>
      </c>
      <c r="O858" s="14">
        <f t="shared" si="161"/>
        <v>0</v>
      </c>
      <c r="P858" s="14">
        <f t="shared" si="162"/>
        <v>0</v>
      </c>
      <c r="Q858" s="14" t="str">
        <f t="shared" si="163"/>
        <v/>
      </c>
      <c r="R858" s="14"/>
      <c r="S858" s="14"/>
      <c r="T858" s="14">
        <f t="shared" si="166"/>
        <v>521.96243882723161</v>
      </c>
      <c r="U858" s="14">
        <f t="shared" si="167"/>
        <v>119.14897153787319</v>
      </c>
      <c r="V858" s="14">
        <f t="shared" si="164"/>
        <v>0</v>
      </c>
    </row>
    <row r="859" spans="2:22" x14ac:dyDescent="0.3">
      <c r="B859" s="7" t="s">
        <v>11</v>
      </c>
      <c r="C859" s="7">
        <v>851</v>
      </c>
      <c r="D859" s="7">
        <v>262</v>
      </c>
      <c r="E859" s="8">
        <v>61.1</v>
      </c>
      <c r="F859" s="22">
        <f t="shared" si="157"/>
        <v>16.972222222222221</v>
      </c>
      <c r="G859" s="14">
        <f t="shared" si="165"/>
        <v>0.2222222222222224</v>
      </c>
      <c r="H859" s="14">
        <f>('motorcycle data'!$C$4)*(G859)</f>
        <v>44.000000000000036</v>
      </c>
      <c r="I859" s="14">
        <f>0.5*1.225*F859^2*('motorcycle data'!$F$4)*('motorcycle data'!$G$4)</f>
        <v>58.046950626929004</v>
      </c>
      <c r="J859" s="14">
        <f>IF(F859=0,0,H859+I859+'motorcycle data'!$E$7)</f>
        <v>140.89455062692903</v>
      </c>
      <c r="K859" s="14">
        <f t="shared" si="158"/>
        <v>140.89455062692903</v>
      </c>
      <c r="L859" s="14">
        <f t="shared" si="159"/>
        <v>0</v>
      </c>
      <c r="M859" s="14">
        <f t="shared" si="160"/>
        <v>2.3912936231403785</v>
      </c>
      <c r="N859" s="14">
        <f t="shared" si="156"/>
        <v>2.3912936231403785</v>
      </c>
      <c r="O859" s="14">
        <f t="shared" si="161"/>
        <v>0</v>
      </c>
      <c r="P859" s="14">
        <f t="shared" si="162"/>
        <v>0</v>
      </c>
      <c r="Q859" s="14" t="str">
        <f t="shared" si="163"/>
        <v/>
      </c>
      <c r="R859" s="14"/>
      <c r="S859" s="14"/>
      <c r="T859" s="14">
        <f t="shared" si="166"/>
        <v>524.35373245037204</v>
      </c>
      <c r="U859" s="14">
        <f t="shared" si="167"/>
        <v>119.14897153787319</v>
      </c>
      <c r="V859" s="14">
        <f t="shared" si="164"/>
        <v>0</v>
      </c>
    </row>
    <row r="860" spans="2:22" x14ac:dyDescent="0.3">
      <c r="B860" s="7" t="s">
        <v>11</v>
      </c>
      <c r="C860" s="7">
        <v>852</v>
      </c>
      <c r="D860" s="7">
        <v>263</v>
      </c>
      <c r="E860" s="8">
        <v>61.7</v>
      </c>
      <c r="F860" s="22">
        <f t="shared" si="157"/>
        <v>17.138888888888889</v>
      </c>
      <c r="G860" s="14">
        <f t="shared" si="165"/>
        <v>0.16666666666666607</v>
      </c>
      <c r="H860" s="14">
        <f>('motorcycle data'!$C$4)*(G860)</f>
        <v>32.999999999999886</v>
      </c>
      <c r="I860" s="14">
        <f>0.5*1.225*F860^2*('motorcycle data'!$F$4)*('motorcycle data'!$G$4)</f>
        <v>59.192586506558641</v>
      </c>
      <c r="J860" s="14">
        <f>IF(F860=0,0,H860+I860+'motorcycle data'!$E$7)</f>
        <v>131.04018650655854</v>
      </c>
      <c r="K860" s="14">
        <f t="shared" si="158"/>
        <v>131.04018650655854</v>
      </c>
      <c r="L860" s="14">
        <f t="shared" si="159"/>
        <v>0</v>
      </c>
      <c r="M860" s="14">
        <f t="shared" si="160"/>
        <v>2.2458831965151838</v>
      </c>
      <c r="N860" s="14">
        <f t="shared" si="156"/>
        <v>2.2458831965151838</v>
      </c>
      <c r="O860" s="14">
        <f t="shared" si="161"/>
        <v>0</v>
      </c>
      <c r="P860" s="14">
        <f t="shared" si="162"/>
        <v>0</v>
      </c>
      <c r="Q860" s="14" t="str">
        <f t="shared" si="163"/>
        <v/>
      </c>
      <c r="R860" s="14"/>
      <c r="S860" s="14"/>
      <c r="T860" s="14">
        <f t="shared" si="166"/>
        <v>526.59961564688717</v>
      </c>
      <c r="U860" s="14">
        <f t="shared" si="167"/>
        <v>119.14897153787319</v>
      </c>
      <c r="V860" s="14">
        <f t="shared" si="164"/>
        <v>0</v>
      </c>
    </row>
    <row r="861" spans="2:22" x14ac:dyDescent="0.3">
      <c r="B861" s="7" t="s">
        <v>11</v>
      </c>
      <c r="C861" s="7">
        <v>853</v>
      </c>
      <c r="D861" s="7">
        <v>264</v>
      </c>
      <c r="E861" s="8">
        <v>62.3</v>
      </c>
      <c r="F861" s="22">
        <f t="shared" si="157"/>
        <v>17.305555555555554</v>
      </c>
      <c r="G861" s="14">
        <f t="shared" si="165"/>
        <v>0.16666666666666607</v>
      </c>
      <c r="H861" s="14">
        <f>('motorcycle data'!$C$4)*(G861)</f>
        <v>32.999999999999886</v>
      </c>
      <c r="I861" s="14">
        <f>0.5*1.225*F861^2*('motorcycle data'!$F$4)*('motorcycle data'!$G$4)</f>
        <v>60.349417525077143</v>
      </c>
      <c r="J861" s="14">
        <f>IF(F861=0,0,H861+I861+'motorcycle data'!$E$7)</f>
        <v>132.19701752507703</v>
      </c>
      <c r="K861" s="14">
        <f t="shared" si="158"/>
        <v>132.19701752507703</v>
      </c>
      <c r="L861" s="14">
        <f t="shared" si="159"/>
        <v>0</v>
      </c>
      <c r="M861" s="14">
        <f t="shared" si="160"/>
        <v>2.2877428310589716</v>
      </c>
      <c r="N861" s="14">
        <f t="shared" si="156"/>
        <v>2.2877428310589716</v>
      </c>
      <c r="O861" s="14">
        <f t="shared" si="161"/>
        <v>0</v>
      </c>
      <c r="P861" s="14">
        <f t="shared" si="162"/>
        <v>0</v>
      </c>
      <c r="Q861" s="14" t="str">
        <f t="shared" si="163"/>
        <v/>
      </c>
      <c r="R861" s="14"/>
      <c r="S861" s="14"/>
      <c r="T861" s="14">
        <f t="shared" si="166"/>
        <v>528.88735847794612</v>
      </c>
      <c r="U861" s="14">
        <f t="shared" si="167"/>
        <v>119.14897153787319</v>
      </c>
      <c r="V861" s="14">
        <f t="shared" si="164"/>
        <v>0</v>
      </c>
    </row>
    <row r="862" spans="2:22" x14ac:dyDescent="0.3">
      <c r="B862" s="7" t="s">
        <v>11</v>
      </c>
      <c r="C862" s="7">
        <v>854</v>
      </c>
      <c r="D862" s="7">
        <v>265</v>
      </c>
      <c r="E862" s="8">
        <v>62.9</v>
      </c>
      <c r="F862" s="22">
        <f t="shared" si="157"/>
        <v>17.472222222222221</v>
      </c>
      <c r="G862" s="14">
        <f t="shared" si="165"/>
        <v>0.1388888888888889</v>
      </c>
      <c r="H862" s="14">
        <f>('motorcycle data'!$C$4)*(G862)</f>
        <v>27.5</v>
      </c>
      <c r="I862" s="14">
        <f>0.5*1.225*F862^2*('motorcycle data'!$F$4)*('motorcycle data'!$G$4)</f>
        <v>61.517443682484554</v>
      </c>
      <c r="J862" s="14">
        <f>IF(F862=0,0,H862+I862+'motorcycle data'!$E$7)</f>
        <v>127.86504368248455</v>
      </c>
      <c r="K862" s="14">
        <f t="shared" si="158"/>
        <v>127.86504368248455</v>
      </c>
      <c r="L862" s="14">
        <f t="shared" si="159"/>
        <v>0</v>
      </c>
      <c r="M862" s="14">
        <f t="shared" si="160"/>
        <v>2.2340864576745214</v>
      </c>
      <c r="N862" s="14">
        <f t="shared" si="156"/>
        <v>2.2340864576745214</v>
      </c>
      <c r="O862" s="14">
        <f t="shared" si="161"/>
        <v>0</v>
      </c>
      <c r="P862" s="14">
        <f t="shared" si="162"/>
        <v>0</v>
      </c>
      <c r="Q862" s="14" t="str">
        <f t="shared" si="163"/>
        <v/>
      </c>
      <c r="R862" s="14"/>
      <c r="S862" s="14"/>
      <c r="T862" s="14">
        <f t="shared" si="166"/>
        <v>531.12144493562062</v>
      </c>
      <c r="U862" s="14">
        <f t="shared" si="167"/>
        <v>119.14897153787319</v>
      </c>
      <c r="V862" s="14">
        <f t="shared" si="164"/>
        <v>0</v>
      </c>
    </row>
    <row r="863" spans="2:22" x14ac:dyDescent="0.3">
      <c r="B863" s="7" t="s">
        <v>11</v>
      </c>
      <c r="C863" s="7">
        <v>855</v>
      </c>
      <c r="D863" s="7">
        <v>266</v>
      </c>
      <c r="E863" s="8">
        <v>63.3</v>
      </c>
      <c r="F863" s="22">
        <f t="shared" si="157"/>
        <v>17.583333333333332</v>
      </c>
      <c r="G863" s="14">
        <f t="shared" si="165"/>
        <v>6.9444444444444448E-2</v>
      </c>
      <c r="H863" s="14">
        <f>('motorcycle data'!$C$4)*(G863)</f>
        <v>13.75</v>
      </c>
      <c r="I863" s="14">
        <f>0.5*1.225*F863^2*('motorcycle data'!$F$4)*('motorcycle data'!$G$4)</f>
        <v>62.302347309027766</v>
      </c>
      <c r="J863" s="14">
        <f>IF(F863=0,0,H863+I863+'motorcycle data'!$E$7)</f>
        <v>114.89994730902777</v>
      </c>
      <c r="K863" s="14">
        <f t="shared" si="158"/>
        <v>114.89994730902777</v>
      </c>
      <c r="L863" s="14">
        <f t="shared" si="159"/>
        <v>0</v>
      </c>
      <c r="M863" s="14">
        <f t="shared" si="160"/>
        <v>2.0203240735170716</v>
      </c>
      <c r="N863" s="14">
        <f t="shared" si="156"/>
        <v>2.0203240735170716</v>
      </c>
      <c r="O863" s="14">
        <f t="shared" si="161"/>
        <v>0</v>
      </c>
      <c r="P863" s="14">
        <f t="shared" si="162"/>
        <v>0</v>
      </c>
      <c r="Q863" s="14" t="str">
        <f t="shared" si="163"/>
        <v/>
      </c>
      <c r="R863" s="14"/>
      <c r="S863" s="14"/>
      <c r="T863" s="14">
        <f t="shared" si="166"/>
        <v>533.14176900913765</v>
      </c>
      <c r="U863" s="14">
        <f t="shared" si="167"/>
        <v>119.14897153787319</v>
      </c>
      <c r="V863" s="14">
        <f t="shared" si="164"/>
        <v>0</v>
      </c>
    </row>
    <row r="864" spans="2:22" x14ac:dyDescent="0.3">
      <c r="B864" s="7" t="s">
        <v>11</v>
      </c>
      <c r="C864" s="7">
        <v>856</v>
      </c>
      <c r="D864" s="7">
        <v>267</v>
      </c>
      <c r="E864" s="8">
        <v>63.4</v>
      </c>
      <c r="F864" s="22">
        <f t="shared" si="157"/>
        <v>17.611111111111111</v>
      </c>
      <c r="G864" s="14">
        <f t="shared" si="165"/>
        <v>2.7777777777778172E-2</v>
      </c>
      <c r="H864" s="14">
        <f>('motorcycle data'!$C$4)*(G864)</f>
        <v>5.5000000000000782</v>
      </c>
      <c r="I864" s="14">
        <f>0.5*1.225*F864^2*('motorcycle data'!$F$4)*('motorcycle data'!$G$4)</f>
        <v>62.499350655864191</v>
      </c>
      <c r="J864" s="14">
        <f>IF(F864=0,0,H864+I864+'motorcycle data'!$E$7)</f>
        <v>106.84695065586428</v>
      </c>
      <c r="K864" s="14">
        <f t="shared" si="158"/>
        <v>106.84695065586428</v>
      </c>
      <c r="L864" s="14">
        <f t="shared" si="159"/>
        <v>0</v>
      </c>
      <c r="M864" s="14">
        <f t="shared" si="160"/>
        <v>1.8816935198838318</v>
      </c>
      <c r="N864" s="14">
        <f t="shared" si="156"/>
        <v>1.8816935198838318</v>
      </c>
      <c r="O864" s="14">
        <f t="shared" si="161"/>
        <v>0</v>
      </c>
      <c r="P864" s="14">
        <f t="shared" si="162"/>
        <v>0</v>
      </c>
      <c r="Q864" s="14" t="str">
        <f t="shared" si="163"/>
        <v/>
      </c>
      <c r="R864" s="14"/>
      <c r="S864" s="14"/>
      <c r="T864" s="14">
        <f t="shared" si="166"/>
        <v>535.02346252902146</v>
      </c>
      <c r="U864" s="14">
        <f t="shared" si="167"/>
        <v>119.14897153787319</v>
      </c>
      <c r="V864" s="14">
        <f t="shared" si="164"/>
        <v>0</v>
      </c>
    </row>
    <row r="865" spans="2:22" x14ac:dyDescent="0.3">
      <c r="B865" s="7" t="s">
        <v>11</v>
      </c>
      <c r="C865" s="7">
        <v>857</v>
      </c>
      <c r="D865" s="7">
        <v>268</v>
      </c>
      <c r="E865" s="8">
        <v>63.5</v>
      </c>
      <c r="F865" s="22">
        <f t="shared" si="157"/>
        <v>17.638888888888889</v>
      </c>
      <c r="G865" s="14">
        <f t="shared" si="165"/>
        <v>0.15277777777777798</v>
      </c>
      <c r="H865" s="14">
        <f>('motorcycle data'!$C$4)*(G865)</f>
        <v>30.250000000000043</v>
      </c>
      <c r="I865" s="14">
        <f>0.5*1.225*F865^2*('motorcycle data'!$F$4)*('motorcycle data'!$G$4)</f>
        <v>62.696664978780859</v>
      </c>
      <c r="J865" s="14">
        <f>IF(F865=0,0,H865+I865+'motorcycle data'!$E$7)</f>
        <v>131.79426497878092</v>
      </c>
      <c r="K865" s="14">
        <f t="shared" si="158"/>
        <v>131.79426497878092</v>
      </c>
      <c r="L865" s="14">
        <f t="shared" si="159"/>
        <v>0</v>
      </c>
      <c r="M865" s="14">
        <f t="shared" si="160"/>
        <v>2.3247043961534968</v>
      </c>
      <c r="N865" s="14">
        <f t="shared" si="156"/>
        <v>2.3247043961534968</v>
      </c>
      <c r="O865" s="14">
        <f t="shared" si="161"/>
        <v>0</v>
      </c>
      <c r="P865" s="14">
        <f t="shared" si="162"/>
        <v>0</v>
      </c>
      <c r="Q865" s="14" t="str">
        <f t="shared" si="163"/>
        <v/>
      </c>
      <c r="R865" s="14"/>
      <c r="S865" s="14"/>
      <c r="T865" s="14">
        <f t="shared" si="166"/>
        <v>537.34816692517495</v>
      </c>
      <c r="U865" s="14">
        <f t="shared" si="167"/>
        <v>119.14897153787319</v>
      </c>
      <c r="V865" s="14">
        <f t="shared" si="164"/>
        <v>0</v>
      </c>
    </row>
    <row r="866" spans="2:22" x14ac:dyDescent="0.3">
      <c r="B866" s="7" t="s">
        <v>11</v>
      </c>
      <c r="C866" s="7">
        <v>858</v>
      </c>
      <c r="D866" s="7">
        <v>269</v>
      </c>
      <c r="E866" s="8">
        <v>64.5</v>
      </c>
      <c r="F866" s="22">
        <f t="shared" si="157"/>
        <v>17.916666666666668</v>
      </c>
      <c r="G866" s="14">
        <f t="shared" si="165"/>
        <v>0.31944444444444403</v>
      </c>
      <c r="H866" s="14">
        <f>('motorcycle data'!$C$4)*(G866)</f>
        <v>63.249999999999915</v>
      </c>
      <c r="I866" s="14">
        <f>0.5*1.225*F866^2*('motorcycle data'!$F$4)*('motorcycle data'!$G$4)</f>
        <v>64.686911892361124</v>
      </c>
      <c r="J866" s="14">
        <f>IF(F866=0,0,H866+I866+'motorcycle data'!$E$7)</f>
        <v>166.78451189236102</v>
      </c>
      <c r="K866" s="14">
        <f t="shared" si="158"/>
        <v>166.78451189236102</v>
      </c>
      <c r="L866" s="14">
        <f t="shared" si="159"/>
        <v>0</v>
      </c>
      <c r="M866" s="14">
        <f t="shared" si="160"/>
        <v>2.9882225047381352</v>
      </c>
      <c r="N866" s="14">
        <f t="shared" si="156"/>
        <v>2.9882225047381352</v>
      </c>
      <c r="O866" s="14">
        <f t="shared" si="161"/>
        <v>0</v>
      </c>
      <c r="P866" s="14">
        <f t="shared" si="162"/>
        <v>0</v>
      </c>
      <c r="Q866" s="14" t="str">
        <f t="shared" si="163"/>
        <v/>
      </c>
      <c r="R866" s="14"/>
      <c r="S866" s="14"/>
      <c r="T866" s="14">
        <f t="shared" si="166"/>
        <v>540.33638942991308</v>
      </c>
      <c r="U866" s="14">
        <f t="shared" si="167"/>
        <v>119.14897153787319</v>
      </c>
      <c r="V866" s="14">
        <f t="shared" si="164"/>
        <v>0</v>
      </c>
    </row>
    <row r="867" spans="2:22" x14ac:dyDescent="0.3">
      <c r="B867" s="7" t="s">
        <v>11</v>
      </c>
      <c r="C867" s="7">
        <v>859</v>
      </c>
      <c r="D867" s="7">
        <v>270</v>
      </c>
      <c r="E867" s="8">
        <v>65.8</v>
      </c>
      <c r="F867" s="22">
        <f t="shared" si="157"/>
        <v>18.277777777777775</v>
      </c>
      <c r="G867" s="14">
        <f t="shared" si="165"/>
        <v>0.31944444444444403</v>
      </c>
      <c r="H867" s="14">
        <f>('motorcycle data'!$C$4)*(G867)</f>
        <v>63.249999999999915</v>
      </c>
      <c r="I867" s="14">
        <f>0.5*1.225*F867^2*('motorcycle data'!$F$4)*('motorcycle data'!$G$4)</f>
        <v>67.320723804012331</v>
      </c>
      <c r="J867" s="14">
        <f>IF(F867=0,0,H867+I867+'motorcycle data'!$E$7)</f>
        <v>169.41832380401223</v>
      </c>
      <c r="K867" s="14">
        <f t="shared" si="158"/>
        <v>169.41832380401223</v>
      </c>
      <c r="L867" s="14">
        <f t="shared" si="159"/>
        <v>0</v>
      </c>
      <c r="M867" s="14">
        <f t="shared" si="160"/>
        <v>3.0965904739733343</v>
      </c>
      <c r="N867" s="14">
        <f t="shared" si="156"/>
        <v>3.0965904739733343</v>
      </c>
      <c r="O867" s="14">
        <f t="shared" si="161"/>
        <v>0</v>
      </c>
      <c r="P867" s="14">
        <f t="shared" si="162"/>
        <v>0</v>
      </c>
      <c r="Q867" s="14" t="str">
        <f t="shared" si="163"/>
        <v/>
      </c>
      <c r="R867" s="14"/>
      <c r="S867" s="14"/>
      <c r="T867" s="14">
        <f t="shared" si="166"/>
        <v>543.43297990388646</v>
      </c>
      <c r="U867" s="14">
        <f t="shared" si="167"/>
        <v>119.14897153787319</v>
      </c>
      <c r="V867" s="14">
        <f t="shared" si="164"/>
        <v>0</v>
      </c>
    </row>
    <row r="868" spans="2:22" x14ac:dyDescent="0.3">
      <c r="B868" s="7" t="s">
        <v>11</v>
      </c>
      <c r="C868" s="7">
        <v>860</v>
      </c>
      <c r="D868" s="7">
        <v>271</v>
      </c>
      <c r="E868" s="8">
        <v>66.8</v>
      </c>
      <c r="F868" s="22">
        <f t="shared" si="157"/>
        <v>18.555555555555554</v>
      </c>
      <c r="G868" s="14">
        <f t="shared" si="165"/>
        <v>0.2222222222222234</v>
      </c>
      <c r="H868" s="14">
        <f>('motorcycle data'!$C$4)*(G868)</f>
        <v>44.000000000000234</v>
      </c>
      <c r="I868" s="14">
        <f>0.5*1.225*F868^2*('motorcycle data'!$F$4)*('motorcycle data'!$G$4)</f>
        <v>69.38249521604935</v>
      </c>
      <c r="J868" s="14">
        <f>IF(F868=0,0,H868+I868+'motorcycle data'!$E$7)</f>
        <v>152.23009521604959</v>
      </c>
      <c r="K868" s="14">
        <f t="shared" si="158"/>
        <v>152.23009521604959</v>
      </c>
      <c r="L868" s="14">
        <f t="shared" si="159"/>
        <v>0</v>
      </c>
      <c r="M868" s="14">
        <f t="shared" si="160"/>
        <v>2.8247139890089197</v>
      </c>
      <c r="N868" s="14">
        <f t="shared" si="156"/>
        <v>2.8247139890089197</v>
      </c>
      <c r="O868" s="14">
        <f t="shared" si="161"/>
        <v>0</v>
      </c>
      <c r="P868" s="14">
        <f t="shared" si="162"/>
        <v>0</v>
      </c>
      <c r="Q868" s="14" t="str">
        <f t="shared" si="163"/>
        <v/>
      </c>
      <c r="R868" s="14"/>
      <c r="S868" s="14"/>
      <c r="T868" s="14">
        <f t="shared" si="166"/>
        <v>546.25769389289542</v>
      </c>
      <c r="U868" s="14">
        <f t="shared" si="167"/>
        <v>119.14897153787319</v>
      </c>
      <c r="V868" s="14">
        <f t="shared" si="164"/>
        <v>0</v>
      </c>
    </row>
    <row r="869" spans="2:22" x14ac:dyDescent="0.3">
      <c r="B869" s="7" t="s">
        <v>11</v>
      </c>
      <c r="C869" s="7">
        <v>861</v>
      </c>
      <c r="D869" s="7">
        <v>272</v>
      </c>
      <c r="E869" s="8">
        <v>67.400000000000006</v>
      </c>
      <c r="F869" s="22">
        <f t="shared" si="157"/>
        <v>18.722222222222225</v>
      </c>
      <c r="G869" s="14">
        <f t="shared" si="165"/>
        <v>0.27777777777777779</v>
      </c>
      <c r="H869" s="14">
        <f>('motorcycle data'!$C$4)*(G869)</f>
        <v>55</v>
      </c>
      <c r="I869" s="14">
        <f>0.5*1.225*F869^2*('motorcycle data'!$F$4)*('motorcycle data'!$G$4)</f>
        <v>70.63448491512348</v>
      </c>
      <c r="J869" s="14">
        <f>IF(F869=0,0,H869+I869+'motorcycle data'!$E$7)</f>
        <v>164.48208491512349</v>
      </c>
      <c r="K869" s="14">
        <f t="shared" si="158"/>
        <v>164.48208491512349</v>
      </c>
      <c r="L869" s="14">
        <f t="shared" si="159"/>
        <v>0</v>
      </c>
      <c r="M869" s="14">
        <f t="shared" si="160"/>
        <v>3.0794701453553679</v>
      </c>
      <c r="N869" s="14">
        <f t="shared" si="156"/>
        <v>3.0794701453553679</v>
      </c>
      <c r="O869" s="14">
        <f t="shared" si="161"/>
        <v>0</v>
      </c>
      <c r="P869" s="14">
        <f t="shared" si="162"/>
        <v>0</v>
      </c>
      <c r="Q869" s="14" t="str">
        <f t="shared" si="163"/>
        <v/>
      </c>
      <c r="R869" s="14"/>
      <c r="S869" s="14"/>
      <c r="T869" s="14">
        <f t="shared" si="166"/>
        <v>549.33716403825076</v>
      </c>
      <c r="U869" s="14">
        <f t="shared" si="167"/>
        <v>119.14897153787319</v>
      </c>
      <c r="V869" s="14">
        <f t="shared" si="164"/>
        <v>0</v>
      </c>
    </row>
    <row r="870" spans="2:22" x14ac:dyDescent="0.3">
      <c r="B870" s="7" t="s">
        <v>11</v>
      </c>
      <c r="C870" s="7">
        <v>862</v>
      </c>
      <c r="D870" s="7">
        <v>273</v>
      </c>
      <c r="E870" s="8">
        <v>68.8</v>
      </c>
      <c r="F870" s="22">
        <f t="shared" si="157"/>
        <v>19.111111111111111</v>
      </c>
      <c r="G870" s="14">
        <f t="shared" si="165"/>
        <v>0.51388888888888729</v>
      </c>
      <c r="H870" s="14">
        <f>('motorcycle data'!$C$4)*(G870)</f>
        <v>101.74999999999969</v>
      </c>
      <c r="I870" s="14">
        <f>0.5*1.225*F870^2*('motorcycle data'!$F$4)*('motorcycle data'!$G$4)</f>
        <v>73.599330864197512</v>
      </c>
      <c r="J870" s="14">
        <f>IF(F870=0,0,H870+I870+'motorcycle data'!$E$7)</f>
        <v>214.19693086419721</v>
      </c>
      <c r="K870" s="14">
        <f t="shared" si="158"/>
        <v>214.19693086419721</v>
      </c>
      <c r="L870" s="14">
        <f t="shared" si="159"/>
        <v>0</v>
      </c>
      <c r="M870" s="14">
        <f t="shared" si="160"/>
        <v>4.0935413454046579</v>
      </c>
      <c r="N870" s="14">
        <f t="shared" si="156"/>
        <v>4.0935413454046579</v>
      </c>
      <c r="O870" s="14">
        <f t="shared" si="161"/>
        <v>0</v>
      </c>
      <c r="P870" s="14">
        <f t="shared" si="162"/>
        <v>0</v>
      </c>
      <c r="Q870" s="14" t="str">
        <f t="shared" si="163"/>
        <v/>
      </c>
      <c r="R870" s="14"/>
      <c r="S870" s="14"/>
      <c r="T870" s="14">
        <f t="shared" si="166"/>
        <v>553.43070538365544</v>
      </c>
      <c r="U870" s="14">
        <f t="shared" si="167"/>
        <v>119.14897153787319</v>
      </c>
      <c r="V870" s="14">
        <f t="shared" si="164"/>
        <v>0</v>
      </c>
    </row>
    <row r="871" spans="2:22" x14ac:dyDescent="0.3">
      <c r="B871" s="7" t="s">
        <v>11</v>
      </c>
      <c r="C871" s="7">
        <v>863</v>
      </c>
      <c r="D871" s="7">
        <v>274</v>
      </c>
      <c r="E871" s="8">
        <v>71.099999999999994</v>
      </c>
      <c r="F871" s="22">
        <f t="shared" si="157"/>
        <v>19.749999999999996</v>
      </c>
      <c r="G871" s="14">
        <f t="shared" si="165"/>
        <v>0.4861111111111111</v>
      </c>
      <c r="H871" s="14">
        <f>('motorcycle data'!$C$4)*(G871)</f>
        <v>96.25</v>
      </c>
      <c r="I871" s="14">
        <f>0.5*1.225*F871^2*('motorcycle data'!$F$4)*('motorcycle data'!$G$4)</f>
        <v>78.602469531249966</v>
      </c>
      <c r="J871" s="14">
        <f>IF(F871=0,0,H871+I871+'motorcycle data'!$E$7)</f>
        <v>213.70006953124997</v>
      </c>
      <c r="K871" s="14">
        <f t="shared" si="158"/>
        <v>213.70006953124997</v>
      </c>
      <c r="L871" s="14">
        <f t="shared" si="159"/>
        <v>0</v>
      </c>
      <c r="M871" s="14">
        <f t="shared" si="160"/>
        <v>4.2205763732421868</v>
      </c>
      <c r="N871" s="14">
        <f t="shared" si="156"/>
        <v>4.2205763732421868</v>
      </c>
      <c r="O871" s="14">
        <f t="shared" si="161"/>
        <v>0</v>
      </c>
      <c r="P871" s="14">
        <f t="shared" si="162"/>
        <v>0</v>
      </c>
      <c r="Q871" s="14" t="str">
        <f t="shared" si="163"/>
        <v/>
      </c>
      <c r="R871" s="14"/>
      <c r="S871" s="14"/>
      <c r="T871" s="14">
        <f t="shared" si="166"/>
        <v>557.65128175689767</v>
      </c>
      <c r="U871" s="14">
        <f t="shared" si="167"/>
        <v>119.14897153787319</v>
      </c>
      <c r="V871" s="14">
        <f t="shared" si="164"/>
        <v>0</v>
      </c>
    </row>
    <row r="872" spans="2:22" x14ac:dyDescent="0.3">
      <c r="B872" s="7" t="s">
        <v>11</v>
      </c>
      <c r="C872" s="7">
        <v>864</v>
      </c>
      <c r="D872" s="7">
        <v>275</v>
      </c>
      <c r="E872" s="8">
        <v>72.3</v>
      </c>
      <c r="F872" s="22">
        <f t="shared" si="157"/>
        <v>20.083333333333332</v>
      </c>
      <c r="G872" s="14">
        <f t="shared" si="165"/>
        <v>0.23611111111111149</v>
      </c>
      <c r="H872" s="14">
        <f>('motorcycle data'!$C$4)*(G872)</f>
        <v>46.750000000000078</v>
      </c>
      <c r="I872" s="14">
        <f>0.5*1.225*F872^2*('motorcycle data'!$F$4)*('motorcycle data'!$G$4)</f>
        <v>81.278107725694426</v>
      </c>
      <c r="J872" s="14">
        <f>IF(F872=0,0,H872+I872+'motorcycle data'!$E$7)</f>
        <v>166.8757077256945</v>
      </c>
      <c r="K872" s="14">
        <f t="shared" si="158"/>
        <v>166.8757077256945</v>
      </c>
      <c r="L872" s="14">
        <f t="shared" si="159"/>
        <v>0</v>
      </c>
      <c r="M872" s="14">
        <f t="shared" si="160"/>
        <v>3.351420463491031</v>
      </c>
      <c r="N872" s="14">
        <f t="shared" si="156"/>
        <v>3.351420463491031</v>
      </c>
      <c r="O872" s="14">
        <f t="shared" si="161"/>
        <v>0</v>
      </c>
      <c r="P872" s="14">
        <f t="shared" si="162"/>
        <v>0</v>
      </c>
      <c r="Q872" s="14" t="str">
        <f t="shared" si="163"/>
        <v/>
      </c>
      <c r="R872" s="14"/>
      <c r="S872" s="14"/>
      <c r="T872" s="14">
        <f t="shared" si="166"/>
        <v>561.00270222038876</v>
      </c>
      <c r="U872" s="14">
        <f t="shared" si="167"/>
        <v>119.14897153787319</v>
      </c>
      <c r="V872" s="14">
        <f t="shared" si="164"/>
        <v>0</v>
      </c>
    </row>
    <row r="873" spans="2:22" x14ac:dyDescent="0.3">
      <c r="B873" s="7" t="s">
        <v>11</v>
      </c>
      <c r="C873" s="7">
        <v>865</v>
      </c>
      <c r="D873" s="7">
        <v>276</v>
      </c>
      <c r="E873" s="8">
        <v>72.8</v>
      </c>
      <c r="F873" s="22">
        <f t="shared" si="157"/>
        <v>20.222222222222221</v>
      </c>
      <c r="G873" s="14">
        <f t="shared" si="165"/>
        <v>0.15277777777777896</v>
      </c>
      <c r="H873" s="14">
        <f>('motorcycle data'!$C$4)*(G873)</f>
        <v>30.250000000000234</v>
      </c>
      <c r="I873" s="14">
        <f>0.5*1.225*F873^2*('motorcycle data'!$F$4)*('motorcycle data'!$G$4)</f>
        <v>82.406173456790114</v>
      </c>
      <c r="J873" s="14">
        <f>IF(F873=0,0,H873+I873+'motorcycle data'!$E$7)</f>
        <v>151.50377345679036</v>
      </c>
      <c r="K873" s="14">
        <f t="shared" si="158"/>
        <v>151.50377345679036</v>
      </c>
      <c r="L873" s="14">
        <f t="shared" si="159"/>
        <v>0</v>
      </c>
      <c r="M873" s="14">
        <f t="shared" si="160"/>
        <v>3.0637429743484272</v>
      </c>
      <c r="N873" s="14">
        <f t="shared" si="156"/>
        <v>3.0637429743484272</v>
      </c>
      <c r="O873" s="14">
        <f t="shared" si="161"/>
        <v>0</v>
      </c>
      <c r="P873" s="14">
        <f t="shared" si="162"/>
        <v>0</v>
      </c>
      <c r="Q873" s="14" t="str">
        <f t="shared" si="163"/>
        <v/>
      </c>
      <c r="R873" s="14"/>
      <c r="S873" s="14"/>
      <c r="T873" s="14">
        <f t="shared" si="166"/>
        <v>564.06644519473718</v>
      </c>
      <c r="U873" s="14">
        <f t="shared" si="167"/>
        <v>119.14897153787319</v>
      </c>
      <c r="V873" s="14">
        <f t="shared" si="164"/>
        <v>0</v>
      </c>
    </row>
    <row r="874" spans="2:22" x14ac:dyDescent="0.3">
      <c r="B874" s="7" t="s">
        <v>11</v>
      </c>
      <c r="C874" s="7">
        <v>866</v>
      </c>
      <c r="D874" s="7">
        <v>277</v>
      </c>
      <c r="E874" s="8">
        <v>73.400000000000006</v>
      </c>
      <c r="F874" s="22">
        <f t="shared" si="157"/>
        <v>20.388888888888889</v>
      </c>
      <c r="G874" s="14">
        <f t="shared" si="165"/>
        <v>0.24999999999999961</v>
      </c>
      <c r="H874" s="14">
        <f>('motorcycle data'!$C$4)*(G874)</f>
        <v>49.499999999999922</v>
      </c>
      <c r="I874" s="14">
        <f>0.5*1.225*F874^2*('motorcycle data'!$F$4)*('motorcycle data'!$G$4)</f>
        <v>83.770114544753085</v>
      </c>
      <c r="J874" s="14">
        <f>IF(F874=0,0,H874+I874+'motorcycle data'!$E$7)</f>
        <v>172.117714544753</v>
      </c>
      <c r="K874" s="14">
        <f t="shared" si="158"/>
        <v>172.117714544753</v>
      </c>
      <c r="L874" s="14">
        <f t="shared" si="159"/>
        <v>0</v>
      </c>
      <c r="M874" s="14">
        <f t="shared" si="160"/>
        <v>3.5092889576624637</v>
      </c>
      <c r="N874" s="14">
        <f t="shared" si="156"/>
        <v>3.5092889576624637</v>
      </c>
      <c r="O874" s="14">
        <f t="shared" si="161"/>
        <v>0</v>
      </c>
      <c r="P874" s="14">
        <f t="shared" si="162"/>
        <v>0</v>
      </c>
      <c r="Q874" s="14" t="str">
        <f t="shared" si="163"/>
        <v/>
      </c>
      <c r="R874" s="14"/>
      <c r="S874" s="14"/>
      <c r="T874" s="14">
        <f t="shared" si="166"/>
        <v>567.5757341523996</v>
      </c>
      <c r="U874" s="14">
        <f t="shared" si="167"/>
        <v>119.14897153787319</v>
      </c>
      <c r="V874" s="14">
        <f t="shared" si="164"/>
        <v>0</v>
      </c>
    </row>
    <row r="875" spans="2:22" x14ac:dyDescent="0.3">
      <c r="B875" s="7" t="s">
        <v>11</v>
      </c>
      <c r="C875" s="7">
        <v>867</v>
      </c>
      <c r="D875" s="7">
        <v>278</v>
      </c>
      <c r="E875" s="8">
        <v>74.599999999999994</v>
      </c>
      <c r="F875" s="22">
        <f t="shared" si="157"/>
        <v>20.722222222222221</v>
      </c>
      <c r="G875" s="14">
        <f t="shared" si="165"/>
        <v>0.36111111111111033</v>
      </c>
      <c r="H875" s="14">
        <f>('motorcycle data'!$C$4)*(G875)</f>
        <v>71.499999999999844</v>
      </c>
      <c r="I875" s="14">
        <f>0.5*1.225*F875^2*('motorcycle data'!$F$4)*('motorcycle data'!$G$4)</f>
        <v>86.53158213734568</v>
      </c>
      <c r="J875" s="14">
        <f>IF(F875=0,0,H875+I875+'motorcycle data'!$E$7)</f>
        <v>196.87918213734554</v>
      </c>
      <c r="K875" s="14">
        <f t="shared" si="158"/>
        <v>196.87918213734554</v>
      </c>
      <c r="L875" s="14">
        <f t="shared" si="159"/>
        <v>0</v>
      </c>
      <c r="M875" s="14">
        <f t="shared" si="160"/>
        <v>4.0797741631794375</v>
      </c>
      <c r="N875" s="14">
        <f t="shared" si="156"/>
        <v>4.0797741631794375</v>
      </c>
      <c r="O875" s="14">
        <f t="shared" si="161"/>
        <v>0</v>
      </c>
      <c r="P875" s="14">
        <f t="shared" si="162"/>
        <v>0</v>
      </c>
      <c r="Q875" s="14" t="str">
        <f t="shared" si="163"/>
        <v/>
      </c>
      <c r="R875" s="14"/>
      <c r="S875" s="14"/>
      <c r="T875" s="14">
        <f t="shared" si="166"/>
        <v>571.65550831557903</v>
      </c>
      <c r="U875" s="14">
        <f t="shared" si="167"/>
        <v>119.14897153787319</v>
      </c>
      <c r="V875" s="14">
        <f t="shared" si="164"/>
        <v>0</v>
      </c>
    </row>
    <row r="876" spans="2:22" x14ac:dyDescent="0.3">
      <c r="B876" s="7" t="s">
        <v>11</v>
      </c>
      <c r="C876" s="7">
        <v>868</v>
      </c>
      <c r="D876" s="7">
        <v>279</v>
      </c>
      <c r="E876" s="8">
        <v>76</v>
      </c>
      <c r="F876" s="22">
        <f t="shared" si="157"/>
        <v>21.111111111111111</v>
      </c>
      <c r="G876" s="14">
        <f t="shared" si="165"/>
        <v>0.27777777777777779</v>
      </c>
      <c r="H876" s="14">
        <f>('motorcycle data'!$C$4)*(G876)</f>
        <v>55</v>
      </c>
      <c r="I876" s="14">
        <f>0.5*1.225*F876^2*('motorcycle data'!$F$4)*('motorcycle data'!$G$4)</f>
        <v>89.809891975308631</v>
      </c>
      <c r="J876" s="14">
        <f>IF(F876=0,0,H876+I876+'motorcycle data'!$E$7)</f>
        <v>183.65749197530863</v>
      </c>
      <c r="K876" s="14">
        <f t="shared" si="158"/>
        <v>183.65749197530863</v>
      </c>
      <c r="L876" s="14">
        <f t="shared" si="159"/>
        <v>0</v>
      </c>
      <c r="M876" s="14">
        <f t="shared" si="160"/>
        <v>3.8772137194787377</v>
      </c>
      <c r="N876" s="14">
        <f t="shared" si="156"/>
        <v>3.8772137194787377</v>
      </c>
      <c r="O876" s="14">
        <f t="shared" si="161"/>
        <v>0</v>
      </c>
      <c r="P876" s="14">
        <f t="shared" si="162"/>
        <v>0</v>
      </c>
      <c r="Q876" s="14" t="str">
        <f t="shared" si="163"/>
        <v/>
      </c>
      <c r="R876" s="14"/>
      <c r="S876" s="14"/>
      <c r="T876" s="14">
        <f t="shared" si="166"/>
        <v>575.53272203505776</v>
      </c>
      <c r="U876" s="14">
        <f t="shared" si="167"/>
        <v>119.14897153787319</v>
      </c>
      <c r="V876" s="14">
        <f t="shared" si="164"/>
        <v>0</v>
      </c>
    </row>
    <row r="877" spans="2:22" x14ac:dyDescent="0.3">
      <c r="B877" s="7" t="s">
        <v>11</v>
      </c>
      <c r="C877" s="7">
        <v>869</v>
      </c>
      <c r="D877" s="7">
        <v>280</v>
      </c>
      <c r="E877" s="8">
        <v>76.599999999999994</v>
      </c>
      <c r="F877" s="22">
        <f t="shared" si="157"/>
        <v>21.277777777777775</v>
      </c>
      <c r="G877" s="14">
        <f t="shared" si="165"/>
        <v>6.9444444444444448E-2</v>
      </c>
      <c r="H877" s="14">
        <f>('motorcycle data'!$C$4)*(G877)</f>
        <v>13.75</v>
      </c>
      <c r="I877" s="14">
        <f>0.5*1.225*F877^2*('motorcycle data'!$F$4)*('motorcycle data'!$G$4)</f>
        <v>91.233540470678989</v>
      </c>
      <c r="J877" s="14">
        <f>IF(F877=0,0,H877+I877+'motorcycle data'!$E$7)</f>
        <v>143.83114047067897</v>
      </c>
      <c r="K877" s="14">
        <f t="shared" si="158"/>
        <v>143.83114047067897</v>
      </c>
      <c r="L877" s="14">
        <f t="shared" si="159"/>
        <v>0</v>
      </c>
      <c r="M877" s="14">
        <f t="shared" si="160"/>
        <v>3.0604070444594469</v>
      </c>
      <c r="N877" s="14">
        <f t="shared" si="156"/>
        <v>3.0604070444594469</v>
      </c>
      <c r="O877" s="14">
        <f t="shared" si="161"/>
        <v>0</v>
      </c>
      <c r="P877" s="14">
        <f t="shared" si="162"/>
        <v>0</v>
      </c>
      <c r="Q877" s="14" t="str">
        <f t="shared" si="163"/>
        <v/>
      </c>
      <c r="R877" s="14"/>
      <c r="S877" s="14"/>
      <c r="T877" s="14">
        <f t="shared" si="166"/>
        <v>578.59312907951721</v>
      </c>
      <c r="U877" s="14">
        <f t="shared" si="167"/>
        <v>119.14897153787319</v>
      </c>
      <c r="V877" s="14">
        <f t="shared" si="164"/>
        <v>0</v>
      </c>
    </row>
    <row r="878" spans="2:22" x14ac:dyDescent="0.3">
      <c r="B878" s="7" t="s">
        <v>11</v>
      </c>
      <c r="C878" s="7">
        <v>870</v>
      </c>
      <c r="D878" s="7">
        <v>281</v>
      </c>
      <c r="E878" s="8">
        <v>76.5</v>
      </c>
      <c r="F878" s="22">
        <f t="shared" si="157"/>
        <v>21.25</v>
      </c>
      <c r="G878" s="14">
        <f t="shared" si="165"/>
        <v>-5.5555555555554373E-2</v>
      </c>
      <c r="H878" s="14">
        <f>('motorcycle data'!$C$4)*(G878)</f>
        <v>-10.999999999999766</v>
      </c>
      <c r="I878" s="14">
        <f>0.5*1.225*F878^2*('motorcycle data'!$F$4)*('motorcycle data'!$G$4)</f>
        <v>90.99548828124999</v>
      </c>
      <c r="J878" s="14">
        <f>IF(F878=0,0,H878+I878+'motorcycle data'!$E$7)</f>
        <v>118.84308828125023</v>
      </c>
      <c r="K878" s="14">
        <f t="shared" si="158"/>
        <v>118.84308828125023</v>
      </c>
      <c r="L878" s="14">
        <f t="shared" si="159"/>
        <v>0</v>
      </c>
      <c r="M878" s="14">
        <f t="shared" si="160"/>
        <v>2.5254156259765672</v>
      </c>
      <c r="N878" s="14">
        <f t="shared" si="156"/>
        <v>2.5254156259765672</v>
      </c>
      <c r="O878" s="14">
        <f t="shared" si="161"/>
        <v>0</v>
      </c>
      <c r="P878" s="14">
        <f t="shared" si="162"/>
        <v>0</v>
      </c>
      <c r="Q878" s="14">
        <f t="shared" si="163"/>
        <v>0</v>
      </c>
      <c r="R878" s="14">
        <f>SUM(Q878:Q890)</f>
        <v>0</v>
      </c>
      <c r="S878" s="14"/>
      <c r="T878" s="14">
        <f t="shared" si="166"/>
        <v>581.11854470549383</v>
      </c>
      <c r="U878" s="14">
        <f t="shared" si="167"/>
        <v>119.14897153787319</v>
      </c>
      <c r="V878" s="14">
        <f t="shared" si="164"/>
        <v>0</v>
      </c>
    </row>
    <row r="879" spans="2:22" x14ac:dyDescent="0.3">
      <c r="B879" s="7" t="s">
        <v>11</v>
      </c>
      <c r="C879" s="7">
        <v>871</v>
      </c>
      <c r="D879" s="7">
        <v>282</v>
      </c>
      <c r="E879" s="8">
        <v>76.2</v>
      </c>
      <c r="F879" s="22">
        <f t="shared" si="157"/>
        <v>21.166666666666668</v>
      </c>
      <c r="G879" s="14">
        <f t="shared" si="165"/>
        <v>-9.7222222222222612E-2</v>
      </c>
      <c r="H879" s="14">
        <f>('motorcycle data'!$C$4)*(G879)</f>
        <v>-19.250000000000078</v>
      </c>
      <c r="I879" s="14">
        <f>0.5*1.225*F879^2*('motorcycle data'!$F$4)*('motorcycle data'!$G$4)</f>
        <v>90.283197569444454</v>
      </c>
      <c r="J879" s="14">
        <f>IF(F879=0,0,H879+I879+'motorcycle data'!$E$7)</f>
        <v>109.88079756944438</v>
      </c>
      <c r="K879" s="14">
        <f t="shared" si="158"/>
        <v>109.88079756944438</v>
      </c>
      <c r="L879" s="14">
        <f t="shared" si="159"/>
        <v>0</v>
      </c>
      <c r="M879" s="14">
        <f t="shared" si="160"/>
        <v>2.3258102152199061</v>
      </c>
      <c r="N879" s="14">
        <f t="shared" si="156"/>
        <v>2.3258102152199061</v>
      </c>
      <c r="O879" s="14">
        <f t="shared" si="161"/>
        <v>0</v>
      </c>
      <c r="P879" s="14">
        <f t="shared" si="162"/>
        <v>0</v>
      </c>
      <c r="Q879" s="14">
        <f t="shared" si="163"/>
        <v>0</v>
      </c>
      <c r="R879" s="14"/>
      <c r="S879" s="14"/>
      <c r="T879" s="14">
        <f t="shared" si="166"/>
        <v>583.44435492071375</v>
      </c>
      <c r="U879" s="14">
        <f t="shared" si="167"/>
        <v>119.14897153787319</v>
      </c>
      <c r="V879" s="14">
        <f t="shared" si="164"/>
        <v>0</v>
      </c>
    </row>
    <row r="880" spans="2:22" x14ac:dyDescent="0.3">
      <c r="B880" s="7" t="s">
        <v>11</v>
      </c>
      <c r="C880" s="7">
        <v>872</v>
      </c>
      <c r="D880" s="7">
        <v>283</v>
      </c>
      <c r="E880" s="8">
        <v>75.8</v>
      </c>
      <c r="F880" s="22">
        <f t="shared" si="157"/>
        <v>21.055555555555554</v>
      </c>
      <c r="G880" s="14">
        <f t="shared" si="165"/>
        <v>-0.11111111111111072</v>
      </c>
      <c r="H880" s="14">
        <f>('motorcycle data'!$C$4)*(G880)</f>
        <v>-21.999999999999922</v>
      </c>
      <c r="I880" s="14">
        <f>0.5*1.225*F880^2*('motorcycle data'!$F$4)*('motorcycle data'!$G$4)</f>
        <v>89.337830285493808</v>
      </c>
      <c r="J880" s="14">
        <f>IF(F880=0,0,H880+I880+'motorcycle data'!$E$7)</f>
        <v>106.18543028549388</v>
      </c>
      <c r="K880" s="14">
        <f t="shared" si="158"/>
        <v>106.18543028549388</v>
      </c>
      <c r="L880" s="14">
        <f t="shared" si="159"/>
        <v>0</v>
      </c>
      <c r="M880" s="14">
        <f t="shared" si="160"/>
        <v>2.2357932265667877</v>
      </c>
      <c r="N880" s="14">
        <f t="shared" si="156"/>
        <v>2.2357932265667877</v>
      </c>
      <c r="O880" s="14">
        <f t="shared" si="161"/>
        <v>0</v>
      </c>
      <c r="P880" s="14">
        <f t="shared" si="162"/>
        <v>0</v>
      </c>
      <c r="Q880" s="14">
        <f t="shared" si="163"/>
        <v>0</v>
      </c>
      <c r="R880" s="14"/>
      <c r="S880" s="14"/>
      <c r="T880" s="14">
        <f t="shared" si="166"/>
        <v>585.68014814728053</v>
      </c>
      <c r="U880" s="14">
        <f t="shared" si="167"/>
        <v>119.14897153787319</v>
      </c>
      <c r="V880" s="14">
        <f t="shared" si="164"/>
        <v>0</v>
      </c>
    </row>
    <row r="881" spans="2:22" x14ac:dyDescent="0.3">
      <c r="B881" s="7" t="s">
        <v>11</v>
      </c>
      <c r="C881" s="7">
        <v>873</v>
      </c>
      <c r="D881" s="7">
        <v>284</v>
      </c>
      <c r="E881" s="8">
        <v>75.400000000000006</v>
      </c>
      <c r="F881" s="22">
        <f t="shared" si="157"/>
        <v>20.944444444444446</v>
      </c>
      <c r="G881" s="14">
        <f t="shared" si="165"/>
        <v>-0.1388888888888889</v>
      </c>
      <c r="H881" s="14">
        <f>('motorcycle data'!$C$4)*(G881)</f>
        <v>-27.5</v>
      </c>
      <c r="I881" s="14">
        <f>0.5*1.225*F881^2*('motorcycle data'!$F$4)*('motorcycle data'!$G$4)</f>
        <v>88.397438618827167</v>
      </c>
      <c r="J881" s="14">
        <f>IF(F881=0,0,H881+I881+'motorcycle data'!$E$7)</f>
        <v>99.745038618827166</v>
      </c>
      <c r="K881" s="14">
        <f t="shared" si="158"/>
        <v>99.745038618827166</v>
      </c>
      <c r="L881" s="14">
        <f t="shared" si="159"/>
        <v>0</v>
      </c>
      <c r="M881" s="14">
        <f t="shared" si="160"/>
        <v>2.0891044199609916</v>
      </c>
      <c r="N881" s="14">
        <f t="shared" si="156"/>
        <v>2.0891044199609916</v>
      </c>
      <c r="O881" s="14">
        <f t="shared" si="161"/>
        <v>0</v>
      </c>
      <c r="P881" s="14">
        <f t="shared" si="162"/>
        <v>0</v>
      </c>
      <c r="Q881" s="14">
        <f t="shared" si="163"/>
        <v>0</v>
      </c>
      <c r="R881" s="14"/>
      <c r="S881" s="14"/>
      <c r="T881" s="14">
        <f t="shared" si="166"/>
        <v>587.76925256724155</v>
      </c>
      <c r="U881" s="14">
        <f t="shared" si="167"/>
        <v>119.14897153787319</v>
      </c>
      <c r="V881" s="14">
        <f t="shared" si="164"/>
        <v>0</v>
      </c>
    </row>
    <row r="882" spans="2:22" x14ac:dyDescent="0.3">
      <c r="B882" s="7" t="s">
        <v>11</v>
      </c>
      <c r="C882" s="7">
        <v>874</v>
      </c>
      <c r="D882" s="7">
        <v>285</v>
      </c>
      <c r="E882" s="8">
        <v>74.8</v>
      </c>
      <c r="F882" s="22">
        <f t="shared" si="157"/>
        <v>20.777777777777775</v>
      </c>
      <c r="G882" s="14">
        <f t="shared" si="165"/>
        <v>-0.20833333333333331</v>
      </c>
      <c r="H882" s="14">
        <f>('motorcycle data'!$C$4)*(G882)</f>
        <v>-41.249999999999993</v>
      </c>
      <c r="I882" s="14">
        <f>0.5*1.225*F882^2*('motorcycle data'!$F$4)*('motorcycle data'!$G$4)</f>
        <v>86.996180401234554</v>
      </c>
      <c r="J882" s="14">
        <f>IF(F882=0,0,H882+I882+'motorcycle data'!$E$7)</f>
        <v>84.593780401234568</v>
      </c>
      <c r="K882" s="14">
        <f t="shared" si="158"/>
        <v>84.593780401234568</v>
      </c>
      <c r="L882" s="14">
        <f t="shared" si="159"/>
        <v>0</v>
      </c>
      <c r="M882" s="14">
        <f t="shared" si="160"/>
        <v>1.7576707705589847</v>
      </c>
      <c r="N882" s="14">
        <f t="shared" si="156"/>
        <v>1.7576707705589847</v>
      </c>
      <c r="O882" s="14">
        <f t="shared" si="161"/>
        <v>0</v>
      </c>
      <c r="P882" s="14">
        <f t="shared" si="162"/>
        <v>0</v>
      </c>
      <c r="Q882" s="14">
        <f t="shared" si="163"/>
        <v>0</v>
      </c>
      <c r="R882" s="14"/>
      <c r="S882" s="14"/>
      <c r="T882" s="14">
        <f t="shared" si="166"/>
        <v>589.52692333780055</v>
      </c>
      <c r="U882" s="14">
        <f t="shared" si="167"/>
        <v>119.14897153787319</v>
      </c>
      <c r="V882" s="14">
        <f t="shared" si="164"/>
        <v>0</v>
      </c>
    </row>
    <row r="883" spans="2:22" x14ac:dyDescent="0.3">
      <c r="B883" s="7" t="s">
        <v>11</v>
      </c>
      <c r="C883" s="7">
        <v>875</v>
      </c>
      <c r="D883" s="7">
        <v>286</v>
      </c>
      <c r="E883" s="8">
        <v>73.900000000000006</v>
      </c>
      <c r="F883" s="22">
        <f t="shared" si="157"/>
        <v>20.527777777777779</v>
      </c>
      <c r="G883" s="14">
        <f t="shared" si="165"/>
        <v>-0.29166666666666585</v>
      </c>
      <c r="H883" s="14">
        <f>('motorcycle data'!$C$4)*(G883)</f>
        <v>-57.749999999999837</v>
      </c>
      <c r="I883" s="14">
        <f>0.5*1.225*F883^2*('motorcycle data'!$F$4)*('motorcycle data'!$G$4)</f>
        <v>84.915283960262343</v>
      </c>
      <c r="J883" s="14">
        <f>IF(F883=0,0,H883+I883+'motorcycle data'!$E$7)</f>
        <v>66.012883960262513</v>
      </c>
      <c r="K883" s="14">
        <f t="shared" si="158"/>
        <v>66.012883960262513</v>
      </c>
      <c r="L883" s="14">
        <f t="shared" si="159"/>
        <v>0</v>
      </c>
      <c r="M883" s="14">
        <f t="shared" si="160"/>
        <v>1.3550978124065001</v>
      </c>
      <c r="N883" s="14">
        <f t="shared" si="156"/>
        <v>1.3550978124065001</v>
      </c>
      <c r="O883" s="14">
        <f t="shared" si="161"/>
        <v>0</v>
      </c>
      <c r="P883" s="14">
        <f t="shared" si="162"/>
        <v>0</v>
      </c>
      <c r="Q883" s="14">
        <f t="shared" si="163"/>
        <v>0</v>
      </c>
      <c r="R883" s="14"/>
      <c r="S883" s="14"/>
      <c r="T883" s="14">
        <f t="shared" si="166"/>
        <v>590.88202115020704</v>
      </c>
      <c r="U883" s="14">
        <f t="shared" si="167"/>
        <v>119.14897153787319</v>
      </c>
      <c r="V883" s="14">
        <f t="shared" si="164"/>
        <v>0</v>
      </c>
    </row>
    <row r="884" spans="2:22" x14ac:dyDescent="0.3">
      <c r="B884" s="7" t="s">
        <v>11</v>
      </c>
      <c r="C884" s="7">
        <v>876</v>
      </c>
      <c r="D884" s="7">
        <v>287</v>
      </c>
      <c r="E884" s="8">
        <v>72.7</v>
      </c>
      <c r="F884" s="22">
        <f t="shared" si="157"/>
        <v>20.194444444444446</v>
      </c>
      <c r="G884" s="14">
        <f t="shared" si="165"/>
        <v>-0.36111111111111227</v>
      </c>
      <c r="H884" s="14">
        <f>('motorcycle data'!$C$4)*(G884)</f>
        <v>-71.500000000000227</v>
      </c>
      <c r="I884" s="14">
        <f>0.5*1.225*F884^2*('motorcycle data'!$F$4)*('motorcycle data'!$G$4)</f>
        <v>82.179938358410496</v>
      </c>
      <c r="J884" s="14">
        <f>IF(F884=0,0,H884+I884+'motorcycle data'!$E$7)</f>
        <v>49.527538358410268</v>
      </c>
      <c r="K884" s="14">
        <f t="shared" si="158"/>
        <v>49.527538358410268</v>
      </c>
      <c r="L884" s="14">
        <f t="shared" si="159"/>
        <v>0</v>
      </c>
      <c r="M884" s="14">
        <f t="shared" si="160"/>
        <v>1.0001811218490075</v>
      </c>
      <c r="N884" s="14">
        <f t="shared" si="156"/>
        <v>1.0001811218490075</v>
      </c>
      <c r="O884" s="14">
        <f t="shared" si="161"/>
        <v>0</v>
      </c>
      <c r="P884" s="14">
        <f t="shared" si="162"/>
        <v>0</v>
      </c>
      <c r="Q884" s="14">
        <f t="shared" si="163"/>
        <v>0</v>
      </c>
      <c r="R884" s="14"/>
      <c r="S884" s="14"/>
      <c r="T884" s="14">
        <f t="shared" si="166"/>
        <v>591.88220227205602</v>
      </c>
      <c r="U884" s="14">
        <f t="shared" si="167"/>
        <v>119.14897153787319</v>
      </c>
      <c r="V884" s="14">
        <f t="shared" si="164"/>
        <v>0</v>
      </c>
    </row>
    <row r="885" spans="2:22" x14ac:dyDescent="0.3">
      <c r="B885" s="7" t="s">
        <v>11</v>
      </c>
      <c r="C885" s="7">
        <v>877</v>
      </c>
      <c r="D885" s="7">
        <v>288</v>
      </c>
      <c r="E885" s="8">
        <v>71.3</v>
      </c>
      <c r="F885" s="22">
        <f t="shared" si="157"/>
        <v>19.805555555555554</v>
      </c>
      <c r="G885" s="14">
        <f t="shared" si="165"/>
        <v>-0.31944444444444403</v>
      </c>
      <c r="H885" s="14">
        <f>('motorcycle data'!$C$4)*(G885)</f>
        <v>-63.249999999999915</v>
      </c>
      <c r="I885" s="14">
        <f>0.5*1.225*F885^2*('motorcycle data'!$F$4)*('motorcycle data'!$G$4)</f>
        <v>79.045299469521595</v>
      </c>
      <c r="J885" s="14">
        <f>IF(F885=0,0,H885+I885+'motorcycle data'!$E$7)</f>
        <v>54.64289946952168</v>
      </c>
      <c r="K885" s="14">
        <f t="shared" si="158"/>
        <v>54.64289946952168</v>
      </c>
      <c r="L885" s="14">
        <f t="shared" si="159"/>
        <v>0</v>
      </c>
      <c r="M885" s="14">
        <f t="shared" si="160"/>
        <v>1.0822329811602487</v>
      </c>
      <c r="N885" s="14">
        <f t="shared" si="156"/>
        <v>1.0822329811602487</v>
      </c>
      <c r="O885" s="14">
        <f t="shared" si="161"/>
        <v>0</v>
      </c>
      <c r="P885" s="14">
        <f t="shared" si="162"/>
        <v>0</v>
      </c>
      <c r="Q885" s="14">
        <f t="shared" si="163"/>
        <v>0</v>
      </c>
      <c r="R885" s="14"/>
      <c r="S885" s="14"/>
      <c r="T885" s="14">
        <f t="shared" si="166"/>
        <v>592.96443525321627</v>
      </c>
      <c r="U885" s="14">
        <f t="shared" si="167"/>
        <v>119.14897153787319</v>
      </c>
      <c r="V885" s="14">
        <f t="shared" si="164"/>
        <v>0</v>
      </c>
    </row>
    <row r="886" spans="2:22" x14ac:dyDescent="0.3">
      <c r="B886" s="7" t="s">
        <v>11</v>
      </c>
      <c r="C886" s="7">
        <v>878</v>
      </c>
      <c r="D886" s="7">
        <v>289</v>
      </c>
      <c r="E886" s="8">
        <v>70.400000000000006</v>
      </c>
      <c r="F886" s="22">
        <f t="shared" si="157"/>
        <v>19.555555555555557</v>
      </c>
      <c r="G886" s="14">
        <f t="shared" si="165"/>
        <v>-0.18055555555555516</v>
      </c>
      <c r="H886" s="14">
        <f>('motorcycle data'!$C$4)*(G886)</f>
        <v>-35.749999999999922</v>
      </c>
      <c r="I886" s="14">
        <f>0.5*1.225*F886^2*('motorcycle data'!$F$4)*('motorcycle data'!$G$4)</f>
        <v>77.062360493827157</v>
      </c>
      <c r="J886" s="14">
        <f>IF(F886=0,0,H886+I886+'motorcycle data'!$E$7)</f>
        <v>80.159960493827242</v>
      </c>
      <c r="K886" s="14">
        <f t="shared" si="158"/>
        <v>80.159960493827242</v>
      </c>
      <c r="L886" s="14">
        <f t="shared" si="159"/>
        <v>0</v>
      </c>
      <c r="M886" s="14">
        <f t="shared" si="160"/>
        <v>1.5675725607681772</v>
      </c>
      <c r="N886" s="14">
        <f t="shared" si="156"/>
        <v>1.5675725607681772</v>
      </c>
      <c r="O886" s="14">
        <f t="shared" si="161"/>
        <v>0</v>
      </c>
      <c r="P886" s="14">
        <f t="shared" si="162"/>
        <v>0</v>
      </c>
      <c r="Q886" s="14">
        <f t="shared" si="163"/>
        <v>0</v>
      </c>
      <c r="R886" s="14"/>
      <c r="S886" s="14"/>
      <c r="T886" s="14">
        <f t="shared" si="166"/>
        <v>594.53200781398448</v>
      </c>
      <c r="U886" s="14">
        <f t="shared" si="167"/>
        <v>119.14897153787319</v>
      </c>
      <c r="V886" s="14">
        <f t="shared" si="164"/>
        <v>0</v>
      </c>
    </row>
    <row r="887" spans="2:22" x14ac:dyDescent="0.3">
      <c r="B887" s="7" t="s">
        <v>11</v>
      </c>
      <c r="C887" s="7">
        <v>879</v>
      </c>
      <c r="D887" s="7">
        <v>290</v>
      </c>
      <c r="E887" s="8">
        <v>70</v>
      </c>
      <c r="F887" s="22">
        <f t="shared" si="157"/>
        <v>19.444444444444443</v>
      </c>
      <c r="G887" s="14">
        <f t="shared" si="165"/>
        <v>-5.5555555555556344E-2</v>
      </c>
      <c r="H887" s="14">
        <f>('motorcycle data'!$C$4)*(G887)</f>
        <v>-11.000000000000156</v>
      </c>
      <c r="I887" s="14">
        <f>0.5*1.225*F887^2*('motorcycle data'!$F$4)*('motorcycle data'!$G$4)</f>
        <v>76.189139660493808</v>
      </c>
      <c r="J887" s="14">
        <f>IF(F887=0,0,H887+I887+'motorcycle data'!$E$7)</f>
        <v>104.03673966049365</v>
      </c>
      <c r="K887" s="14">
        <f t="shared" si="158"/>
        <v>104.03673966049365</v>
      </c>
      <c r="L887" s="14">
        <f t="shared" si="159"/>
        <v>0</v>
      </c>
      <c r="M887" s="14">
        <f t="shared" si="160"/>
        <v>2.0229366045095984</v>
      </c>
      <c r="N887" s="14">
        <f t="shared" si="156"/>
        <v>2.0229366045095984</v>
      </c>
      <c r="O887" s="14">
        <f t="shared" si="161"/>
        <v>0</v>
      </c>
      <c r="P887" s="14">
        <f t="shared" si="162"/>
        <v>0</v>
      </c>
      <c r="Q887" s="14">
        <f t="shared" si="163"/>
        <v>0</v>
      </c>
      <c r="R887" s="14"/>
      <c r="S887" s="14"/>
      <c r="T887" s="14">
        <f t="shared" si="166"/>
        <v>596.55494441849407</v>
      </c>
      <c r="U887" s="14">
        <f t="shared" si="167"/>
        <v>119.14897153787319</v>
      </c>
      <c r="V887" s="14">
        <f t="shared" si="164"/>
        <v>0</v>
      </c>
    </row>
    <row r="888" spans="2:22" x14ac:dyDescent="0.3">
      <c r="B888" s="7" t="s">
        <v>11</v>
      </c>
      <c r="C888" s="7">
        <v>880</v>
      </c>
      <c r="D888" s="7">
        <v>291</v>
      </c>
      <c r="E888" s="8">
        <v>70</v>
      </c>
      <c r="F888" s="22">
        <f t="shared" si="157"/>
        <v>19.444444444444443</v>
      </c>
      <c r="G888" s="14">
        <f t="shared" si="165"/>
        <v>-0.1388888888888889</v>
      </c>
      <c r="H888" s="14">
        <f>('motorcycle data'!$C$4)*(G888)</f>
        <v>-27.5</v>
      </c>
      <c r="I888" s="14">
        <f>0.5*1.225*F888^2*('motorcycle data'!$F$4)*('motorcycle data'!$G$4)</f>
        <v>76.189139660493808</v>
      </c>
      <c r="J888" s="14">
        <f>IF(F888=0,0,H888+I888+'motorcycle data'!$E$7)</f>
        <v>87.536739660493808</v>
      </c>
      <c r="K888" s="14">
        <f t="shared" si="158"/>
        <v>87.536739660493808</v>
      </c>
      <c r="L888" s="14">
        <f t="shared" si="159"/>
        <v>0</v>
      </c>
      <c r="M888" s="14">
        <f t="shared" si="160"/>
        <v>1.7021032711762685</v>
      </c>
      <c r="N888" s="14">
        <f t="shared" si="156"/>
        <v>1.7021032711762685</v>
      </c>
      <c r="O888" s="14">
        <f t="shared" si="161"/>
        <v>0</v>
      </c>
      <c r="P888" s="14">
        <f t="shared" si="162"/>
        <v>0</v>
      </c>
      <c r="Q888" s="14">
        <f t="shared" si="163"/>
        <v>0</v>
      </c>
      <c r="R888" s="14"/>
      <c r="S888" s="14"/>
      <c r="T888" s="14">
        <f t="shared" si="166"/>
        <v>598.25704768967034</v>
      </c>
      <c r="U888" s="14">
        <f t="shared" si="167"/>
        <v>119.14897153787319</v>
      </c>
      <c r="V888" s="14">
        <f t="shared" si="164"/>
        <v>0</v>
      </c>
    </row>
    <row r="889" spans="2:22" x14ac:dyDescent="0.3">
      <c r="B889" s="7" t="s">
        <v>11</v>
      </c>
      <c r="C889" s="7">
        <v>881</v>
      </c>
      <c r="D889" s="7">
        <v>292</v>
      </c>
      <c r="E889" s="8">
        <v>69</v>
      </c>
      <c r="F889" s="22">
        <f t="shared" si="157"/>
        <v>19.166666666666668</v>
      </c>
      <c r="G889" s="14">
        <f t="shared" si="165"/>
        <v>-0.27777777777777779</v>
      </c>
      <c r="H889" s="14">
        <f>('motorcycle data'!$C$4)*(G889)</f>
        <v>-55</v>
      </c>
      <c r="I889" s="14">
        <f>0.5*1.225*F889^2*('motorcycle data'!$F$4)*('motorcycle data'!$G$4)</f>
        <v>74.027855902777787</v>
      </c>
      <c r="J889" s="14">
        <f>IF(F889=0,0,H889+I889+'motorcycle data'!$E$7)</f>
        <v>57.875455902777787</v>
      </c>
      <c r="K889" s="14">
        <f t="shared" si="158"/>
        <v>57.875455902777787</v>
      </c>
      <c r="L889" s="14">
        <f t="shared" si="159"/>
        <v>0</v>
      </c>
      <c r="M889" s="14">
        <f t="shared" si="160"/>
        <v>1.1092795714699077</v>
      </c>
      <c r="N889" s="14">
        <f t="shared" si="156"/>
        <v>1.1092795714699077</v>
      </c>
      <c r="O889" s="14">
        <f t="shared" si="161"/>
        <v>0</v>
      </c>
      <c r="P889" s="14">
        <f t="shared" si="162"/>
        <v>0</v>
      </c>
      <c r="Q889" s="14">
        <f t="shared" si="163"/>
        <v>0</v>
      </c>
      <c r="R889" s="14"/>
      <c r="S889" s="14"/>
      <c r="T889" s="14">
        <f t="shared" si="166"/>
        <v>599.36632726114021</v>
      </c>
      <c r="U889" s="14">
        <f t="shared" si="167"/>
        <v>119.14897153787319</v>
      </c>
      <c r="V889" s="14">
        <f t="shared" si="164"/>
        <v>0</v>
      </c>
    </row>
    <row r="890" spans="2:22" x14ac:dyDescent="0.3">
      <c r="B890" s="7" t="s">
        <v>11</v>
      </c>
      <c r="C890" s="7">
        <v>882</v>
      </c>
      <c r="D890" s="7">
        <v>293</v>
      </c>
      <c r="E890" s="8">
        <v>68</v>
      </c>
      <c r="F890" s="22">
        <f t="shared" si="157"/>
        <v>18.888888888888889</v>
      </c>
      <c r="G890" s="14">
        <f t="shared" si="165"/>
        <v>-0.1388888888888889</v>
      </c>
      <c r="H890" s="14">
        <f>('motorcycle data'!$C$4)*(G890)</f>
        <v>-27.5</v>
      </c>
      <c r="I890" s="14">
        <f>0.5*1.225*F890^2*('motorcycle data'!$F$4)*('motorcycle data'!$G$4)</f>
        <v>71.897669753086433</v>
      </c>
      <c r="J890" s="14">
        <f>IF(F890=0,0,H890+I890+'motorcycle data'!$E$7)</f>
        <v>83.245269753086433</v>
      </c>
      <c r="K890" s="14">
        <f t="shared" si="158"/>
        <v>83.245269753086433</v>
      </c>
      <c r="L890" s="14">
        <f t="shared" si="159"/>
        <v>0</v>
      </c>
      <c r="M890" s="14">
        <f t="shared" si="160"/>
        <v>1.5724106508916327</v>
      </c>
      <c r="N890" s="14">
        <f t="shared" si="156"/>
        <v>1.5724106508916327</v>
      </c>
      <c r="O890" s="14">
        <f t="shared" si="161"/>
        <v>0</v>
      </c>
      <c r="P890" s="14">
        <f t="shared" si="162"/>
        <v>0</v>
      </c>
      <c r="Q890" s="14">
        <f t="shared" si="163"/>
        <v>0</v>
      </c>
      <c r="R890" s="14"/>
      <c r="S890" s="14"/>
      <c r="T890" s="14">
        <f t="shared" si="166"/>
        <v>600.9387379120318</v>
      </c>
      <c r="U890" s="14">
        <f t="shared" si="167"/>
        <v>119.14897153787319</v>
      </c>
      <c r="V890" s="14">
        <f t="shared" si="164"/>
        <v>0</v>
      </c>
    </row>
    <row r="891" spans="2:22" x14ac:dyDescent="0.3">
      <c r="B891" s="7" t="s">
        <v>11</v>
      </c>
      <c r="C891" s="7">
        <v>883</v>
      </c>
      <c r="D891" s="7">
        <v>294</v>
      </c>
      <c r="E891" s="8">
        <v>68</v>
      </c>
      <c r="F891" s="22">
        <f t="shared" si="157"/>
        <v>18.888888888888889</v>
      </c>
      <c r="G891" s="14">
        <f t="shared" si="165"/>
        <v>0</v>
      </c>
      <c r="H891" s="14">
        <f>('motorcycle data'!$C$4)*(G891)</f>
        <v>0</v>
      </c>
      <c r="I891" s="14">
        <f>0.5*1.225*F891^2*('motorcycle data'!$F$4)*('motorcycle data'!$G$4)</f>
        <v>71.897669753086433</v>
      </c>
      <c r="J891" s="14">
        <f>IF(F891=0,0,H891+I891+'motorcycle data'!$E$7)</f>
        <v>110.74526975308643</v>
      </c>
      <c r="K891" s="14">
        <f t="shared" si="158"/>
        <v>110.74526975308643</v>
      </c>
      <c r="L891" s="14">
        <f t="shared" si="159"/>
        <v>0</v>
      </c>
      <c r="M891" s="14">
        <f t="shared" si="160"/>
        <v>2.0918550953360775</v>
      </c>
      <c r="N891" s="14">
        <f t="shared" si="156"/>
        <v>2.0918550953360775</v>
      </c>
      <c r="O891" s="14">
        <f t="shared" si="161"/>
        <v>0</v>
      </c>
      <c r="P891" s="14">
        <f t="shared" si="162"/>
        <v>0</v>
      </c>
      <c r="Q891" s="14" t="str">
        <f t="shared" si="163"/>
        <v/>
      </c>
      <c r="R891" s="14"/>
      <c r="S891" s="14"/>
      <c r="T891" s="14">
        <f t="shared" si="166"/>
        <v>603.03059300736788</v>
      </c>
      <c r="U891" s="14">
        <f t="shared" si="167"/>
        <v>119.14897153787319</v>
      </c>
      <c r="V891" s="14">
        <f t="shared" si="164"/>
        <v>0</v>
      </c>
    </row>
    <row r="892" spans="2:22" x14ac:dyDescent="0.3">
      <c r="B892" s="7" t="s">
        <v>11</v>
      </c>
      <c r="C892" s="7">
        <v>884</v>
      </c>
      <c r="D892" s="7">
        <v>295</v>
      </c>
      <c r="E892" s="8">
        <v>68</v>
      </c>
      <c r="F892" s="22">
        <f t="shared" si="157"/>
        <v>18.888888888888889</v>
      </c>
      <c r="G892" s="14">
        <f t="shared" si="165"/>
        <v>1.3888888888888099E-2</v>
      </c>
      <c r="H892" s="14">
        <f>('motorcycle data'!$C$4)*(G892)</f>
        <v>2.7499999999998437</v>
      </c>
      <c r="I892" s="14">
        <f>0.5*1.225*F892^2*('motorcycle data'!$F$4)*('motorcycle data'!$G$4)</f>
        <v>71.897669753086433</v>
      </c>
      <c r="J892" s="14">
        <f>IF(F892=0,0,H892+I892+'motorcycle data'!$E$7)</f>
        <v>113.49526975308628</v>
      </c>
      <c r="K892" s="14">
        <f t="shared" si="158"/>
        <v>113.49526975308628</v>
      </c>
      <c r="L892" s="14">
        <f t="shared" si="159"/>
        <v>0</v>
      </c>
      <c r="M892" s="14">
        <f t="shared" si="160"/>
        <v>2.1437995397805185</v>
      </c>
      <c r="N892" s="14">
        <f t="shared" si="156"/>
        <v>2.1437995397805185</v>
      </c>
      <c r="O892" s="14">
        <f t="shared" si="161"/>
        <v>0</v>
      </c>
      <c r="P892" s="14">
        <f t="shared" si="162"/>
        <v>0</v>
      </c>
      <c r="Q892" s="14" t="str">
        <f t="shared" si="163"/>
        <v/>
      </c>
      <c r="R892" s="14"/>
      <c r="S892" s="14"/>
      <c r="T892" s="14">
        <f t="shared" si="166"/>
        <v>605.17439254714839</v>
      </c>
      <c r="U892" s="14">
        <f t="shared" si="167"/>
        <v>119.14897153787319</v>
      </c>
      <c r="V892" s="14">
        <f t="shared" si="164"/>
        <v>0</v>
      </c>
    </row>
    <row r="893" spans="2:22" x14ac:dyDescent="0.3">
      <c r="B893" s="7" t="s">
        <v>11</v>
      </c>
      <c r="C893" s="7">
        <v>885</v>
      </c>
      <c r="D893" s="7">
        <v>296</v>
      </c>
      <c r="E893" s="8">
        <v>68.099999999999994</v>
      </c>
      <c r="F893" s="22">
        <f t="shared" si="157"/>
        <v>18.916666666666664</v>
      </c>
      <c r="G893" s="14">
        <f t="shared" si="165"/>
        <v>5.5555555555556344E-2</v>
      </c>
      <c r="H893" s="14">
        <f>('motorcycle data'!$C$4)*(G893)</f>
        <v>11.000000000000156</v>
      </c>
      <c r="I893" s="14">
        <f>0.5*1.225*F893^2*('motorcycle data'!$F$4)*('motorcycle data'!$G$4)</f>
        <v>72.109288975694426</v>
      </c>
      <c r="J893" s="14">
        <f>IF(F893=0,0,H893+I893+'motorcycle data'!$E$7)</f>
        <v>121.95688897569458</v>
      </c>
      <c r="K893" s="14">
        <f t="shared" si="158"/>
        <v>121.95688897569458</v>
      </c>
      <c r="L893" s="14">
        <f t="shared" si="159"/>
        <v>0</v>
      </c>
      <c r="M893" s="14">
        <f t="shared" si="160"/>
        <v>2.3070178164568889</v>
      </c>
      <c r="N893" s="14">
        <f t="shared" si="156"/>
        <v>2.3070178164568889</v>
      </c>
      <c r="O893" s="14">
        <f t="shared" si="161"/>
        <v>0</v>
      </c>
      <c r="P893" s="14">
        <f t="shared" si="162"/>
        <v>0</v>
      </c>
      <c r="Q893" s="14" t="str">
        <f t="shared" si="163"/>
        <v/>
      </c>
      <c r="R893" s="14"/>
      <c r="S893" s="14"/>
      <c r="T893" s="14">
        <f t="shared" si="166"/>
        <v>607.48141036360528</v>
      </c>
      <c r="U893" s="14">
        <f t="shared" si="167"/>
        <v>119.14897153787319</v>
      </c>
      <c r="V893" s="14">
        <f t="shared" si="164"/>
        <v>0</v>
      </c>
    </row>
    <row r="894" spans="2:22" x14ac:dyDescent="0.3">
      <c r="B894" s="7" t="s">
        <v>11</v>
      </c>
      <c r="C894" s="7">
        <v>886</v>
      </c>
      <c r="D894" s="7">
        <v>297</v>
      </c>
      <c r="E894" s="8">
        <v>68.400000000000006</v>
      </c>
      <c r="F894" s="22">
        <f t="shared" si="157"/>
        <v>19</v>
      </c>
      <c r="G894" s="14">
        <f t="shared" si="165"/>
        <v>6.9444444444444448E-2</v>
      </c>
      <c r="H894" s="14">
        <f>('motorcycle data'!$C$4)*(G894)</f>
        <v>13.75</v>
      </c>
      <c r="I894" s="14">
        <f>0.5*1.225*F894^2*('motorcycle data'!$F$4)*('motorcycle data'!$G$4)</f>
        <v>72.746012499999992</v>
      </c>
      <c r="J894" s="14">
        <f>IF(F894=0,0,H894+I894+'motorcycle data'!$E$7)</f>
        <v>125.34361249999999</v>
      </c>
      <c r="K894" s="14">
        <f t="shared" si="158"/>
        <v>125.34361249999999</v>
      </c>
      <c r="L894" s="14">
        <f t="shared" si="159"/>
        <v>0</v>
      </c>
      <c r="M894" s="14">
        <f t="shared" si="160"/>
        <v>2.3815286375000002</v>
      </c>
      <c r="N894" s="14">
        <f t="shared" si="156"/>
        <v>2.3815286375000002</v>
      </c>
      <c r="O894" s="14">
        <f t="shared" si="161"/>
        <v>0</v>
      </c>
      <c r="P894" s="14">
        <f t="shared" si="162"/>
        <v>0</v>
      </c>
      <c r="Q894" s="14" t="str">
        <f t="shared" si="163"/>
        <v/>
      </c>
      <c r="R894" s="14"/>
      <c r="S894" s="14"/>
      <c r="T894" s="14">
        <f t="shared" si="166"/>
        <v>609.86293900110525</v>
      </c>
      <c r="U894" s="14">
        <f t="shared" si="167"/>
        <v>119.14897153787319</v>
      </c>
      <c r="V894" s="14">
        <f t="shared" si="164"/>
        <v>0</v>
      </c>
    </row>
    <row r="895" spans="2:22" x14ac:dyDescent="0.3">
      <c r="B895" s="7" t="s">
        <v>11</v>
      </c>
      <c r="C895" s="7">
        <v>887</v>
      </c>
      <c r="D895" s="7">
        <v>298</v>
      </c>
      <c r="E895" s="8">
        <v>68.599999999999994</v>
      </c>
      <c r="F895" s="22">
        <f t="shared" si="157"/>
        <v>19.055555555555554</v>
      </c>
      <c r="G895" s="14">
        <f t="shared" si="165"/>
        <v>4.1666666666666269E-2</v>
      </c>
      <c r="H895" s="14">
        <f>('motorcycle data'!$C$4)*(G895)</f>
        <v>8.2499999999999218</v>
      </c>
      <c r="I895" s="14">
        <f>0.5*1.225*F895^2*('motorcycle data'!$F$4)*('motorcycle data'!$G$4)</f>
        <v>73.172049729938252</v>
      </c>
      <c r="J895" s="14">
        <f>IF(F895=0,0,H895+I895+'motorcycle data'!$E$7)</f>
        <v>120.26964972993818</v>
      </c>
      <c r="K895" s="14">
        <f t="shared" si="158"/>
        <v>120.26964972993818</v>
      </c>
      <c r="L895" s="14">
        <f t="shared" si="159"/>
        <v>0</v>
      </c>
      <c r="M895" s="14">
        <f t="shared" si="160"/>
        <v>2.2918049920760439</v>
      </c>
      <c r="N895" s="14">
        <f t="shared" si="156"/>
        <v>2.2918049920760439</v>
      </c>
      <c r="O895" s="14">
        <f t="shared" si="161"/>
        <v>0</v>
      </c>
      <c r="P895" s="14">
        <f t="shared" si="162"/>
        <v>0</v>
      </c>
      <c r="Q895" s="14" t="str">
        <f t="shared" si="163"/>
        <v/>
      </c>
      <c r="R895" s="14"/>
      <c r="S895" s="14"/>
      <c r="T895" s="14">
        <f t="shared" si="166"/>
        <v>612.15474399318134</v>
      </c>
      <c r="U895" s="14">
        <f t="shared" si="167"/>
        <v>119.14897153787319</v>
      </c>
      <c r="V895" s="14">
        <f t="shared" si="164"/>
        <v>0</v>
      </c>
    </row>
    <row r="896" spans="2:22" x14ac:dyDescent="0.3">
      <c r="B896" s="7" t="s">
        <v>11</v>
      </c>
      <c r="C896" s="7">
        <v>888</v>
      </c>
      <c r="D896" s="7">
        <v>299</v>
      </c>
      <c r="E896" s="8">
        <v>68.7</v>
      </c>
      <c r="F896" s="22">
        <f t="shared" si="157"/>
        <v>19.083333333333332</v>
      </c>
      <c r="G896" s="14">
        <f t="shared" si="165"/>
        <v>-1.3888888888888099E-2</v>
      </c>
      <c r="H896" s="14">
        <f>('motorcycle data'!$C$4)*(G896)</f>
        <v>-2.7499999999998437</v>
      </c>
      <c r="I896" s="14">
        <f>0.5*1.225*F896^2*('motorcycle data'!$F$4)*('motorcycle data'!$G$4)</f>
        <v>73.385534809027774</v>
      </c>
      <c r="J896" s="14">
        <f>IF(F896=0,0,H896+I896+'motorcycle data'!$E$7)</f>
        <v>109.48313480902793</v>
      </c>
      <c r="K896" s="14">
        <f t="shared" si="158"/>
        <v>109.48313480902793</v>
      </c>
      <c r="L896" s="14">
        <f t="shared" si="159"/>
        <v>0</v>
      </c>
      <c r="M896" s="14">
        <f t="shared" si="160"/>
        <v>2.0893031559389494</v>
      </c>
      <c r="N896" s="14">
        <f t="shared" si="156"/>
        <v>2.0893031559389494</v>
      </c>
      <c r="O896" s="14">
        <f t="shared" si="161"/>
        <v>0</v>
      </c>
      <c r="P896" s="14">
        <f t="shared" si="162"/>
        <v>0</v>
      </c>
      <c r="Q896" s="14">
        <f t="shared" si="163"/>
        <v>0</v>
      </c>
      <c r="R896" s="14">
        <f>SUM(Q896:Q915)</f>
        <v>6.6238174712926794</v>
      </c>
      <c r="S896" s="14">
        <f>R896*20</f>
        <v>132.47634942585358</v>
      </c>
      <c r="T896" s="14">
        <f t="shared" si="166"/>
        <v>614.24404714912032</v>
      </c>
      <c r="U896" s="14">
        <f t="shared" si="167"/>
        <v>119.14897153787319</v>
      </c>
      <c r="V896" s="14">
        <f t="shared" si="164"/>
        <v>0</v>
      </c>
    </row>
    <row r="897" spans="2:22" x14ac:dyDescent="0.3">
      <c r="B897" s="7" t="s">
        <v>11</v>
      </c>
      <c r="C897" s="7">
        <v>889</v>
      </c>
      <c r="D897" s="7">
        <v>300</v>
      </c>
      <c r="E897" s="8">
        <v>68.5</v>
      </c>
      <c r="F897" s="22">
        <f t="shared" si="157"/>
        <v>19.027777777777779</v>
      </c>
      <c r="G897" s="14">
        <f t="shared" si="165"/>
        <v>-8.3333333333334522E-2</v>
      </c>
      <c r="H897" s="14">
        <f>('motorcycle data'!$C$4)*(G897)</f>
        <v>-16.500000000000234</v>
      </c>
      <c r="I897" s="14">
        <f>0.5*1.225*F897^2*('motorcycle data'!$F$4)*('motorcycle data'!$G$4)</f>
        <v>72.958875626929014</v>
      </c>
      <c r="J897" s="14">
        <f>IF(F897=0,0,H897+I897+'motorcycle data'!$E$7)</f>
        <v>95.306475626928773</v>
      </c>
      <c r="K897" s="14">
        <f t="shared" si="158"/>
        <v>95.306475626928773</v>
      </c>
      <c r="L897" s="14">
        <f t="shared" si="159"/>
        <v>0</v>
      </c>
      <c r="M897" s="14">
        <f t="shared" si="160"/>
        <v>1.8134704390123948</v>
      </c>
      <c r="N897" s="14">
        <f t="shared" si="156"/>
        <v>1.8134704390123948</v>
      </c>
      <c r="O897" s="14">
        <f t="shared" si="161"/>
        <v>0</v>
      </c>
      <c r="P897" s="14">
        <f t="shared" si="162"/>
        <v>0</v>
      </c>
      <c r="Q897" s="14">
        <f t="shared" si="163"/>
        <v>0</v>
      </c>
      <c r="R897" s="14"/>
      <c r="S897" s="14"/>
      <c r="T897" s="14">
        <f t="shared" si="166"/>
        <v>616.05751758813267</v>
      </c>
      <c r="U897" s="14">
        <f t="shared" si="167"/>
        <v>119.14897153787319</v>
      </c>
      <c r="V897" s="14">
        <f t="shared" si="164"/>
        <v>0</v>
      </c>
    </row>
    <row r="898" spans="2:22" x14ac:dyDescent="0.3">
      <c r="B898" s="7" t="s">
        <v>11</v>
      </c>
      <c r="C898" s="7">
        <v>890</v>
      </c>
      <c r="D898" s="7">
        <v>301</v>
      </c>
      <c r="E898" s="8">
        <v>68.099999999999994</v>
      </c>
      <c r="F898" s="22">
        <f t="shared" si="157"/>
        <v>18.916666666666664</v>
      </c>
      <c r="G898" s="14">
        <f t="shared" si="165"/>
        <v>-0.16666666666666705</v>
      </c>
      <c r="H898" s="14">
        <f>('motorcycle data'!$C$4)*(G898)</f>
        <v>-33.000000000000078</v>
      </c>
      <c r="I898" s="14">
        <f>0.5*1.225*F898^2*('motorcycle data'!$F$4)*('motorcycle data'!$G$4)</f>
        <v>72.109288975694426</v>
      </c>
      <c r="J898" s="14">
        <f>IF(F898=0,0,H898+I898+'motorcycle data'!$E$7)</f>
        <v>77.956888975694341</v>
      </c>
      <c r="K898" s="14">
        <f t="shared" si="158"/>
        <v>77.956888975694341</v>
      </c>
      <c r="L898" s="14">
        <f t="shared" si="159"/>
        <v>0</v>
      </c>
      <c r="M898" s="14">
        <f t="shared" si="160"/>
        <v>1.474684483123551</v>
      </c>
      <c r="N898" s="14">
        <f t="shared" si="156"/>
        <v>1.474684483123551</v>
      </c>
      <c r="O898" s="14">
        <f t="shared" si="161"/>
        <v>0</v>
      </c>
      <c r="P898" s="14">
        <f t="shared" si="162"/>
        <v>0</v>
      </c>
      <c r="Q898" s="14">
        <f t="shared" si="163"/>
        <v>0</v>
      </c>
      <c r="R898" s="14"/>
      <c r="S898" s="14"/>
      <c r="T898" s="14">
        <f t="shared" si="166"/>
        <v>617.53220207125617</v>
      </c>
      <c r="U898" s="14">
        <f t="shared" si="167"/>
        <v>119.14897153787319</v>
      </c>
      <c r="V898" s="14">
        <f t="shared" si="164"/>
        <v>0</v>
      </c>
    </row>
    <row r="899" spans="2:22" x14ac:dyDescent="0.3">
      <c r="B899" s="7" t="s">
        <v>11</v>
      </c>
      <c r="C899" s="7">
        <v>891</v>
      </c>
      <c r="D899" s="7">
        <v>302</v>
      </c>
      <c r="E899" s="8">
        <v>67.3</v>
      </c>
      <c r="F899" s="22">
        <f t="shared" si="157"/>
        <v>18.694444444444443</v>
      </c>
      <c r="G899" s="14">
        <f t="shared" si="165"/>
        <v>-0.26388888888888767</v>
      </c>
      <c r="H899" s="14">
        <f>('motorcycle data'!$C$4)*(G899)</f>
        <v>-52.249999999999758</v>
      </c>
      <c r="I899" s="14">
        <f>0.5*1.225*F899^2*('motorcycle data'!$F$4)*('motorcycle data'!$G$4)</f>
        <v>70.425042525077146</v>
      </c>
      <c r="J899" s="14">
        <f>IF(F899=0,0,H899+I899+'motorcycle data'!$E$7)</f>
        <v>57.022642525077387</v>
      </c>
      <c r="K899" s="14">
        <f t="shared" si="158"/>
        <v>57.022642525077387</v>
      </c>
      <c r="L899" s="14">
        <f t="shared" si="159"/>
        <v>0</v>
      </c>
      <c r="M899" s="14">
        <f t="shared" si="160"/>
        <v>1.0660066227604743</v>
      </c>
      <c r="N899" s="14">
        <f t="shared" si="156"/>
        <v>1.0660066227604743</v>
      </c>
      <c r="O899" s="14">
        <f t="shared" si="161"/>
        <v>0</v>
      </c>
      <c r="P899" s="14">
        <f t="shared" si="162"/>
        <v>0</v>
      </c>
      <c r="Q899" s="14">
        <f t="shared" si="163"/>
        <v>0</v>
      </c>
      <c r="R899" s="14"/>
      <c r="S899" s="14"/>
      <c r="T899" s="14">
        <f t="shared" si="166"/>
        <v>618.59820869401665</v>
      </c>
      <c r="U899" s="14">
        <f t="shared" si="167"/>
        <v>119.14897153787319</v>
      </c>
      <c r="V899" s="14">
        <f t="shared" si="164"/>
        <v>0</v>
      </c>
    </row>
    <row r="900" spans="2:22" x14ac:dyDescent="0.3">
      <c r="B900" s="7" t="s">
        <v>11</v>
      </c>
      <c r="C900" s="7">
        <v>892</v>
      </c>
      <c r="D900" s="7">
        <v>303</v>
      </c>
      <c r="E900" s="8">
        <v>66.2</v>
      </c>
      <c r="F900" s="22">
        <f t="shared" si="157"/>
        <v>18.388888888888889</v>
      </c>
      <c r="G900" s="14">
        <f t="shared" si="165"/>
        <v>-0.34722222222222221</v>
      </c>
      <c r="H900" s="14">
        <f>('motorcycle data'!$C$4)*(G900)</f>
        <v>-68.75</v>
      </c>
      <c r="I900" s="14">
        <f>0.5*1.225*F900^2*('motorcycle data'!$F$4)*('motorcycle data'!$G$4)</f>
        <v>68.141700655864199</v>
      </c>
      <c r="J900" s="14">
        <f>IF(F900=0,0,H900+I900+'motorcycle data'!$E$7)</f>
        <v>38.239300655864199</v>
      </c>
      <c r="K900" s="14">
        <f t="shared" si="158"/>
        <v>38.239300655864199</v>
      </c>
      <c r="L900" s="14">
        <f t="shared" si="159"/>
        <v>0</v>
      </c>
      <c r="M900" s="14">
        <f t="shared" si="160"/>
        <v>0.7031782509495027</v>
      </c>
      <c r="N900" s="14">
        <f t="shared" si="156"/>
        <v>0.7031782509495027</v>
      </c>
      <c r="O900" s="14">
        <f t="shared" si="161"/>
        <v>0</v>
      </c>
      <c r="P900" s="14">
        <f t="shared" si="162"/>
        <v>0</v>
      </c>
      <c r="Q900" s="14">
        <f t="shared" si="163"/>
        <v>0</v>
      </c>
      <c r="R900" s="14"/>
      <c r="S900" s="14"/>
      <c r="T900" s="14">
        <f t="shared" si="166"/>
        <v>619.30138694496611</v>
      </c>
      <c r="U900" s="14">
        <f t="shared" si="167"/>
        <v>119.14897153787319</v>
      </c>
      <c r="V900" s="14">
        <f t="shared" si="164"/>
        <v>0</v>
      </c>
    </row>
    <row r="901" spans="2:22" x14ac:dyDescent="0.3">
      <c r="B901" s="7" t="s">
        <v>11</v>
      </c>
      <c r="C901" s="7">
        <v>893</v>
      </c>
      <c r="D901" s="7">
        <v>304</v>
      </c>
      <c r="E901" s="8">
        <v>64.8</v>
      </c>
      <c r="F901" s="22">
        <f t="shared" si="157"/>
        <v>18</v>
      </c>
      <c r="G901" s="14">
        <f t="shared" si="165"/>
        <v>-0.36111111111111133</v>
      </c>
      <c r="H901" s="14">
        <f>('motorcycle data'!$C$4)*(G901)</f>
        <v>-71.500000000000043</v>
      </c>
      <c r="I901" s="14">
        <f>0.5*1.225*F901^2*('motorcycle data'!$F$4)*('motorcycle data'!$G$4)</f>
        <v>65.290049999999994</v>
      </c>
      <c r="J901" s="14">
        <f>IF(F901=0,0,H901+I901+'motorcycle data'!$E$7)</f>
        <v>32.637649999999951</v>
      </c>
      <c r="K901" s="14">
        <f t="shared" si="158"/>
        <v>32.637649999999951</v>
      </c>
      <c r="L901" s="14">
        <f t="shared" si="159"/>
        <v>0</v>
      </c>
      <c r="M901" s="14">
        <f t="shared" si="160"/>
        <v>0.5874776999999991</v>
      </c>
      <c r="N901" s="14">
        <f t="shared" si="156"/>
        <v>0.5874776999999991</v>
      </c>
      <c r="O901" s="14">
        <f t="shared" si="161"/>
        <v>0</v>
      </c>
      <c r="P901" s="14">
        <f t="shared" si="162"/>
        <v>0</v>
      </c>
      <c r="Q901" s="14">
        <f t="shared" si="163"/>
        <v>0</v>
      </c>
      <c r="R901" s="14"/>
      <c r="S901" s="14"/>
      <c r="T901" s="14">
        <f t="shared" si="166"/>
        <v>619.88886464496613</v>
      </c>
      <c r="U901" s="14">
        <f t="shared" si="167"/>
        <v>119.14897153787319</v>
      </c>
      <c r="V901" s="14">
        <f t="shared" si="164"/>
        <v>0</v>
      </c>
    </row>
    <row r="902" spans="2:22" x14ac:dyDescent="0.3">
      <c r="B902" s="7" t="s">
        <v>11</v>
      </c>
      <c r="C902" s="7">
        <v>894</v>
      </c>
      <c r="D902" s="7">
        <v>305</v>
      </c>
      <c r="E902" s="8">
        <v>63.6</v>
      </c>
      <c r="F902" s="22">
        <f t="shared" si="157"/>
        <v>17.666666666666668</v>
      </c>
      <c r="G902" s="14">
        <f t="shared" si="165"/>
        <v>-0.30555555555555497</v>
      </c>
      <c r="H902" s="14">
        <f>('motorcycle data'!$C$4)*(G902)</f>
        <v>-60.499999999999886</v>
      </c>
      <c r="I902" s="14">
        <f>0.5*1.225*F902^2*('motorcycle data'!$F$4)*('motorcycle data'!$G$4)</f>
        <v>62.894290277777777</v>
      </c>
      <c r="J902" s="14">
        <f>IF(F902=0,0,H902+I902+'motorcycle data'!$E$7)</f>
        <v>41.241890277777891</v>
      </c>
      <c r="K902" s="14">
        <f t="shared" si="158"/>
        <v>41.241890277777891</v>
      </c>
      <c r="L902" s="14">
        <f t="shared" si="159"/>
        <v>0</v>
      </c>
      <c r="M902" s="14">
        <f t="shared" si="160"/>
        <v>0.7286067282407428</v>
      </c>
      <c r="N902" s="14">
        <f t="shared" si="156"/>
        <v>0.7286067282407428</v>
      </c>
      <c r="O902" s="14">
        <f t="shared" si="161"/>
        <v>0</v>
      </c>
      <c r="P902" s="14">
        <f t="shared" si="162"/>
        <v>0</v>
      </c>
      <c r="Q902" s="14">
        <f t="shared" si="163"/>
        <v>0</v>
      </c>
      <c r="R902" s="14"/>
      <c r="S902" s="14"/>
      <c r="T902" s="14">
        <f t="shared" si="166"/>
        <v>620.61747137320685</v>
      </c>
      <c r="U902" s="14">
        <f t="shared" si="167"/>
        <v>119.14897153787319</v>
      </c>
      <c r="V902" s="14">
        <f t="shared" si="164"/>
        <v>0</v>
      </c>
    </row>
    <row r="903" spans="2:22" x14ac:dyDescent="0.3">
      <c r="B903" s="7" t="s">
        <v>11</v>
      </c>
      <c r="C903" s="7">
        <v>895</v>
      </c>
      <c r="D903" s="7">
        <v>306</v>
      </c>
      <c r="E903" s="8">
        <v>62.6</v>
      </c>
      <c r="F903" s="22">
        <f t="shared" si="157"/>
        <v>17.388888888888889</v>
      </c>
      <c r="G903" s="14">
        <f t="shared" si="165"/>
        <v>-0.20833333333333331</v>
      </c>
      <c r="H903" s="14">
        <f>('motorcycle data'!$C$4)*(G903)</f>
        <v>-41.249999999999993</v>
      </c>
      <c r="I903" s="14">
        <f>0.5*1.225*F903^2*('motorcycle data'!$F$4)*('motorcycle data'!$G$4)</f>
        <v>60.932031211419748</v>
      </c>
      <c r="J903" s="14">
        <f>IF(F903=0,0,H903+I903+'motorcycle data'!$E$7)</f>
        <v>58.529631211419755</v>
      </c>
      <c r="K903" s="14">
        <f t="shared" si="158"/>
        <v>58.529631211419755</v>
      </c>
      <c r="L903" s="14">
        <f t="shared" si="159"/>
        <v>0</v>
      </c>
      <c r="M903" s="14">
        <f t="shared" si="160"/>
        <v>1.0177652538430213</v>
      </c>
      <c r="N903" s="14">
        <f t="shared" si="156"/>
        <v>1.0177652538430213</v>
      </c>
      <c r="O903" s="14">
        <f t="shared" si="161"/>
        <v>0</v>
      </c>
      <c r="P903" s="14">
        <f t="shared" si="162"/>
        <v>0</v>
      </c>
      <c r="Q903" s="14">
        <f t="shared" si="163"/>
        <v>0</v>
      </c>
      <c r="R903" s="14"/>
      <c r="S903" s="14"/>
      <c r="T903" s="14">
        <f t="shared" si="166"/>
        <v>621.63523662704984</v>
      </c>
      <c r="U903" s="14">
        <f t="shared" si="167"/>
        <v>119.14897153787319</v>
      </c>
      <c r="V903" s="14">
        <f t="shared" si="164"/>
        <v>0</v>
      </c>
    </row>
    <row r="904" spans="2:22" x14ac:dyDescent="0.3">
      <c r="B904" s="7" t="s">
        <v>11</v>
      </c>
      <c r="C904" s="7">
        <v>896</v>
      </c>
      <c r="D904" s="7">
        <v>307</v>
      </c>
      <c r="E904" s="8">
        <v>62.1</v>
      </c>
      <c r="F904" s="22">
        <f t="shared" si="157"/>
        <v>17.25</v>
      </c>
      <c r="G904" s="14">
        <f t="shared" si="165"/>
        <v>-9.7222222222222612E-2</v>
      </c>
      <c r="H904" s="14">
        <f>('motorcycle data'!$C$4)*(G904)</f>
        <v>-19.250000000000078</v>
      </c>
      <c r="I904" s="14">
        <f>0.5*1.225*F904^2*('motorcycle data'!$F$4)*('motorcycle data'!$G$4)</f>
        <v>59.962563281249992</v>
      </c>
      <c r="J904" s="14">
        <f>IF(F904=0,0,H904+I904+'motorcycle data'!$E$7)</f>
        <v>79.560163281249913</v>
      </c>
      <c r="K904" s="14">
        <f t="shared" si="158"/>
        <v>79.560163281249913</v>
      </c>
      <c r="L904" s="14">
        <f t="shared" si="159"/>
        <v>0</v>
      </c>
      <c r="M904" s="14">
        <f t="shared" si="160"/>
        <v>1.372412816601561</v>
      </c>
      <c r="N904" s="14">
        <f t="shared" ref="N904:N967" si="168">IF(M904&gt;0,M904,0)</f>
        <v>1.372412816601561</v>
      </c>
      <c r="O904" s="14">
        <f t="shared" si="161"/>
        <v>0</v>
      </c>
      <c r="P904" s="14">
        <f t="shared" si="162"/>
        <v>0</v>
      </c>
      <c r="Q904" s="14">
        <f t="shared" si="163"/>
        <v>0</v>
      </c>
      <c r="R904" s="14"/>
      <c r="S904" s="14"/>
      <c r="T904" s="14">
        <f t="shared" si="166"/>
        <v>623.00764944365142</v>
      </c>
      <c r="U904" s="14">
        <f t="shared" si="167"/>
        <v>119.14897153787319</v>
      </c>
      <c r="V904" s="14">
        <f t="shared" si="164"/>
        <v>0</v>
      </c>
    </row>
    <row r="905" spans="2:22" x14ac:dyDescent="0.3">
      <c r="B905" s="7" t="s">
        <v>11</v>
      </c>
      <c r="C905" s="7">
        <v>897</v>
      </c>
      <c r="D905" s="7">
        <v>308</v>
      </c>
      <c r="E905" s="8">
        <v>61.9</v>
      </c>
      <c r="F905" s="22">
        <f t="shared" ref="F905:F968" si="169">E905/3.6</f>
        <v>17.194444444444443</v>
      </c>
      <c r="G905" s="14">
        <f t="shared" si="165"/>
        <v>-2.7777777777778172E-2</v>
      </c>
      <c r="H905" s="14">
        <f>('motorcycle data'!$C$4)*(G905)</f>
        <v>-5.5000000000000782</v>
      </c>
      <c r="I905" s="14">
        <f>0.5*1.225*F905^2*('motorcycle data'!$F$4)*('motorcycle data'!$G$4)</f>
        <v>59.576952941743819</v>
      </c>
      <c r="J905" s="14">
        <f>IF(F905=0,0,H905+I905+'motorcycle data'!$E$7)</f>
        <v>92.924552941743741</v>
      </c>
      <c r="K905" s="14">
        <f t="shared" ref="K905:K968" si="170">IF(J905&lt;=0,0,J905)</f>
        <v>92.924552941743741</v>
      </c>
      <c r="L905" s="14">
        <f t="shared" ref="L905:L968" si="171">IF(J905&lt;0,J905*-1,0)</f>
        <v>0</v>
      </c>
      <c r="M905" s="14">
        <f t="shared" ref="M905:M968" si="172">(J905*F905)/1000</f>
        <v>1.5977860630816492</v>
      </c>
      <c r="N905" s="14">
        <f t="shared" si="168"/>
        <v>1.5977860630816492</v>
      </c>
      <c r="O905" s="14">
        <f t="shared" ref="O905:O968" si="173">IF(M905&lt;0,M905*-1,0)</f>
        <v>0</v>
      </c>
      <c r="P905" s="14">
        <f t="shared" ref="P905:P968" si="174">O905*0.75</f>
        <v>0</v>
      </c>
      <c r="Q905" s="14">
        <f t="shared" ref="Q905:Q968" si="175">IF(G905&lt;0,P905,"")</f>
        <v>0</v>
      </c>
      <c r="R905" s="14"/>
      <c r="S905" s="14"/>
      <c r="T905" s="14">
        <f t="shared" si="166"/>
        <v>624.6054355067331</v>
      </c>
      <c r="U905" s="14">
        <f t="shared" si="167"/>
        <v>119.14897153787319</v>
      </c>
      <c r="V905" s="14">
        <f t="shared" ref="V905:V968" si="176">O905*0.75*0.9*0.9</f>
        <v>0</v>
      </c>
    </row>
    <row r="906" spans="2:22" x14ac:dyDescent="0.3">
      <c r="B906" s="7" t="s">
        <v>11</v>
      </c>
      <c r="C906" s="7">
        <v>898</v>
      </c>
      <c r="D906" s="7">
        <v>309</v>
      </c>
      <c r="E906" s="8">
        <v>61.9</v>
      </c>
      <c r="F906" s="22">
        <f t="shared" si="169"/>
        <v>17.194444444444443</v>
      </c>
      <c r="G906" s="14">
        <f t="shared" ref="G906:G969" si="177">($E907-$E905)/2/3.6</f>
        <v>-1.3888888888889086E-2</v>
      </c>
      <c r="H906" s="14">
        <f>('motorcycle data'!$C$4)*(G906)</f>
        <v>-2.7500000000000391</v>
      </c>
      <c r="I906" s="14">
        <f>0.5*1.225*F906^2*('motorcycle data'!$F$4)*('motorcycle data'!$G$4)</f>
        <v>59.576952941743819</v>
      </c>
      <c r="J906" s="14">
        <f>IF(F906=0,0,H906+I906+'motorcycle data'!$E$7)</f>
        <v>95.674552941743784</v>
      </c>
      <c r="K906" s="14">
        <f t="shared" si="170"/>
        <v>95.674552941743784</v>
      </c>
      <c r="L906" s="14">
        <f t="shared" si="171"/>
        <v>0</v>
      </c>
      <c r="M906" s="14">
        <f t="shared" si="172"/>
        <v>1.645070785303872</v>
      </c>
      <c r="N906" s="14">
        <f t="shared" si="168"/>
        <v>1.645070785303872</v>
      </c>
      <c r="O906" s="14">
        <f t="shared" si="173"/>
        <v>0</v>
      </c>
      <c r="P906" s="14">
        <f t="shared" si="174"/>
        <v>0</v>
      </c>
      <c r="Q906" s="14">
        <f t="shared" si="175"/>
        <v>0</v>
      </c>
      <c r="R906" s="14"/>
      <c r="S906" s="14"/>
      <c r="T906" s="14">
        <f t="shared" ref="T906:T969" si="178">T905+N906</f>
        <v>626.25050629203702</v>
      </c>
      <c r="U906" s="14">
        <f t="shared" ref="U906:U969" si="179">U905+O906</f>
        <v>119.14897153787319</v>
      </c>
      <c r="V906" s="14">
        <f t="shared" si="176"/>
        <v>0</v>
      </c>
    </row>
    <row r="907" spans="2:22" x14ac:dyDescent="0.3">
      <c r="B907" s="7" t="s">
        <v>11</v>
      </c>
      <c r="C907" s="7">
        <v>899</v>
      </c>
      <c r="D907" s="7">
        <v>310</v>
      </c>
      <c r="E907" s="8">
        <v>61.8</v>
      </c>
      <c r="F907" s="22">
        <f t="shared" si="169"/>
        <v>17.166666666666664</v>
      </c>
      <c r="G907" s="14">
        <f t="shared" si="177"/>
        <v>-5.5555555555555358E-2</v>
      </c>
      <c r="H907" s="14">
        <f>('motorcycle data'!$C$4)*(G907)</f>
        <v>-10.999999999999961</v>
      </c>
      <c r="I907" s="14">
        <f>0.5*1.225*F907^2*('motorcycle data'!$F$4)*('motorcycle data'!$G$4)</f>
        <v>59.384614236111084</v>
      </c>
      <c r="J907" s="14">
        <f>IF(F907=0,0,H907+I907+'motorcycle data'!$E$7)</f>
        <v>87.232214236111119</v>
      </c>
      <c r="K907" s="14">
        <f t="shared" si="170"/>
        <v>87.232214236111119</v>
      </c>
      <c r="L907" s="14">
        <f t="shared" si="171"/>
        <v>0</v>
      </c>
      <c r="M907" s="14">
        <f t="shared" si="172"/>
        <v>1.497486344386574</v>
      </c>
      <c r="N907" s="14">
        <f t="shared" si="168"/>
        <v>1.497486344386574</v>
      </c>
      <c r="O907" s="14">
        <f t="shared" si="173"/>
        <v>0</v>
      </c>
      <c r="P907" s="14">
        <f t="shared" si="174"/>
        <v>0</v>
      </c>
      <c r="Q907" s="14">
        <f t="shared" si="175"/>
        <v>0</v>
      </c>
      <c r="R907" s="14"/>
      <c r="S907" s="14"/>
      <c r="T907" s="14">
        <f t="shared" si="178"/>
        <v>627.74799263642365</v>
      </c>
      <c r="U907" s="14">
        <f t="shared" si="179"/>
        <v>119.14897153787319</v>
      </c>
      <c r="V907" s="14">
        <f t="shared" si="176"/>
        <v>0</v>
      </c>
    </row>
    <row r="908" spans="2:22" x14ac:dyDescent="0.3">
      <c r="B908" s="7" t="s">
        <v>11</v>
      </c>
      <c r="C908" s="7">
        <v>900</v>
      </c>
      <c r="D908" s="7">
        <v>311</v>
      </c>
      <c r="E908" s="8">
        <v>61.5</v>
      </c>
      <c r="F908" s="22">
        <f t="shared" si="169"/>
        <v>17.083333333333332</v>
      </c>
      <c r="G908" s="14">
        <f t="shared" si="177"/>
        <v>-0.12499999999999981</v>
      </c>
      <c r="H908" s="14">
        <f>('motorcycle data'!$C$4)*(G908)</f>
        <v>-24.749999999999961</v>
      </c>
      <c r="I908" s="14">
        <f>0.5*1.225*F908^2*('motorcycle data'!$F$4)*('motorcycle data'!$G$4)</f>
        <v>58.809463975694428</v>
      </c>
      <c r="J908" s="14">
        <f>IF(F908=0,0,H908+I908+'motorcycle data'!$E$7)</f>
        <v>72.90706397569447</v>
      </c>
      <c r="K908" s="14">
        <f t="shared" si="170"/>
        <v>72.90706397569447</v>
      </c>
      <c r="L908" s="14">
        <f t="shared" si="171"/>
        <v>0</v>
      </c>
      <c r="M908" s="14">
        <f t="shared" si="172"/>
        <v>1.2454956762514471</v>
      </c>
      <c r="N908" s="14">
        <f t="shared" si="168"/>
        <v>1.2454956762514471</v>
      </c>
      <c r="O908" s="14">
        <f t="shared" si="173"/>
        <v>0</v>
      </c>
      <c r="P908" s="14">
        <f t="shared" si="174"/>
        <v>0</v>
      </c>
      <c r="Q908" s="14">
        <f t="shared" si="175"/>
        <v>0</v>
      </c>
      <c r="R908" s="14"/>
      <c r="S908" s="14"/>
      <c r="T908" s="14">
        <f t="shared" si="178"/>
        <v>628.99348831267514</v>
      </c>
      <c r="U908" s="14">
        <f t="shared" si="179"/>
        <v>119.14897153787319</v>
      </c>
      <c r="V908" s="14">
        <f t="shared" si="176"/>
        <v>0</v>
      </c>
    </row>
    <row r="909" spans="2:22" x14ac:dyDescent="0.3">
      <c r="B909" s="7" t="s">
        <v>11</v>
      </c>
      <c r="C909" s="7">
        <v>901</v>
      </c>
      <c r="D909" s="7">
        <v>312</v>
      </c>
      <c r="E909" s="8">
        <v>60.9</v>
      </c>
      <c r="F909" s="22">
        <f t="shared" si="169"/>
        <v>16.916666666666664</v>
      </c>
      <c r="G909" s="14">
        <f t="shared" si="177"/>
        <v>-0.24999999999999961</v>
      </c>
      <c r="H909" s="14">
        <f>('motorcycle data'!$C$4)*(G909)</f>
        <v>-49.499999999999922</v>
      </c>
      <c r="I909" s="14">
        <f>0.5*1.225*F909^2*('motorcycle data'!$F$4)*('motorcycle data'!$G$4)</f>
        <v>57.667559809027757</v>
      </c>
      <c r="J909" s="14">
        <f>IF(F909=0,0,H909+I909+'motorcycle data'!$E$7)</f>
        <v>47.015159809027836</v>
      </c>
      <c r="K909" s="14">
        <f t="shared" si="170"/>
        <v>47.015159809027836</v>
      </c>
      <c r="L909" s="14">
        <f t="shared" si="171"/>
        <v>0</v>
      </c>
      <c r="M909" s="14">
        <f t="shared" si="172"/>
        <v>0.79533978676938744</v>
      </c>
      <c r="N909" s="14">
        <f t="shared" si="168"/>
        <v>0.79533978676938744</v>
      </c>
      <c r="O909" s="14">
        <f t="shared" si="173"/>
        <v>0</v>
      </c>
      <c r="P909" s="14">
        <f t="shared" si="174"/>
        <v>0</v>
      </c>
      <c r="Q909" s="14">
        <f t="shared" si="175"/>
        <v>0</v>
      </c>
      <c r="R909" s="14"/>
      <c r="S909" s="14"/>
      <c r="T909" s="14">
        <f t="shared" si="178"/>
        <v>629.78882809944457</v>
      </c>
      <c r="U909" s="14">
        <f t="shared" si="179"/>
        <v>119.14897153787319</v>
      </c>
      <c r="V909" s="14">
        <f t="shared" si="176"/>
        <v>0</v>
      </c>
    </row>
    <row r="910" spans="2:22" x14ac:dyDescent="0.3">
      <c r="B910" s="7" t="s">
        <v>11</v>
      </c>
      <c r="C910" s="7">
        <v>902</v>
      </c>
      <c r="D910" s="7">
        <v>313</v>
      </c>
      <c r="E910" s="8">
        <v>59.7</v>
      </c>
      <c r="F910" s="22">
        <f t="shared" si="169"/>
        <v>16.583333333333332</v>
      </c>
      <c r="G910" s="14">
        <f t="shared" si="177"/>
        <v>-0.87499999999999956</v>
      </c>
      <c r="H910" s="14">
        <f>('motorcycle data'!$C$4)*(G910)</f>
        <v>-173.24999999999991</v>
      </c>
      <c r="I910" s="14">
        <f>0.5*1.225*F910^2*('motorcycle data'!$F$4)*('motorcycle data'!$G$4)</f>
        <v>55.417336892361106</v>
      </c>
      <c r="J910" s="14">
        <f>IF(F910=0,0,H910+I910+'motorcycle data'!$E$7)</f>
        <v>-78.985063107638808</v>
      </c>
      <c r="K910" s="14">
        <f t="shared" si="170"/>
        <v>0</v>
      </c>
      <c r="L910" s="14">
        <f t="shared" si="171"/>
        <v>78.985063107638808</v>
      </c>
      <c r="M910" s="14">
        <f t="shared" si="172"/>
        <v>-1.3098356298683433</v>
      </c>
      <c r="N910" s="14">
        <f t="shared" si="168"/>
        <v>0</v>
      </c>
      <c r="O910" s="14">
        <f t="shared" si="173"/>
        <v>1.3098356298683433</v>
      </c>
      <c r="P910" s="14">
        <f t="shared" si="174"/>
        <v>0.98237672240125751</v>
      </c>
      <c r="Q910" s="14">
        <f t="shared" si="175"/>
        <v>0.98237672240125751</v>
      </c>
      <c r="R910" s="14"/>
      <c r="S910" s="14"/>
      <c r="T910" s="14">
        <f t="shared" si="178"/>
        <v>629.78882809944457</v>
      </c>
      <c r="U910" s="14">
        <f t="shared" si="179"/>
        <v>120.45880716774154</v>
      </c>
      <c r="V910" s="14">
        <f t="shared" si="176"/>
        <v>0.79572514514501869</v>
      </c>
    </row>
    <row r="911" spans="2:22" x14ac:dyDescent="0.3">
      <c r="B911" s="7" t="s">
        <v>11</v>
      </c>
      <c r="C911" s="7">
        <v>903</v>
      </c>
      <c r="D911" s="7">
        <v>314</v>
      </c>
      <c r="E911" s="8">
        <v>54.6</v>
      </c>
      <c r="F911" s="22">
        <f t="shared" si="169"/>
        <v>15.166666666666666</v>
      </c>
      <c r="G911" s="14">
        <f t="shared" si="177"/>
        <v>-1.4444444444444453</v>
      </c>
      <c r="H911" s="14">
        <f>('motorcycle data'!$C$4)*(G911)</f>
        <v>-286.00000000000017</v>
      </c>
      <c r="I911" s="14">
        <f>0.5*1.225*F911^2*('motorcycle data'!$F$4)*('motorcycle data'!$G$4)</f>
        <v>46.353472569444442</v>
      </c>
      <c r="J911" s="14">
        <f>IF(F911=0,0,H911+I911+'motorcycle data'!$E$7)</f>
        <v>-200.79892743055572</v>
      </c>
      <c r="K911" s="14">
        <f t="shared" si="170"/>
        <v>0</v>
      </c>
      <c r="L911" s="14">
        <f t="shared" si="171"/>
        <v>200.79892743055572</v>
      </c>
      <c r="M911" s="14">
        <f t="shared" si="172"/>
        <v>-3.0454503993634283</v>
      </c>
      <c r="N911" s="14">
        <f t="shared" si="168"/>
        <v>0</v>
      </c>
      <c r="O911" s="14">
        <f t="shared" si="173"/>
        <v>3.0454503993634283</v>
      </c>
      <c r="P911" s="14">
        <f t="shared" si="174"/>
        <v>2.2840877995225712</v>
      </c>
      <c r="Q911" s="14">
        <f t="shared" si="175"/>
        <v>2.2840877995225712</v>
      </c>
      <c r="R911" s="14"/>
      <c r="S911" s="14"/>
      <c r="T911" s="14">
        <f t="shared" si="178"/>
        <v>629.78882809944457</v>
      </c>
      <c r="U911" s="14">
        <f t="shared" si="179"/>
        <v>123.50425756710497</v>
      </c>
      <c r="V911" s="14">
        <f t="shared" si="176"/>
        <v>1.850111117613283</v>
      </c>
    </row>
    <row r="912" spans="2:22" x14ac:dyDescent="0.3">
      <c r="B912" s="7" t="s">
        <v>11</v>
      </c>
      <c r="C912" s="7">
        <v>904</v>
      </c>
      <c r="D912" s="7">
        <v>315</v>
      </c>
      <c r="E912" s="8">
        <v>49.3</v>
      </c>
      <c r="F912" s="22">
        <f t="shared" si="169"/>
        <v>13.694444444444443</v>
      </c>
      <c r="G912" s="14">
        <f t="shared" si="177"/>
        <v>-1.3472222222222225</v>
      </c>
      <c r="H912" s="14">
        <f>('motorcycle data'!$C$4)*(G912)</f>
        <v>-266.75000000000006</v>
      </c>
      <c r="I912" s="14">
        <f>0.5*1.225*F912^2*('motorcycle data'!$F$4)*('motorcycle data'!$G$4)</f>
        <v>37.791212663966036</v>
      </c>
      <c r="J912" s="14">
        <f>IF(F912=0,0,H912+I912+'motorcycle data'!$E$7)</f>
        <v>-190.11118733603402</v>
      </c>
      <c r="K912" s="14">
        <f t="shared" si="170"/>
        <v>0</v>
      </c>
      <c r="L912" s="14">
        <f t="shared" si="171"/>
        <v>190.11118733603402</v>
      </c>
      <c r="M912" s="14">
        <f t="shared" si="172"/>
        <v>-2.6034670932406878</v>
      </c>
      <c r="N912" s="14">
        <f t="shared" si="168"/>
        <v>0</v>
      </c>
      <c r="O912" s="14">
        <f t="shared" si="173"/>
        <v>2.6034670932406878</v>
      </c>
      <c r="P912" s="14">
        <f t="shared" si="174"/>
        <v>1.9526003199305157</v>
      </c>
      <c r="Q912" s="14">
        <f t="shared" si="175"/>
        <v>1.9526003199305157</v>
      </c>
      <c r="R912" s="14"/>
      <c r="S912" s="14"/>
      <c r="T912" s="14">
        <f t="shared" si="178"/>
        <v>629.78882809944457</v>
      </c>
      <c r="U912" s="14">
        <f t="shared" si="179"/>
        <v>126.10772466034565</v>
      </c>
      <c r="V912" s="14">
        <f t="shared" si="176"/>
        <v>1.5816062591437179</v>
      </c>
    </row>
    <row r="913" spans="2:22" x14ac:dyDescent="0.3">
      <c r="B913" s="7" t="s">
        <v>11</v>
      </c>
      <c r="C913" s="7">
        <v>905</v>
      </c>
      <c r="D913" s="7">
        <v>316</v>
      </c>
      <c r="E913" s="8">
        <v>44.9</v>
      </c>
      <c r="F913" s="22">
        <f t="shared" si="169"/>
        <v>12.472222222222221</v>
      </c>
      <c r="G913" s="14">
        <f t="shared" si="177"/>
        <v>-0.97222222222222221</v>
      </c>
      <c r="H913" s="14">
        <f>('motorcycle data'!$C$4)*(G913)</f>
        <v>-192.5</v>
      </c>
      <c r="I913" s="14">
        <f>0.5*1.225*F913^2*('motorcycle data'!$F$4)*('motorcycle data'!$G$4)</f>
        <v>31.346544376929003</v>
      </c>
      <c r="J913" s="14">
        <f>IF(F913=0,0,H913+I913+'motorcycle data'!$E$7)</f>
        <v>-122.30585562307101</v>
      </c>
      <c r="K913" s="14">
        <f t="shared" si="170"/>
        <v>0</v>
      </c>
      <c r="L913" s="14">
        <f t="shared" si="171"/>
        <v>122.30585562307101</v>
      </c>
      <c r="M913" s="14">
        <f t="shared" si="172"/>
        <v>-1.5254258104099687</v>
      </c>
      <c r="N913" s="14">
        <f t="shared" si="168"/>
        <v>0</v>
      </c>
      <c r="O913" s="14">
        <f t="shared" si="173"/>
        <v>1.5254258104099687</v>
      </c>
      <c r="P913" s="14">
        <f t="shared" si="174"/>
        <v>1.1440693578074765</v>
      </c>
      <c r="Q913" s="14">
        <f t="shared" si="175"/>
        <v>1.1440693578074765</v>
      </c>
      <c r="R913" s="14"/>
      <c r="S913" s="14"/>
      <c r="T913" s="14">
        <f t="shared" si="178"/>
        <v>629.78882809944457</v>
      </c>
      <c r="U913" s="14">
        <f t="shared" si="179"/>
        <v>127.63315047075562</v>
      </c>
      <c r="V913" s="14">
        <f t="shared" si="176"/>
        <v>0.92669617982405605</v>
      </c>
    </row>
    <row r="914" spans="2:22" x14ac:dyDescent="0.3">
      <c r="B914" s="7" t="s">
        <v>11</v>
      </c>
      <c r="C914" s="7">
        <v>906</v>
      </c>
      <c r="D914" s="7">
        <v>317</v>
      </c>
      <c r="E914" s="8">
        <v>42.3</v>
      </c>
      <c r="F914" s="22">
        <f t="shared" si="169"/>
        <v>11.749999999999998</v>
      </c>
      <c r="G914" s="14">
        <f t="shared" si="177"/>
        <v>-0.4861111111111111</v>
      </c>
      <c r="H914" s="14">
        <f>('motorcycle data'!$C$4)*(G914)</f>
        <v>-96.25</v>
      </c>
      <c r="I914" s="14">
        <f>0.5*1.225*F914^2*('motorcycle data'!$F$4)*('motorcycle data'!$G$4)</f>
        <v>27.821319531249991</v>
      </c>
      <c r="J914" s="14">
        <f>IF(F914=0,0,H914+I914+'motorcycle data'!$E$7)</f>
        <v>-29.581080468750002</v>
      </c>
      <c r="K914" s="14">
        <f t="shared" si="170"/>
        <v>0</v>
      </c>
      <c r="L914" s="14">
        <f t="shared" si="171"/>
        <v>29.581080468750002</v>
      </c>
      <c r="M914" s="14">
        <f t="shared" si="172"/>
        <v>-0.34757769550781242</v>
      </c>
      <c r="N914" s="14">
        <f t="shared" si="168"/>
        <v>0</v>
      </c>
      <c r="O914" s="14">
        <f t="shared" si="173"/>
        <v>0.34757769550781242</v>
      </c>
      <c r="P914" s="14">
        <f t="shared" si="174"/>
        <v>0.2606832716308593</v>
      </c>
      <c r="Q914" s="14">
        <f t="shared" si="175"/>
        <v>0.2606832716308593</v>
      </c>
      <c r="R914" s="14"/>
      <c r="S914" s="14"/>
      <c r="T914" s="14">
        <f t="shared" si="178"/>
        <v>629.78882809944457</v>
      </c>
      <c r="U914" s="14">
        <f t="shared" si="179"/>
        <v>127.98072816626343</v>
      </c>
      <c r="V914" s="14">
        <f t="shared" si="176"/>
        <v>0.21115345002099603</v>
      </c>
    </row>
    <row r="915" spans="2:22" x14ac:dyDescent="0.3">
      <c r="B915" s="7" t="s">
        <v>11</v>
      </c>
      <c r="C915" s="7">
        <v>907</v>
      </c>
      <c r="D915" s="7">
        <v>318</v>
      </c>
      <c r="E915" s="8">
        <v>41.4</v>
      </c>
      <c r="F915" s="22">
        <f t="shared" si="169"/>
        <v>11.5</v>
      </c>
      <c r="G915" s="14">
        <f t="shared" si="177"/>
        <v>-0.1388888888888889</v>
      </c>
      <c r="H915" s="14">
        <f>('motorcycle data'!$C$4)*(G915)</f>
        <v>-27.5</v>
      </c>
      <c r="I915" s="14">
        <f>0.5*1.225*F915^2*('motorcycle data'!$F$4)*('motorcycle data'!$G$4)</f>
        <v>26.650028124999999</v>
      </c>
      <c r="J915" s="14">
        <f>IF(F915=0,0,H915+I915+'motorcycle data'!$E$7)</f>
        <v>37.997628124999999</v>
      </c>
      <c r="K915" s="14">
        <f t="shared" si="170"/>
        <v>37.997628124999999</v>
      </c>
      <c r="L915" s="14">
        <f t="shared" si="171"/>
        <v>0</v>
      </c>
      <c r="M915" s="14">
        <f t="shared" si="172"/>
        <v>0.43697272343749999</v>
      </c>
      <c r="N915" s="14">
        <f t="shared" si="168"/>
        <v>0.43697272343749999</v>
      </c>
      <c r="O915" s="14">
        <f t="shared" si="173"/>
        <v>0</v>
      </c>
      <c r="P915" s="14">
        <f t="shared" si="174"/>
        <v>0</v>
      </c>
      <c r="Q915" s="14">
        <f t="shared" si="175"/>
        <v>0</v>
      </c>
      <c r="R915" s="14"/>
      <c r="S915" s="14"/>
      <c r="T915" s="14">
        <f t="shared" si="178"/>
        <v>630.22580082288209</v>
      </c>
      <c r="U915" s="14">
        <f t="shared" si="179"/>
        <v>127.98072816626343</v>
      </c>
      <c r="V915" s="14">
        <f t="shared" si="176"/>
        <v>0</v>
      </c>
    </row>
    <row r="916" spans="2:22" x14ac:dyDescent="0.3">
      <c r="B916" s="7" t="s">
        <v>11</v>
      </c>
      <c r="C916" s="7">
        <v>908</v>
      </c>
      <c r="D916" s="7">
        <v>319</v>
      </c>
      <c r="E916" s="8">
        <v>41.3</v>
      </c>
      <c r="F916" s="22">
        <f t="shared" si="169"/>
        <v>11.472222222222221</v>
      </c>
      <c r="G916" s="14">
        <f t="shared" si="177"/>
        <v>9.7222222222222612E-2</v>
      </c>
      <c r="H916" s="14">
        <f>('motorcycle data'!$C$4)*(G916)</f>
        <v>19.250000000000078</v>
      </c>
      <c r="I916" s="14">
        <f>0.5*1.225*F916^2*('motorcycle data'!$F$4)*('motorcycle data'!$G$4)</f>
        <v>26.521439515817896</v>
      </c>
      <c r="J916" s="14">
        <f>IF(F916=0,0,H916+I916+'motorcycle data'!$E$7)</f>
        <v>84.619039515817974</v>
      </c>
      <c r="K916" s="14">
        <f t="shared" si="170"/>
        <v>84.619039515817974</v>
      </c>
      <c r="L916" s="14">
        <f t="shared" si="171"/>
        <v>0</v>
      </c>
      <c r="M916" s="14">
        <f t="shared" si="172"/>
        <v>0.97076842555646725</v>
      </c>
      <c r="N916" s="14">
        <f t="shared" si="168"/>
        <v>0.97076842555646725</v>
      </c>
      <c r="O916" s="14">
        <f t="shared" si="173"/>
        <v>0</v>
      </c>
      <c r="P916" s="14">
        <f t="shared" si="174"/>
        <v>0</v>
      </c>
      <c r="Q916" s="14" t="str">
        <f t="shared" si="175"/>
        <v/>
      </c>
      <c r="R916" s="14"/>
      <c r="S916" s="14"/>
      <c r="T916" s="14">
        <f t="shared" si="178"/>
        <v>631.19656924843855</v>
      </c>
      <c r="U916" s="14">
        <f t="shared" si="179"/>
        <v>127.98072816626343</v>
      </c>
      <c r="V916" s="14">
        <f t="shared" si="176"/>
        <v>0</v>
      </c>
    </row>
    <row r="917" spans="2:22" x14ac:dyDescent="0.3">
      <c r="B917" s="7" t="s">
        <v>11</v>
      </c>
      <c r="C917" s="7">
        <v>909</v>
      </c>
      <c r="D917" s="7">
        <v>320</v>
      </c>
      <c r="E917" s="8">
        <v>42.1</v>
      </c>
      <c r="F917" s="22">
        <f t="shared" si="169"/>
        <v>11.694444444444445</v>
      </c>
      <c r="G917" s="14">
        <f t="shared" si="177"/>
        <v>0.47222222222222299</v>
      </c>
      <c r="H917" s="14">
        <f>('motorcycle data'!$C$4)*(G917)</f>
        <v>93.500000000000156</v>
      </c>
      <c r="I917" s="14">
        <f>0.5*1.225*F917^2*('motorcycle data'!$F$4)*('motorcycle data'!$G$4)</f>
        <v>27.558855719521603</v>
      </c>
      <c r="J917" s="14">
        <f>IF(F917=0,0,H917+I917+'motorcycle data'!$E$7)</f>
        <v>159.90645571952177</v>
      </c>
      <c r="K917" s="14">
        <f t="shared" si="170"/>
        <v>159.90645571952177</v>
      </c>
      <c r="L917" s="14">
        <f t="shared" si="171"/>
        <v>0</v>
      </c>
      <c r="M917" s="14">
        <f t="shared" si="172"/>
        <v>1.8700171627199629</v>
      </c>
      <c r="N917" s="14">
        <f t="shared" si="168"/>
        <v>1.8700171627199629</v>
      </c>
      <c r="O917" s="14">
        <f t="shared" si="173"/>
        <v>0</v>
      </c>
      <c r="P917" s="14">
        <f t="shared" si="174"/>
        <v>0</v>
      </c>
      <c r="Q917" s="14" t="str">
        <f t="shared" si="175"/>
        <v/>
      </c>
      <c r="R917" s="14"/>
      <c r="S917" s="14"/>
      <c r="T917" s="14">
        <f t="shared" si="178"/>
        <v>633.06658641115848</v>
      </c>
      <c r="U917" s="14">
        <f t="shared" si="179"/>
        <v>127.98072816626343</v>
      </c>
      <c r="V917" s="14">
        <f t="shared" si="176"/>
        <v>0</v>
      </c>
    </row>
    <row r="918" spans="2:22" x14ac:dyDescent="0.3">
      <c r="B918" s="7" t="s">
        <v>11</v>
      </c>
      <c r="C918" s="7">
        <v>910</v>
      </c>
      <c r="D918" s="7">
        <v>321</v>
      </c>
      <c r="E918" s="8">
        <v>44.7</v>
      </c>
      <c r="F918" s="22">
        <f t="shared" si="169"/>
        <v>12.416666666666668</v>
      </c>
      <c r="G918" s="14">
        <f t="shared" si="177"/>
        <v>0.87499999999999956</v>
      </c>
      <c r="H918" s="14">
        <f>('motorcycle data'!$C$4)*(G918)</f>
        <v>173.24999999999991</v>
      </c>
      <c r="I918" s="14">
        <f>0.5*1.225*F918^2*('motorcycle data'!$F$4)*('motorcycle data'!$G$4)</f>
        <v>31.067909809027782</v>
      </c>
      <c r="J918" s="14">
        <f>IF(F918=0,0,H918+I918+'motorcycle data'!$E$7)</f>
        <v>243.1655098090277</v>
      </c>
      <c r="K918" s="14">
        <f t="shared" si="170"/>
        <v>243.1655098090277</v>
      </c>
      <c r="L918" s="14">
        <f t="shared" si="171"/>
        <v>0</v>
      </c>
      <c r="M918" s="14">
        <f t="shared" si="172"/>
        <v>3.0193050801287611</v>
      </c>
      <c r="N918" s="14">
        <f t="shared" si="168"/>
        <v>3.0193050801287611</v>
      </c>
      <c r="O918" s="14">
        <f t="shared" si="173"/>
        <v>0</v>
      </c>
      <c r="P918" s="14">
        <f t="shared" si="174"/>
        <v>0</v>
      </c>
      <c r="Q918" s="14" t="str">
        <f t="shared" si="175"/>
        <v/>
      </c>
      <c r="R918" s="14"/>
      <c r="S918" s="14"/>
      <c r="T918" s="14">
        <f t="shared" si="178"/>
        <v>636.08589149128727</v>
      </c>
      <c r="U918" s="14">
        <f t="shared" si="179"/>
        <v>127.98072816626343</v>
      </c>
      <c r="V918" s="14">
        <f t="shared" si="176"/>
        <v>0</v>
      </c>
    </row>
    <row r="919" spans="2:22" x14ac:dyDescent="0.3">
      <c r="B919" s="7" t="s">
        <v>11</v>
      </c>
      <c r="C919" s="7">
        <v>911</v>
      </c>
      <c r="D919" s="7">
        <v>322</v>
      </c>
      <c r="E919" s="8">
        <v>48.4</v>
      </c>
      <c r="F919" s="22">
        <f t="shared" si="169"/>
        <v>13.444444444444443</v>
      </c>
      <c r="G919" s="14">
        <f t="shared" si="177"/>
        <v>0.93055555555555491</v>
      </c>
      <c r="H919" s="14">
        <f>('motorcycle data'!$C$4)*(G919)</f>
        <v>184.24999999999989</v>
      </c>
      <c r="I919" s="14">
        <f>0.5*1.225*F919^2*('motorcycle data'!$F$4)*('motorcycle data'!$G$4)</f>
        <v>36.424006327160484</v>
      </c>
      <c r="J919" s="14">
        <f>IF(F919=0,0,H919+I919+'motorcycle data'!$E$7)</f>
        <v>259.52160632716038</v>
      </c>
      <c r="K919" s="14">
        <f t="shared" si="170"/>
        <v>259.52160632716038</v>
      </c>
      <c r="L919" s="14">
        <f t="shared" si="171"/>
        <v>0</v>
      </c>
      <c r="M919" s="14">
        <f t="shared" si="172"/>
        <v>3.4891238183984892</v>
      </c>
      <c r="N919" s="14">
        <f t="shared" si="168"/>
        <v>3.4891238183984892</v>
      </c>
      <c r="O919" s="14">
        <f t="shared" si="173"/>
        <v>0</v>
      </c>
      <c r="P919" s="14">
        <f t="shared" si="174"/>
        <v>0</v>
      </c>
      <c r="Q919" s="14" t="str">
        <f t="shared" si="175"/>
        <v/>
      </c>
      <c r="R919" s="14"/>
      <c r="S919" s="14"/>
      <c r="T919" s="14">
        <f t="shared" si="178"/>
        <v>639.5750153096858</v>
      </c>
      <c r="U919" s="14">
        <f t="shared" si="179"/>
        <v>127.98072816626343</v>
      </c>
      <c r="V919" s="14">
        <f t="shared" si="176"/>
        <v>0</v>
      </c>
    </row>
    <row r="920" spans="2:22" x14ac:dyDescent="0.3">
      <c r="B920" s="7" t="s">
        <v>11</v>
      </c>
      <c r="C920" s="7">
        <v>912</v>
      </c>
      <c r="D920" s="7">
        <v>323</v>
      </c>
      <c r="E920" s="8">
        <v>51.4</v>
      </c>
      <c r="F920" s="22">
        <f t="shared" si="169"/>
        <v>14.277777777777777</v>
      </c>
      <c r="G920" s="14">
        <f t="shared" si="177"/>
        <v>0.59722222222222276</v>
      </c>
      <c r="H920" s="14">
        <f>('motorcycle data'!$C$4)*(G920)</f>
        <v>118.25000000000011</v>
      </c>
      <c r="I920" s="14">
        <f>0.5*1.225*F920^2*('motorcycle data'!$F$4)*('motorcycle data'!$G$4)</f>
        <v>41.079318248456779</v>
      </c>
      <c r="J920" s="14">
        <f>IF(F920=0,0,H920+I920+'motorcycle data'!$E$7)</f>
        <v>198.1769182484569</v>
      </c>
      <c r="K920" s="14">
        <f t="shared" si="170"/>
        <v>198.1769182484569</v>
      </c>
      <c r="L920" s="14">
        <f t="shared" si="171"/>
        <v>0</v>
      </c>
      <c r="M920" s="14">
        <f t="shared" si="172"/>
        <v>2.8295259994363011</v>
      </c>
      <c r="N920" s="14">
        <f t="shared" si="168"/>
        <v>2.8295259994363011</v>
      </c>
      <c r="O920" s="14">
        <f t="shared" si="173"/>
        <v>0</v>
      </c>
      <c r="P920" s="14">
        <f t="shared" si="174"/>
        <v>0</v>
      </c>
      <c r="Q920" s="14" t="str">
        <f t="shared" si="175"/>
        <v/>
      </c>
      <c r="R920" s="14"/>
      <c r="S920" s="14"/>
      <c r="T920" s="14">
        <f t="shared" si="178"/>
        <v>642.40454130912212</v>
      </c>
      <c r="U920" s="14">
        <f t="shared" si="179"/>
        <v>127.98072816626343</v>
      </c>
      <c r="V920" s="14">
        <f t="shared" si="176"/>
        <v>0</v>
      </c>
    </row>
    <row r="921" spans="2:22" x14ac:dyDescent="0.3">
      <c r="B921" s="7" t="s">
        <v>11</v>
      </c>
      <c r="C921" s="7">
        <v>913</v>
      </c>
      <c r="D921" s="7">
        <v>324</v>
      </c>
      <c r="E921" s="8">
        <v>52.7</v>
      </c>
      <c r="F921" s="22">
        <f t="shared" si="169"/>
        <v>14.638888888888889</v>
      </c>
      <c r="G921" s="14">
        <f t="shared" si="177"/>
        <v>0.36111111111111133</v>
      </c>
      <c r="H921" s="14">
        <f>('motorcycle data'!$C$4)*(G921)</f>
        <v>71.500000000000043</v>
      </c>
      <c r="I921" s="14">
        <f>0.5*1.225*F921^2*('motorcycle data'!$F$4)*('motorcycle data'!$G$4)</f>
        <v>43.183537895447536</v>
      </c>
      <c r="J921" s="14">
        <f>IF(F921=0,0,H921+I921+'motorcycle data'!$E$7)</f>
        <v>153.53113789544759</v>
      </c>
      <c r="K921" s="14">
        <f t="shared" si="170"/>
        <v>153.53113789544759</v>
      </c>
      <c r="L921" s="14">
        <f t="shared" si="171"/>
        <v>0</v>
      </c>
      <c r="M921" s="14">
        <f t="shared" si="172"/>
        <v>2.2475252686361356</v>
      </c>
      <c r="N921" s="14">
        <f t="shared" si="168"/>
        <v>2.2475252686361356</v>
      </c>
      <c r="O921" s="14">
        <f t="shared" si="173"/>
        <v>0</v>
      </c>
      <c r="P921" s="14">
        <f t="shared" si="174"/>
        <v>0</v>
      </c>
      <c r="Q921" s="14" t="str">
        <f t="shared" si="175"/>
        <v/>
      </c>
      <c r="R921" s="14"/>
      <c r="S921" s="14"/>
      <c r="T921" s="14">
        <f t="shared" si="178"/>
        <v>644.65206657775821</v>
      </c>
      <c r="U921" s="14">
        <f t="shared" si="179"/>
        <v>127.98072816626343</v>
      </c>
      <c r="V921" s="14">
        <f t="shared" si="176"/>
        <v>0</v>
      </c>
    </row>
    <row r="922" spans="2:22" x14ac:dyDescent="0.3">
      <c r="B922" s="7" t="s">
        <v>11</v>
      </c>
      <c r="C922" s="7">
        <v>914</v>
      </c>
      <c r="D922" s="7">
        <v>325</v>
      </c>
      <c r="E922" s="8">
        <v>54</v>
      </c>
      <c r="F922" s="22">
        <f t="shared" si="169"/>
        <v>15</v>
      </c>
      <c r="G922" s="14">
        <f t="shared" si="177"/>
        <v>0.59722222222222177</v>
      </c>
      <c r="H922" s="14">
        <f>('motorcycle data'!$C$4)*(G922)</f>
        <v>118.24999999999991</v>
      </c>
      <c r="I922" s="14">
        <f>0.5*1.225*F922^2*('motorcycle data'!$F$4)*('motorcycle data'!$G$4)</f>
        <v>45.340312499999996</v>
      </c>
      <c r="J922" s="14">
        <f>IF(F922=0,0,H922+I922+'motorcycle data'!$E$7)</f>
        <v>202.43791249999992</v>
      </c>
      <c r="K922" s="14">
        <f t="shared" si="170"/>
        <v>202.43791249999992</v>
      </c>
      <c r="L922" s="14">
        <f t="shared" si="171"/>
        <v>0</v>
      </c>
      <c r="M922" s="14">
        <f t="shared" si="172"/>
        <v>3.0365686874999986</v>
      </c>
      <c r="N922" s="14">
        <f t="shared" si="168"/>
        <v>3.0365686874999986</v>
      </c>
      <c r="O922" s="14">
        <f t="shared" si="173"/>
        <v>0</v>
      </c>
      <c r="P922" s="14">
        <f t="shared" si="174"/>
        <v>0</v>
      </c>
      <c r="Q922" s="14" t="str">
        <f t="shared" si="175"/>
        <v/>
      </c>
      <c r="R922" s="14"/>
      <c r="S922" s="14"/>
      <c r="T922" s="14">
        <f t="shared" si="178"/>
        <v>647.6886352652582</v>
      </c>
      <c r="U922" s="14">
        <f t="shared" si="179"/>
        <v>127.98072816626343</v>
      </c>
      <c r="V922" s="14">
        <f t="shared" si="176"/>
        <v>0</v>
      </c>
    </row>
    <row r="923" spans="2:22" x14ac:dyDescent="0.3">
      <c r="B923" s="7" t="s">
        <v>11</v>
      </c>
      <c r="C923" s="7">
        <v>915</v>
      </c>
      <c r="D923" s="7">
        <v>326</v>
      </c>
      <c r="E923" s="8">
        <v>57</v>
      </c>
      <c r="F923" s="22">
        <f t="shared" si="169"/>
        <v>15.833333333333332</v>
      </c>
      <c r="G923" s="14">
        <f t="shared" si="177"/>
        <v>0.56944444444444464</v>
      </c>
      <c r="H923" s="14">
        <f>('motorcycle data'!$C$4)*(G923)</f>
        <v>112.75000000000004</v>
      </c>
      <c r="I923" s="14">
        <f>0.5*1.225*F923^2*('motorcycle data'!$F$4)*('motorcycle data'!$G$4)</f>
        <v>50.518064236111094</v>
      </c>
      <c r="J923" s="14">
        <f>IF(F923=0,0,H923+I923+'motorcycle data'!$E$7)</f>
        <v>202.11566423611114</v>
      </c>
      <c r="K923" s="14">
        <f t="shared" si="170"/>
        <v>202.11566423611114</v>
      </c>
      <c r="L923" s="14">
        <f t="shared" si="171"/>
        <v>0</v>
      </c>
      <c r="M923" s="14">
        <f t="shared" si="172"/>
        <v>3.2001646837384259</v>
      </c>
      <c r="N923" s="14">
        <f t="shared" si="168"/>
        <v>3.2001646837384259</v>
      </c>
      <c r="O923" s="14">
        <f t="shared" si="173"/>
        <v>0</v>
      </c>
      <c r="P923" s="14">
        <f t="shared" si="174"/>
        <v>0</v>
      </c>
      <c r="Q923" s="14" t="str">
        <f t="shared" si="175"/>
        <v/>
      </c>
      <c r="R923" s="14"/>
      <c r="S923" s="14"/>
      <c r="T923" s="14">
        <f t="shared" si="178"/>
        <v>650.88879994899662</v>
      </c>
      <c r="U923" s="14">
        <f t="shared" si="179"/>
        <v>127.98072816626343</v>
      </c>
      <c r="V923" s="14">
        <f t="shared" si="176"/>
        <v>0</v>
      </c>
    </row>
    <row r="924" spans="2:22" x14ac:dyDescent="0.3">
      <c r="B924" s="7" t="s">
        <v>11</v>
      </c>
      <c r="C924" s="7">
        <v>916</v>
      </c>
      <c r="D924" s="7">
        <v>327</v>
      </c>
      <c r="E924" s="8">
        <v>58.1</v>
      </c>
      <c r="F924" s="22">
        <f t="shared" si="169"/>
        <v>16.138888888888889</v>
      </c>
      <c r="G924" s="14">
        <f t="shared" si="177"/>
        <v>0.30555555555555597</v>
      </c>
      <c r="H924" s="14">
        <f>('motorcycle data'!$C$4)*(G924)</f>
        <v>60.500000000000085</v>
      </c>
      <c r="I924" s="14">
        <f>0.5*1.225*F924^2*('motorcycle data'!$F$4)*('motorcycle data'!$G$4)</f>
        <v>52.4866983121142</v>
      </c>
      <c r="J924" s="14">
        <f>IF(F924=0,0,H924+I924+'motorcycle data'!$E$7)</f>
        <v>151.8342983121143</v>
      </c>
      <c r="K924" s="14">
        <f t="shared" si="170"/>
        <v>151.8342983121143</v>
      </c>
      <c r="L924" s="14">
        <f t="shared" si="171"/>
        <v>0</v>
      </c>
      <c r="M924" s="14">
        <f t="shared" si="172"/>
        <v>2.4504368699816221</v>
      </c>
      <c r="N924" s="14">
        <f t="shared" si="168"/>
        <v>2.4504368699816221</v>
      </c>
      <c r="O924" s="14">
        <f t="shared" si="173"/>
        <v>0</v>
      </c>
      <c r="P924" s="14">
        <f t="shared" si="174"/>
        <v>0</v>
      </c>
      <c r="Q924" s="14" t="str">
        <f t="shared" si="175"/>
        <v/>
      </c>
      <c r="R924" s="14"/>
      <c r="S924" s="14"/>
      <c r="T924" s="14">
        <f t="shared" si="178"/>
        <v>653.33923681897829</v>
      </c>
      <c r="U924" s="14">
        <f t="shared" si="179"/>
        <v>127.98072816626343</v>
      </c>
      <c r="V924" s="14">
        <f t="shared" si="176"/>
        <v>0</v>
      </c>
    </row>
    <row r="925" spans="2:22" x14ac:dyDescent="0.3">
      <c r="B925" s="7" t="s">
        <v>11</v>
      </c>
      <c r="C925" s="7">
        <v>917</v>
      </c>
      <c r="D925" s="7">
        <v>328</v>
      </c>
      <c r="E925" s="8">
        <v>59.2</v>
      </c>
      <c r="F925" s="22">
        <f t="shared" si="169"/>
        <v>16.444444444444446</v>
      </c>
      <c r="G925" s="14">
        <f t="shared" si="177"/>
        <v>0.12499999999999981</v>
      </c>
      <c r="H925" s="14">
        <f>('motorcycle data'!$C$4)*(G925)</f>
        <v>24.749999999999961</v>
      </c>
      <c r="I925" s="14">
        <f>0.5*1.225*F925^2*('motorcycle data'!$F$4)*('motorcycle data'!$G$4)</f>
        <v>54.492960493827169</v>
      </c>
      <c r="J925" s="14">
        <f>IF(F925=0,0,H925+I925+'motorcycle data'!$E$7)</f>
        <v>118.09056049382713</v>
      </c>
      <c r="K925" s="14">
        <f t="shared" si="170"/>
        <v>118.09056049382713</v>
      </c>
      <c r="L925" s="14">
        <f t="shared" si="171"/>
        <v>0</v>
      </c>
      <c r="M925" s="14">
        <f t="shared" si="172"/>
        <v>1.9419336614540463</v>
      </c>
      <c r="N925" s="14">
        <f t="shared" si="168"/>
        <v>1.9419336614540463</v>
      </c>
      <c r="O925" s="14">
        <f t="shared" si="173"/>
        <v>0</v>
      </c>
      <c r="P925" s="14">
        <f t="shared" si="174"/>
        <v>0</v>
      </c>
      <c r="Q925" s="14" t="str">
        <f t="shared" si="175"/>
        <v/>
      </c>
      <c r="R925" s="14"/>
      <c r="S925" s="14"/>
      <c r="T925" s="14">
        <f t="shared" si="178"/>
        <v>655.28117048043237</v>
      </c>
      <c r="U925" s="14">
        <f t="shared" si="179"/>
        <v>127.98072816626343</v>
      </c>
      <c r="V925" s="14">
        <f t="shared" si="176"/>
        <v>0</v>
      </c>
    </row>
    <row r="926" spans="2:22" x14ac:dyDescent="0.3">
      <c r="B926" s="7" t="s">
        <v>11</v>
      </c>
      <c r="C926" s="7">
        <v>918</v>
      </c>
      <c r="D926" s="7">
        <v>329</v>
      </c>
      <c r="E926" s="8">
        <v>59</v>
      </c>
      <c r="F926" s="22">
        <f t="shared" si="169"/>
        <v>16.388888888888889</v>
      </c>
      <c r="G926" s="14">
        <f t="shared" si="177"/>
        <v>-1.3888888888889086E-2</v>
      </c>
      <c r="H926" s="14">
        <f>('motorcycle data'!$C$4)*(G926)</f>
        <v>-2.7500000000000391</v>
      </c>
      <c r="I926" s="14">
        <f>0.5*1.225*F926^2*('motorcycle data'!$F$4)*('motorcycle data'!$G$4)</f>
        <v>54.125386766975303</v>
      </c>
      <c r="J926" s="14">
        <f>IF(F926=0,0,H926+I926+'motorcycle data'!$E$7)</f>
        <v>90.222986766975268</v>
      </c>
      <c r="K926" s="14">
        <f t="shared" si="170"/>
        <v>90.222986766975268</v>
      </c>
      <c r="L926" s="14">
        <f t="shared" si="171"/>
        <v>0</v>
      </c>
      <c r="M926" s="14">
        <f t="shared" si="172"/>
        <v>1.4786545053476503</v>
      </c>
      <c r="N926" s="14">
        <f t="shared" si="168"/>
        <v>1.4786545053476503</v>
      </c>
      <c r="O926" s="14">
        <f t="shared" si="173"/>
        <v>0</v>
      </c>
      <c r="P926" s="14">
        <f t="shared" si="174"/>
        <v>0</v>
      </c>
      <c r="Q926" s="14">
        <f t="shared" si="175"/>
        <v>0</v>
      </c>
      <c r="R926" s="14">
        <f>Q926</f>
        <v>0</v>
      </c>
      <c r="S926" s="14"/>
      <c r="T926" s="14">
        <f t="shared" si="178"/>
        <v>656.75982498578003</v>
      </c>
      <c r="U926" s="14">
        <f t="shared" si="179"/>
        <v>127.98072816626343</v>
      </c>
      <c r="V926" s="14">
        <f t="shared" si="176"/>
        <v>0</v>
      </c>
    </row>
    <row r="927" spans="2:22" x14ac:dyDescent="0.3">
      <c r="B927" s="7" t="s">
        <v>11</v>
      </c>
      <c r="C927" s="7">
        <v>919</v>
      </c>
      <c r="D927" s="7">
        <v>330</v>
      </c>
      <c r="E927" s="8">
        <v>59.1</v>
      </c>
      <c r="F927" s="22">
        <f t="shared" si="169"/>
        <v>16.416666666666668</v>
      </c>
      <c r="G927" s="14">
        <f t="shared" si="177"/>
        <v>6.9444444444444448E-2</v>
      </c>
      <c r="H927" s="14">
        <f>('motorcycle data'!$C$4)*(G927)</f>
        <v>13.75</v>
      </c>
      <c r="I927" s="14">
        <f>0.5*1.225*F927^2*('motorcycle data'!$F$4)*('motorcycle data'!$G$4)</f>
        <v>54.309018142361111</v>
      </c>
      <c r="J927" s="14">
        <f>IF(F927=0,0,H927+I927+'motorcycle data'!$E$7)</f>
        <v>106.90661814236111</v>
      </c>
      <c r="K927" s="14">
        <f t="shared" si="170"/>
        <v>106.90661814236111</v>
      </c>
      <c r="L927" s="14">
        <f t="shared" si="171"/>
        <v>0</v>
      </c>
      <c r="M927" s="14">
        <f t="shared" si="172"/>
        <v>1.7550503145037617</v>
      </c>
      <c r="N927" s="14">
        <f t="shared" si="168"/>
        <v>1.7550503145037617</v>
      </c>
      <c r="O927" s="14">
        <f t="shared" si="173"/>
        <v>0</v>
      </c>
      <c r="P927" s="14">
        <f t="shared" si="174"/>
        <v>0</v>
      </c>
      <c r="Q927" s="14" t="str">
        <f t="shared" si="175"/>
        <v/>
      </c>
      <c r="R927" s="14"/>
      <c r="S927" s="14"/>
      <c r="T927" s="14">
        <f t="shared" si="178"/>
        <v>658.51487530028373</v>
      </c>
      <c r="U927" s="14">
        <f t="shared" si="179"/>
        <v>127.98072816626343</v>
      </c>
      <c r="V927" s="14">
        <f t="shared" si="176"/>
        <v>0</v>
      </c>
    </row>
    <row r="928" spans="2:22" x14ac:dyDescent="0.3">
      <c r="B928" s="7" t="s">
        <v>11</v>
      </c>
      <c r="C928" s="7">
        <v>920</v>
      </c>
      <c r="D928" s="7">
        <v>331</v>
      </c>
      <c r="E928" s="8">
        <v>59.5</v>
      </c>
      <c r="F928" s="22">
        <f t="shared" si="169"/>
        <v>16.527777777777779</v>
      </c>
      <c r="G928" s="14">
        <f t="shared" si="177"/>
        <v>0.19444444444444425</v>
      </c>
      <c r="H928" s="14">
        <f>('motorcycle data'!$C$4)*(G928)</f>
        <v>38.499999999999964</v>
      </c>
      <c r="I928" s="14">
        <f>0.5*1.225*F928^2*('motorcycle data'!$F$4)*('motorcycle data'!$G$4)</f>
        <v>55.046653404706795</v>
      </c>
      <c r="J928" s="14">
        <f>IF(F928=0,0,H928+I928+'motorcycle data'!$E$7)</f>
        <v>132.39425340470677</v>
      </c>
      <c r="K928" s="14">
        <f t="shared" si="170"/>
        <v>132.39425340470677</v>
      </c>
      <c r="L928" s="14">
        <f t="shared" si="171"/>
        <v>0</v>
      </c>
      <c r="M928" s="14">
        <f t="shared" si="172"/>
        <v>2.1881827993277927</v>
      </c>
      <c r="N928" s="14">
        <f t="shared" si="168"/>
        <v>2.1881827993277927</v>
      </c>
      <c r="O928" s="14">
        <f t="shared" si="173"/>
        <v>0</v>
      </c>
      <c r="P928" s="14">
        <f t="shared" si="174"/>
        <v>0</v>
      </c>
      <c r="Q928" s="14" t="str">
        <f t="shared" si="175"/>
        <v/>
      </c>
      <c r="R928" s="14"/>
      <c r="S928" s="14"/>
      <c r="T928" s="14">
        <f t="shared" si="178"/>
        <v>660.70305809961155</v>
      </c>
      <c r="U928" s="14">
        <f t="shared" si="179"/>
        <v>127.98072816626343</v>
      </c>
      <c r="V928" s="14">
        <f t="shared" si="176"/>
        <v>0</v>
      </c>
    </row>
    <row r="929" spans="2:22" x14ac:dyDescent="0.3">
      <c r="B929" s="7" t="s">
        <v>11</v>
      </c>
      <c r="C929" s="7">
        <v>921</v>
      </c>
      <c r="D929" s="7">
        <v>332</v>
      </c>
      <c r="E929" s="8">
        <v>60.5</v>
      </c>
      <c r="F929" s="22">
        <f t="shared" si="169"/>
        <v>16.805555555555554</v>
      </c>
      <c r="G929" s="14">
        <f t="shared" si="177"/>
        <v>0.38888888888888851</v>
      </c>
      <c r="H929" s="14">
        <f>('motorcycle data'!$C$4)*(G929)</f>
        <v>76.999999999999929</v>
      </c>
      <c r="I929" s="14">
        <f>0.5*1.225*F929^2*('motorcycle data'!$F$4)*('motorcycle data'!$G$4)</f>
        <v>56.912509886188253</v>
      </c>
      <c r="J929" s="14">
        <f>IF(F929=0,0,H929+I929+'motorcycle data'!$E$7)</f>
        <v>172.76010988618819</v>
      </c>
      <c r="K929" s="14">
        <f t="shared" si="170"/>
        <v>172.76010988618819</v>
      </c>
      <c r="L929" s="14">
        <f t="shared" si="171"/>
        <v>0</v>
      </c>
      <c r="M929" s="14">
        <f t="shared" si="172"/>
        <v>2.9033296244762177</v>
      </c>
      <c r="N929" s="14">
        <f t="shared" si="168"/>
        <v>2.9033296244762177</v>
      </c>
      <c r="O929" s="14">
        <f t="shared" si="173"/>
        <v>0</v>
      </c>
      <c r="P929" s="14">
        <f t="shared" si="174"/>
        <v>0</v>
      </c>
      <c r="Q929" s="14" t="str">
        <f t="shared" si="175"/>
        <v/>
      </c>
      <c r="R929" s="14"/>
      <c r="S929" s="14"/>
      <c r="T929" s="14">
        <f t="shared" si="178"/>
        <v>663.60638772408777</v>
      </c>
      <c r="U929" s="14">
        <f t="shared" si="179"/>
        <v>127.98072816626343</v>
      </c>
      <c r="V929" s="14">
        <f t="shared" si="176"/>
        <v>0</v>
      </c>
    </row>
    <row r="930" spans="2:22" x14ac:dyDescent="0.3">
      <c r="B930" s="7" t="s">
        <v>11</v>
      </c>
      <c r="C930" s="7">
        <v>922</v>
      </c>
      <c r="D930" s="7">
        <v>333</v>
      </c>
      <c r="E930" s="8">
        <v>62.3</v>
      </c>
      <c r="F930" s="22">
        <f t="shared" si="169"/>
        <v>17.305555555555554</v>
      </c>
      <c r="G930" s="14">
        <f t="shared" si="177"/>
        <v>0.47222222222222199</v>
      </c>
      <c r="H930" s="14">
        <f>('motorcycle data'!$C$4)*(G930)</f>
        <v>93.499999999999957</v>
      </c>
      <c r="I930" s="14">
        <f>0.5*1.225*F930^2*('motorcycle data'!$F$4)*('motorcycle data'!$G$4)</f>
        <v>60.349417525077143</v>
      </c>
      <c r="J930" s="14">
        <f>IF(F930=0,0,H930+I930+'motorcycle data'!$E$7)</f>
        <v>192.69701752507711</v>
      </c>
      <c r="K930" s="14">
        <f t="shared" si="170"/>
        <v>192.69701752507711</v>
      </c>
      <c r="L930" s="14">
        <f t="shared" si="171"/>
        <v>0</v>
      </c>
      <c r="M930" s="14">
        <f t="shared" si="172"/>
        <v>3.3347289421700843</v>
      </c>
      <c r="N930" s="14">
        <f t="shared" si="168"/>
        <v>3.3347289421700843</v>
      </c>
      <c r="O930" s="14">
        <f t="shared" si="173"/>
        <v>0</v>
      </c>
      <c r="P930" s="14">
        <f t="shared" si="174"/>
        <v>0</v>
      </c>
      <c r="Q930" s="14" t="str">
        <f t="shared" si="175"/>
        <v/>
      </c>
      <c r="R930" s="14"/>
      <c r="S930" s="14"/>
      <c r="T930" s="14">
        <f t="shared" si="178"/>
        <v>666.94111666625781</v>
      </c>
      <c r="U930" s="14">
        <f t="shared" si="179"/>
        <v>127.98072816626343</v>
      </c>
      <c r="V930" s="14">
        <f t="shared" si="176"/>
        <v>0</v>
      </c>
    </row>
    <row r="931" spans="2:22" x14ac:dyDescent="0.3">
      <c r="B931" s="7" t="s">
        <v>11</v>
      </c>
      <c r="C931" s="7">
        <v>923</v>
      </c>
      <c r="D931" s="7">
        <v>334</v>
      </c>
      <c r="E931" s="8">
        <v>63.9</v>
      </c>
      <c r="F931" s="22">
        <f t="shared" si="169"/>
        <v>17.75</v>
      </c>
      <c r="G931" s="14">
        <f t="shared" si="177"/>
        <v>0.38888888888888851</v>
      </c>
      <c r="H931" s="14">
        <f>('motorcycle data'!$C$4)*(G931)</f>
        <v>76.999999999999929</v>
      </c>
      <c r="I931" s="14">
        <f>0.5*1.225*F931^2*('motorcycle data'!$F$4)*('motorcycle data'!$G$4)</f>
        <v>63.489032031249998</v>
      </c>
      <c r="J931" s="14">
        <f>IF(F931=0,0,H931+I931+'motorcycle data'!$E$7)</f>
        <v>179.33663203124993</v>
      </c>
      <c r="K931" s="14">
        <f t="shared" si="170"/>
        <v>179.33663203124993</v>
      </c>
      <c r="L931" s="14">
        <f t="shared" si="171"/>
        <v>0</v>
      </c>
      <c r="M931" s="14">
        <f t="shared" si="172"/>
        <v>3.1832252185546861</v>
      </c>
      <c r="N931" s="14">
        <f t="shared" si="168"/>
        <v>3.1832252185546861</v>
      </c>
      <c r="O931" s="14">
        <f t="shared" si="173"/>
        <v>0</v>
      </c>
      <c r="P931" s="14">
        <f t="shared" si="174"/>
        <v>0</v>
      </c>
      <c r="Q931" s="14" t="str">
        <f t="shared" si="175"/>
        <v/>
      </c>
      <c r="R931" s="14"/>
      <c r="S931" s="14"/>
      <c r="T931" s="14">
        <f t="shared" si="178"/>
        <v>670.12434188481245</v>
      </c>
      <c r="U931" s="14">
        <f t="shared" si="179"/>
        <v>127.98072816626343</v>
      </c>
      <c r="V931" s="14">
        <f t="shared" si="176"/>
        <v>0</v>
      </c>
    </row>
    <row r="932" spans="2:22" x14ac:dyDescent="0.3">
      <c r="B932" s="7" t="s">
        <v>11</v>
      </c>
      <c r="C932" s="7">
        <v>924</v>
      </c>
      <c r="D932" s="7">
        <v>335</v>
      </c>
      <c r="E932" s="8">
        <v>65.099999999999994</v>
      </c>
      <c r="F932" s="22">
        <f t="shared" si="169"/>
        <v>18.083333333333332</v>
      </c>
      <c r="G932" s="14">
        <f t="shared" si="177"/>
        <v>2.7777777777777186E-2</v>
      </c>
      <c r="H932" s="14">
        <f>('motorcycle data'!$C$4)*(G932)</f>
        <v>5.4999999999998828</v>
      </c>
      <c r="I932" s="14">
        <f>0.5*1.225*F932^2*('motorcycle data'!$F$4)*('motorcycle data'!$G$4)</f>
        <v>65.895986892361094</v>
      </c>
      <c r="J932" s="14">
        <f>IF(F932=0,0,H932+I932+'motorcycle data'!$E$7)</f>
        <v>110.24358689236098</v>
      </c>
      <c r="K932" s="14">
        <f t="shared" si="170"/>
        <v>110.24358689236098</v>
      </c>
      <c r="L932" s="14">
        <f t="shared" si="171"/>
        <v>0</v>
      </c>
      <c r="M932" s="14">
        <f t="shared" si="172"/>
        <v>1.993571529636861</v>
      </c>
      <c r="N932" s="14">
        <f t="shared" si="168"/>
        <v>1.993571529636861</v>
      </c>
      <c r="O932" s="14">
        <f t="shared" si="173"/>
        <v>0</v>
      </c>
      <c r="P932" s="14">
        <f t="shared" si="174"/>
        <v>0</v>
      </c>
      <c r="Q932" s="14" t="str">
        <f t="shared" si="175"/>
        <v/>
      </c>
      <c r="R932" s="14"/>
      <c r="S932" s="14"/>
      <c r="T932" s="14">
        <f t="shared" si="178"/>
        <v>672.11791341444928</v>
      </c>
      <c r="U932" s="14">
        <f t="shared" si="179"/>
        <v>127.98072816626343</v>
      </c>
      <c r="V932" s="14">
        <f t="shared" si="176"/>
        <v>0</v>
      </c>
    </row>
    <row r="933" spans="2:22" x14ac:dyDescent="0.3">
      <c r="B933" s="7" t="s">
        <v>11</v>
      </c>
      <c r="C933" s="7">
        <v>925</v>
      </c>
      <c r="D933" s="7">
        <v>336</v>
      </c>
      <c r="E933" s="8">
        <v>64.099999999999994</v>
      </c>
      <c r="F933" s="22">
        <f t="shared" si="169"/>
        <v>17.805555555555554</v>
      </c>
      <c r="G933" s="14">
        <f t="shared" si="177"/>
        <v>-0.33333333333333215</v>
      </c>
      <c r="H933" s="14">
        <f>('motorcycle data'!$C$4)*(G933)</f>
        <v>-65.999999999999773</v>
      </c>
      <c r="I933" s="14">
        <f>0.5*1.225*F933^2*('motorcycle data'!$F$4)*('motorcycle data'!$G$4)</f>
        <v>63.88708141396603</v>
      </c>
      <c r="J933" s="14">
        <f>IF(F933=0,0,H933+I933+'motorcycle data'!$E$7)</f>
        <v>36.734681413966257</v>
      </c>
      <c r="K933" s="14">
        <f t="shared" si="170"/>
        <v>36.734681413966257</v>
      </c>
      <c r="L933" s="14">
        <f t="shared" si="171"/>
        <v>0</v>
      </c>
      <c r="M933" s="14">
        <f t="shared" si="172"/>
        <v>0.6540814107320102</v>
      </c>
      <c r="N933" s="14">
        <f t="shared" si="168"/>
        <v>0.6540814107320102</v>
      </c>
      <c r="O933" s="14">
        <f t="shared" si="173"/>
        <v>0</v>
      </c>
      <c r="P933" s="14">
        <f t="shared" si="174"/>
        <v>0</v>
      </c>
      <c r="Q933" s="14">
        <f t="shared" si="175"/>
        <v>0</v>
      </c>
      <c r="R933" s="14">
        <f>SUM(Q933:Q951)</f>
        <v>0</v>
      </c>
      <c r="S933" s="14"/>
      <c r="T933" s="14">
        <f t="shared" si="178"/>
        <v>672.77199482518131</v>
      </c>
      <c r="U933" s="14">
        <f t="shared" si="179"/>
        <v>127.98072816626343</v>
      </c>
      <c r="V933" s="14">
        <f t="shared" si="176"/>
        <v>0</v>
      </c>
    </row>
    <row r="934" spans="2:22" x14ac:dyDescent="0.3">
      <c r="B934" s="7" t="s">
        <v>11</v>
      </c>
      <c r="C934" s="7">
        <v>926</v>
      </c>
      <c r="D934" s="7">
        <v>337</v>
      </c>
      <c r="E934" s="8">
        <v>62.7</v>
      </c>
      <c r="F934" s="22">
        <f t="shared" si="169"/>
        <v>17.416666666666668</v>
      </c>
      <c r="G934" s="14">
        <f t="shared" si="177"/>
        <v>-0.29166666666666585</v>
      </c>
      <c r="H934" s="14">
        <f>('motorcycle data'!$C$4)*(G934)</f>
        <v>-57.749999999999837</v>
      </c>
      <c r="I934" s="14">
        <f>0.5*1.225*F934^2*('motorcycle data'!$F$4)*('motorcycle data'!$G$4)</f>
        <v>61.126857725694457</v>
      </c>
      <c r="J934" s="14">
        <f>IF(F934=0,0,H934+I934+'motorcycle data'!$E$7)</f>
        <v>42.22445772569462</v>
      </c>
      <c r="K934" s="14">
        <f t="shared" si="170"/>
        <v>42.22445772569462</v>
      </c>
      <c r="L934" s="14">
        <f t="shared" si="171"/>
        <v>0</v>
      </c>
      <c r="M934" s="14">
        <f t="shared" si="172"/>
        <v>0.73540930538918137</v>
      </c>
      <c r="N934" s="14">
        <f t="shared" si="168"/>
        <v>0.73540930538918137</v>
      </c>
      <c r="O934" s="14">
        <f t="shared" si="173"/>
        <v>0</v>
      </c>
      <c r="P934" s="14">
        <f t="shared" si="174"/>
        <v>0</v>
      </c>
      <c r="Q934" s="14">
        <f t="shared" si="175"/>
        <v>0</v>
      </c>
      <c r="R934" s="14"/>
      <c r="S934" s="14"/>
      <c r="T934" s="14">
        <f t="shared" si="178"/>
        <v>673.50740413057054</v>
      </c>
      <c r="U934" s="14">
        <f t="shared" si="179"/>
        <v>127.98072816626343</v>
      </c>
      <c r="V934" s="14">
        <f t="shared" si="176"/>
        <v>0</v>
      </c>
    </row>
    <row r="935" spans="2:22" x14ac:dyDescent="0.3">
      <c r="B935" s="7" t="s">
        <v>11</v>
      </c>
      <c r="C935" s="7">
        <v>927</v>
      </c>
      <c r="D935" s="7">
        <v>338</v>
      </c>
      <c r="E935" s="8">
        <v>62</v>
      </c>
      <c r="F935" s="22">
        <f t="shared" si="169"/>
        <v>17.222222222222221</v>
      </c>
      <c r="G935" s="14">
        <f t="shared" si="177"/>
        <v>-0.19444444444444522</v>
      </c>
      <c r="H935" s="14">
        <f>('motorcycle data'!$C$4)*(G935)</f>
        <v>-38.500000000000156</v>
      </c>
      <c r="I935" s="14">
        <f>0.5*1.225*F935^2*('motorcycle data'!$F$4)*('motorcycle data'!$G$4)</f>
        <v>59.769602623456784</v>
      </c>
      <c r="J935" s="14">
        <f>IF(F935=0,0,H935+I935+'motorcycle data'!$E$7)</f>
        <v>60.117202623456627</v>
      </c>
      <c r="K935" s="14">
        <f t="shared" si="170"/>
        <v>60.117202623456627</v>
      </c>
      <c r="L935" s="14">
        <f t="shared" si="171"/>
        <v>0</v>
      </c>
      <c r="M935" s="14">
        <f t="shared" si="172"/>
        <v>1.0353518229595309</v>
      </c>
      <c r="N935" s="14">
        <f t="shared" si="168"/>
        <v>1.0353518229595309</v>
      </c>
      <c r="O935" s="14">
        <f t="shared" si="173"/>
        <v>0</v>
      </c>
      <c r="P935" s="14">
        <f t="shared" si="174"/>
        <v>0</v>
      </c>
      <c r="Q935" s="14">
        <f t="shared" si="175"/>
        <v>0</v>
      </c>
      <c r="R935" s="14"/>
      <c r="S935" s="14"/>
      <c r="T935" s="14">
        <f t="shared" si="178"/>
        <v>674.5427559535301</v>
      </c>
      <c r="U935" s="14">
        <f t="shared" si="179"/>
        <v>127.98072816626343</v>
      </c>
      <c r="V935" s="14">
        <f t="shared" si="176"/>
        <v>0</v>
      </c>
    </row>
    <row r="936" spans="2:22" x14ac:dyDescent="0.3">
      <c r="B936" s="7" t="s">
        <v>11</v>
      </c>
      <c r="C936" s="7">
        <v>928</v>
      </c>
      <c r="D936" s="7">
        <v>339</v>
      </c>
      <c r="E936" s="8">
        <v>61.3</v>
      </c>
      <c r="F936" s="22">
        <f t="shared" si="169"/>
        <v>17.027777777777775</v>
      </c>
      <c r="G936" s="14">
        <f t="shared" si="177"/>
        <v>-0.15277777777777798</v>
      </c>
      <c r="H936" s="14">
        <f>('motorcycle data'!$C$4)*(G936)</f>
        <v>-30.250000000000043</v>
      </c>
      <c r="I936" s="14">
        <f>0.5*1.225*F936^2*('motorcycle data'!$F$4)*('motorcycle data'!$G$4)</f>
        <v>58.427585349151215</v>
      </c>
      <c r="J936" s="14">
        <f>IF(F936=0,0,H936+I936+'motorcycle data'!$E$7)</f>
        <v>67.025185349151172</v>
      </c>
      <c r="K936" s="14">
        <f t="shared" si="170"/>
        <v>67.025185349151172</v>
      </c>
      <c r="L936" s="14">
        <f t="shared" si="171"/>
        <v>0</v>
      </c>
      <c r="M936" s="14">
        <f t="shared" si="172"/>
        <v>1.1412899616397127</v>
      </c>
      <c r="N936" s="14">
        <f t="shared" si="168"/>
        <v>1.1412899616397127</v>
      </c>
      <c r="O936" s="14">
        <f t="shared" si="173"/>
        <v>0</v>
      </c>
      <c r="P936" s="14">
        <f t="shared" si="174"/>
        <v>0</v>
      </c>
      <c r="Q936" s="14">
        <f t="shared" si="175"/>
        <v>0</v>
      </c>
      <c r="R936" s="14"/>
      <c r="S936" s="14"/>
      <c r="T936" s="14">
        <f t="shared" si="178"/>
        <v>675.6840459151698</v>
      </c>
      <c r="U936" s="14">
        <f t="shared" si="179"/>
        <v>127.98072816626343</v>
      </c>
      <c r="V936" s="14">
        <f t="shared" si="176"/>
        <v>0</v>
      </c>
    </row>
    <row r="937" spans="2:22" x14ac:dyDescent="0.3">
      <c r="B937" s="7" t="s">
        <v>11</v>
      </c>
      <c r="C937" s="7">
        <v>929</v>
      </c>
      <c r="D937" s="7">
        <v>340</v>
      </c>
      <c r="E937" s="8">
        <v>60.9</v>
      </c>
      <c r="F937" s="22">
        <f t="shared" si="169"/>
        <v>16.916666666666664</v>
      </c>
      <c r="G937" s="14">
        <f t="shared" si="177"/>
        <v>-0.11111111111111072</v>
      </c>
      <c r="H937" s="14">
        <f>('motorcycle data'!$C$4)*(G937)</f>
        <v>-21.999999999999922</v>
      </c>
      <c r="I937" s="14">
        <f>0.5*1.225*F937^2*('motorcycle data'!$F$4)*('motorcycle data'!$G$4)</f>
        <v>57.667559809027757</v>
      </c>
      <c r="J937" s="14">
        <f>IF(F937=0,0,H937+I937+'motorcycle data'!$E$7)</f>
        <v>74.515159809027836</v>
      </c>
      <c r="K937" s="14">
        <f t="shared" si="170"/>
        <v>74.515159809027836</v>
      </c>
      <c r="L937" s="14">
        <f t="shared" si="171"/>
        <v>0</v>
      </c>
      <c r="M937" s="14">
        <f t="shared" si="172"/>
        <v>1.2605481201027207</v>
      </c>
      <c r="N937" s="14">
        <f t="shared" si="168"/>
        <v>1.2605481201027207</v>
      </c>
      <c r="O937" s="14">
        <f t="shared" si="173"/>
        <v>0</v>
      </c>
      <c r="P937" s="14">
        <f t="shared" si="174"/>
        <v>0</v>
      </c>
      <c r="Q937" s="14">
        <f t="shared" si="175"/>
        <v>0</v>
      </c>
      <c r="R937" s="14"/>
      <c r="S937" s="14"/>
      <c r="T937" s="14">
        <f t="shared" si="178"/>
        <v>676.94459403527253</v>
      </c>
      <c r="U937" s="14">
        <f t="shared" si="179"/>
        <v>127.98072816626343</v>
      </c>
      <c r="V937" s="14">
        <f t="shared" si="176"/>
        <v>0</v>
      </c>
    </row>
    <row r="938" spans="2:22" x14ac:dyDescent="0.3">
      <c r="B938" s="7" t="s">
        <v>11</v>
      </c>
      <c r="C938" s="7">
        <v>930</v>
      </c>
      <c r="D938" s="7">
        <v>341</v>
      </c>
      <c r="E938" s="8">
        <v>60.5</v>
      </c>
      <c r="F938" s="22">
        <f t="shared" si="169"/>
        <v>16.805555555555554</v>
      </c>
      <c r="G938" s="14">
        <f t="shared" si="177"/>
        <v>-9.7222222222221627E-2</v>
      </c>
      <c r="H938" s="14">
        <f>('motorcycle data'!$C$4)*(G938)</f>
        <v>-19.249999999999883</v>
      </c>
      <c r="I938" s="14">
        <f>0.5*1.225*F938^2*('motorcycle data'!$F$4)*('motorcycle data'!$G$4)</f>
        <v>56.912509886188253</v>
      </c>
      <c r="J938" s="14">
        <f>IF(F938=0,0,H938+I938+'motorcycle data'!$E$7)</f>
        <v>76.510109886188374</v>
      </c>
      <c r="K938" s="14">
        <f t="shared" si="170"/>
        <v>76.510109886188374</v>
      </c>
      <c r="L938" s="14">
        <f t="shared" si="171"/>
        <v>0</v>
      </c>
      <c r="M938" s="14">
        <f t="shared" si="172"/>
        <v>1.285794902253999</v>
      </c>
      <c r="N938" s="14">
        <f t="shared" si="168"/>
        <v>1.285794902253999</v>
      </c>
      <c r="O938" s="14">
        <f t="shared" si="173"/>
        <v>0</v>
      </c>
      <c r="P938" s="14">
        <f t="shared" si="174"/>
        <v>0</v>
      </c>
      <c r="Q938" s="14">
        <f t="shared" si="175"/>
        <v>0</v>
      </c>
      <c r="R938" s="14"/>
      <c r="S938" s="14"/>
      <c r="T938" s="14">
        <f t="shared" si="178"/>
        <v>678.23038893752653</v>
      </c>
      <c r="U938" s="14">
        <f t="shared" si="179"/>
        <v>127.98072816626343</v>
      </c>
      <c r="V938" s="14">
        <f t="shared" si="176"/>
        <v>0</v>
      </c>
    </row>
    <row r="939" spans="2:22" x14ac:dyDescent="0.3">
      <c r="B939" s="7" t="s">
        <v>11</v>
      </c>
      <c r="C939" s="7">
        <v>931</v>
      </c>
      <c r="D939" s="7">
        <v>342</v>
      </c>
      <c r="E939" s="8">
        <v>60.2</v>
      </c>
      <c r="F939" s="22">
        <f t="shared" si="169"/>
        <v>16.722222222222221</v>
      </c>
      <c r="G939" s="14">
        <f t="shared" si="177"/>
        <v>-9.7222222222222612E-2</v>
      </c>
      <c r="H939" s="14">
        <f>('motorcycle data'!$C$4)*(G939)</f>
        <v>-19.250000000000078</v>
      </c>
      <c r="I939" s="14">
        <f>0.5*1.225*F939^2*('motorcycle data'!$F$4)*('motorcycle data'!$G$4)</f>
        <v>56.349487692901228</v>
      </c>
      <c r="J939" s="14">
        <f>IF(F939=0,0,H939+I939+'motorcycle data'!$E$7)</f>
        <v>75.94708769290115</v>
      </c>
      <c r="K939" s="14">
        <f t="shared" si="170"/>
        <v>75.94708769290115</v>
      </c>
      <c r="L939" s="14">
        <f t="shared" si="171"/>
        <v>0</v>
      </c>
      <c r="M939" s="14">
        <f t="shared" si="172"/>
        <v>1.2700040775312913</v>
      </c>
      <c r="N939" s="14">
        <f t="shared" si="168"/>
        <v>1.2700040775312913</v>
      </c>
      <c r="O939" s="14">
        <f t="shared" si="173"/>
        <v>0</v>
      </c>
      <c r="P939" s="14">
        <f t="shared" si="174"/>
        <v>0</v>
      </c>
      <c r="Q939" s="14">
        <f t="shared" si="175"/>
        <v>0</v>
      </c>
      <c r="R939" s="14"/>
      <c r="S939" s="14"/>
      <c r="T939" s="14">
        <f t="shared" si="178"/>
        <v>679.50039301505785</v>
      </c>
      <c r="U939" s="14">
        <f t="shared" si="179"/>
        <v>127.98072816626343</v>
      </c>
      <c r="V939" s="14">
        <f t="shared" si="176"/>
        <v>0</v>
      </c>
    </row>
    <row r="940" spans="2:22" x14ac:dyDescent="0.3">
      <c r="B940" s="7" t="s">
        <v>11</v>
      </c>
      <c r="C940" s="7">
        <v>932</v>
      </c>
      <c r="D940" s="7">
        <v>343</v>
      </c>
      <c r="E940" s="8">
        <v>59.8</v>
      </c>
      <c r="F940" s="22">
        <f t="shared" si="169"/>
        <v>16.611111111111111</v>
      </c>
      <c r="G940" s="14">
        <f t="shared" si="177"/>
        <v>-0.1111111111111117</v>
      </c>
      <c r="H940" s="14">
        <f>('motorcycle data'!$C$4)*(G940)</f>
        <v>-22.000000000000117</v>
      </c>
      <c r="I940" s="14">
        <f>0.5*1.225*F940^2*('motorcycle data'!$F$4)*('motorcycle data'!$G$4)</f>
        <v>55.60314510030863</v>
      </c>
      <c r="J940" s="14">
        <f>IF(F940=0,0,H940+I940+'motorcycle data'!$E$7)</f>
        <v>72.450745100308509</v>
      </c>
      <c r="K940" s="14">
        <f t="shared" si="170"/>
        <v>72.450745100308509</v>
      </c>
      <c r="L940" s="14">
        <f t="shared" si="171"/>
        <v>0</v>
      </c>
      <c r="M940" s="14">
        <f t="shared" si="172"/>
        <v>1.2034873769440135</v>
      </c>
      <c r="N940" s="14">
        <f t="shared" si="168"/>
        <v>1.2034873769440135</v>
      </c>
      <c r="O940" s="14">
        <f t="shared" si="173"/>
        <v>0</v>
      </c>
      <c r="P940" s="14">
        <f t="shared" si="174"/>
        <v>0</v>
      </c>
      <c r="Q940" s="14">
        <f t="shared" si="175"/>
        <v>0</v>
      </c>
      <c r="R940" s="14"/>
      <c r="S940" s="14"/>
      <c r="T940" s="14">
        <f t="shared" si="178"/>
        <v>680.70388039200191</v>
      </c>
      <c r="U940" s="14">
        <f t="shared" si="179"/>
        <v>127.98072816626343</v>
      </c>
      <c r="V940" s="14">
        <f t="shared" si="176"/>
        <v>0</v>
      </c>
    </row>
    <row r="941" spans="2:22" x14ac:dyDescent="0.3">
      <c r="B941" s="7" t="s">
        <v>11</v>
      </c>
      <c r="C941" s="7">
        <v>933</v>
      </c>
      <c r="D941" s="7">
        <v>344</v>
      </c>
      <c r="E941" s="8">
        <v>59.4</v>
      </c>
      <c r="F941" s="22">
        <f t="shared" si="169"/>
        <v>16.5</v>
      </c>
      <c r="G941" s="14">
        <f t="shared" si="177"/>
        <v>-0.16666666666666607</v>
      </c>
      <c r="H941" s="14">
        <f>('motorcycle data'!$C$4)*(G941)</f>
        <v>-32.999999999999886</v>
      </c>
      <c r="I941" s="14">
        <f>0.5*1.225*F941^2*('motorcycle data'!$F$4)*('motorcycle data'!$G$4)</f>
        <v>54.861778124999994</v>
      </c>
      <c r="J941" s="14">
        <f>IF(F941=0,0,H941+I941+'motorcycle data'!$E$7)</f>
        <v>60.709378125000107</v>
      </c>
      <c r="K941" s="14">
        <f t="shared" si="170"/>
        <v>60.709378125000107</v>
      </c>
      <c r="L941" s="14">
        <f t="shared" si="171"/>
        <v>0</v>
      </c>
      <c r="M941" s="14">
        <f t="shared" si="172"/>
        <v>1.0017047390625018</v>
      </c>
      <c r="N941" s="14">
        <f t="shared" si="168"/>
        <v>1.0017047390625018</v>
      </c>
      <c r="O941" s="14">
        <f t="shared" si="173"/>
        <v>0</v>
      </c>
      <c r="P941" s="14">
        <f t="shared" si="174"/>
        <v>0</v>
      </c>
      <c r="Q941" s="14">
        <f t="shared" si="175"/>
        <v>0</v>
      </c>
      <c r="R941" s="14"/>
      <c r="S941" s="14"/>
      <c r="T941" s="14">
        <f t="shared" si="178"/>
        <v>681.70558513106437</v>
      </c>
      <c r="U941" s="14">
        <f t="shared" si="179"/>
        <v>127.98072816626343</v>
      </c>
      <c r="V941" s="14">
        <f t="shared" si="176"/>
        <v>0</v>
      </c>
    </row>
    <row r="942" spans="2:22" x14ac:dyDescent="0.3">
      <c r="B942" s="7" t="s">
        <v>11</v>
      </c>
      <c r="C942" s="7">
        <v>934</v>
      </c>
      <c r="D942" s="7">
        <v>345</v>
      </c>
      <c r="E942" s="8">
        <v>58.6</v>
      </c>
      <c r="F942" s="22">
        <f t="shared" si="169"/>
        <v>16.277777777777779</v>
      </c>
      <c r="G942" s="14">
        <f t="shared" si="177"/>
        <v>-0.26388888888888867</v>
      </c>
      <c r="H942" s="14">
        <f>('motorcycle data'!$C$4)*(G942)</f>
        <v>-52.249999999999957</v>
      </c>
      <c r="I942" s="14">
        <f>0.5*1.225*F942^2*('motorcycle data'!$F$4)*('motorcycle data'!$G$4)</f>
        <v>53.39397102623456</v>
      </c>
      <c r="J942" s="14">
        <f>IF(F942=0,0,H942+I942+'motorcycle data'!$E$7)</f>
        <v>39.991571026234602</v>
      </c>
      <c r="K942" s="14">
        <f t="shared" si="170"/>
        <v>39.991571026234602</v>
      </c>
      <c r="L942" s="14">
        <f t="shared" si="171"/>
        <v>0</v>
      </c>
      <c r="M942" s="14">
        <f t="shared" si="172"/>
        <v>0.6509739061492632</v>
      </c>
      <c r="N942" s="14">
        <f t="shared" si="168"/>
        <v>0.6509739061492632</v>
      </c>
      <c r="O942" s="14">
        <f t="shared" si="173"/>
        <v>0</v>
      </c>
      <c r="P942" s="14">
        <f t="shared" si="174"/>
        <v>0</v>
      </c>
      <c r="Q942" s="14">
        <f t="shared" si="175"/>
        <v>0</v>
      </c>
      <c r="R942" s="14"/>
      <c r="S942" s="14"/>
      <c r="T942" s="14">
        <f t="shared" si="178"/>
        <v>682.35655903721363</v>
      </c>
      <c r="U942" s="14">
        <f t="shared" si="179"/>
        <v>127.98072816626343</v>
      </c>
      <c r="V942" s="14">
        <f t="shared" si="176"/>
        <v>0</v>
      </c>
    </row>
    <row r="943" spans="2:22" x14ac:dyDescent="0.3">
      <c r="B943" s="7" t="s">
        <v>11</v>
      </c>
      <c r="C943" s="7">
        <v>935</v>
      </c>
      <c r="D943" s="7">
        <v>346</v>
      </c>
      <c r="E943" s="8">
        <v>57.5</v>
      </c>
      <c r="F943" s="22">
        <f t="shared" si="169"/>
        <v>15.972222222222221</v>
      </c>
      <c r="G943" s="14">
        <f t="shared" si="177"/>
        <v>-0.27777777777777779</v>
      </c>
      <c r="H943" s="14">
        <f>('motorcycle data'!$C$4)*(G943)</f>
        <v>-55</v>
      </c>
      <c r="I943" s="14">
        <f>0.5*1.225*F943^2*('motorcycle data'!$F$4)*('motorcycle data'!$G$4)</f>
        <v>51.408233265817898</v>
      </c>
      <c r="J943" s="14">
        <f>IF(F943=0,0,H943+I943+'motorcycle data'!$E$7)</f>
        <v>35.255833265817898</v>
      </c>
      <c r="K943" s="14">
        <f t="shared" si="170"/>
        <v>35.255833265817898</v>
      </c>
      <c r="L943" s="14">
        <f t="shared" si="171"/>
        <v>0</v>
      </c>
      <c r="M943" s="14">
        <f t="shared" si="172"/>
        <v>0.56311400355125807</v>
      </c>
      <c r="N943" s="14">
        <f t="shared" si="168"/>
        <v>0.56311400355125807</v>
      </c>
      <c r="O943" s="14">
        <f t="shared" si="173"/>
        <v>0</v>
      </c>
      <c r="P943" s="14">
        <f t="shared" si="174"/>
        <v>0</v>
      </c>
      <c r="Q943" s="14">
        <f t="shared" si="175"/>
        <v>0</v>
      </c>
      <c r="R943" s="14"/>
      <c r="S943" s="14"/>
      <c r="T943" s="14">
        <f t="shared" si="178"/>
        <v>682.91967304076491</v>
      </c>
      <c r="U943" s="14">
        <f t="shared" si="179"/>
        <v>127.98072816626343</v>
      </c>
      <c r="V943" s="14">
        <f t="shared" si="176"/>
        <v>0</v>
      </c>
    </row>
    <row r="944" spans="2:22" x14ac:dyDescent="0.3">
      <c r="B944" s="7" t="s">
        <v>11</v>
      </c>
      <c r="C944" s="7">
        <v>936</v>
      </c>
      <c r="D944" s="7">
        <v>347</v>
      </c>
      <c r="E944" s="8">
        <v>56.6</v>
      </c>
      <c r="F944" s="22">
        <f t="shared" si="169"/>
        <v>15.722222222222221</v>
      </c>
      <c r="G944" s="14">
        <f t="shared" si="177"/>
        <v>-0.20833333333333331</v>
      </c>
      <c r="H944" s="14">
        <f>('motorcycle data'!$C$4)*(G944)</f>
        <v>-41.249999999999993</v>
      </c>
      <c r="I944" s="14">
        <f>0.5*1.225*F944^2*('motorcycle data'!$F$4)*('motorcycle data'!$G$4)</f>
        <v>49.811526581790119</v>
      </c>
      <c r="J944" s="14">
        <f>IF(F944=0,0,H944+I944+'motorcycle data'!$E$7)</f>
        <v>47.409126581790126</v>
      </c>
      <c r="K944" s="14">
        <f t="shared" si="170"/>
        <v>47.409126581790126</v>
      </c>
      <c r="L944" s="14">
        <f t="shared" si="171"/>
        <v>0</v>
      </c>
      <c r="M944" s="14">
        <f t="shared" si="172"/>
        <v>0.74537682348036693</v>
      </c>
      <c r="N944" s="14">
        <f t="shared" si="168"/>
        <v>0.74537682348036693</v>
      </c>
      <c r="O944" s="14">
        <f t="shared" si="173"/>
        <v>0</v>
      </c>
      <c r="P944" s="14">
        <f t="shared" si="174"/>
        <v>0</v>
      </c>
      <c r="Q944" s="14">
        <f t="shared" si="175"/>
        <v>0</v>
      </c>
      <c r="R944" s="14"/>
      <c r="S944" s="14"/>
      <c r="T944" s="14">
        <f t="shared" si="178"/>
        <v>683.66504986424525</v>
      </c>
      <c r="U944" s="14">
        <f t="shared" si="179"/>
        <v>127.98072816626343</v>
      </c>
      <c r="V944" s="14">
        <f t="shared" si="176"/>
        <v>0</v>
      </c>
    </row>
    <row r="945" spans="2:22" x14ac:dyDescent="0.3">
      <c r="B945" s="7" t="s">
        <v>11</v>
      </c>
      <c r="C945" s="7">
        <v>937</v>
      </c>
      <c r="D945" s="7">
        <v>348</v>
      </c>
      <c r="E945" s="8">
        <v>56</v>
      </c>
      <c r="F945" s="22">
        <f t="shared" si="169"/>
        <v>15.555555555555555</v>
      </c>
      <c r="G945" s="14">
        <f t="shared" si="177"/>
        <v>-0.15277777777777798</v>
      </c>
      <c r="H945" s="14">
        <f>('motorcycle data'!$C$4)*(G945)</f>
        <v>-30.250000000000043</v>
      </c>
      <c r="I945" s="14">
        <f>0.5*1.225*F945^2*('motorcycle data'!$F$4)*('motorcycle data'!$G$4)</f>
        <v>48.761049382716045</v>
      </c>
      <c r="J945" s="14">
        <f>IF(F945=0,0,H945+I945+'motorcycle data'!$E$7)</f>
        <v>57.358649382716003</v>
      </c>
      <c r="K945" s="14">
        <f t="shared" si="170"/>
        <v>57.358649382716003</v>
      </c>
      <c r="L945" s="14">
        <f t="shared" si="171"/>
        <v>0</v>
      </c>
      <c r="M945" s="14">
        <f t="shared" si="172"/>
        <v>0.89224565706447112</v>
      </c>
      <c r="N945" s="14">
        <f t="shared" si="168"/>
        <v>0.89224565706447112</v>
      </c>
      <c r="O945" s="14">
        <f t="shared" si="173"/>
        <v>0</v>
      </c>
      <c r="P945" s="14">
        <f t="shared" si="174"/>
        <v>0</v>
      </c>
      <c r="Q945" s="14">
        <f t="shared" si="175"/>
        <v>0</v>
      </c>
      <c r="R945" s="14"/>
      <c r="S945" s="14"/>
      <c r="T945" s="14">
        <f t="shared" si="178"/>
        <v>684.5572955213097</v>
      </c>
      <c r="U945" s="14">
        <f t="shared" si="179"/>
        <v>127.98072816626343</v>
      </c>
      <c r="V945" s="14">
        <f t="shared" si="176"/>
        <v>0</v>
      </c>
    </row>
    <row r="946" spans="2:22" x14ac:dyDescent="0.3">
      <c r="B946" s="7" t="s">
        <v>11</v>
      </c>
      <c r="C946" s="7">
        <v>938</v>
      </c>
      <c r="D946" s="7">
        <v>349</v>
      </c>
      <c r="E946" s="8">
        <v>55.5</v>
      </c>
      <c r="F946" s="22">
        <f t="shared" si="169"/>
        <v>15.416666666666666</v>
      </c>
      <c r="G946" s="14">
        <f t="shared" si="177"/>
        <v>-0.1388888888888889</v>
      </c>
      <c r="H946" s="14">
        <f>('motorcycle data'!$C$4)*(G946)</f>
        <v>-27.5</v>
      </c>
      <c r="I946" s="14">
        <f>0.5*1.225*F946^2*('motorcycle data'!$F$4)*('motorcycle data'!$G$4)</f>
        <v>47.894203559027765</v>
      </c>
      <c r="J946" s="14">
        <f>IF(F946=0,0,H946+I946+'motorcycle data'!$E$7)</f>
        <v>59.241803559027765</v>
      </c>
      <c r="K946" s="14">
        <f t="shared" si="170"/>
        <v>59.241803559027765</v>
      </c>
      <c r="L946" s="14">
        <f t="shared" si="171"/>
        <v>0</v>
      </c>
      <c r="M946" s="14">
        <f t="shared" si="172"/>
        <v>0.91331113820167797</v>
      </c>
      <c r="N946" s="14">
        <f t="shared" si="168"/>
        <v>0.91331113820167797</v>
      </c>
      <c r="O946" s="14">
        <f t="shared" si="173"/>
        <v>0</v>
      </c>
      <c r="P946" s="14">
        <f t="shared" si="174"/>
        <v>0</v>
      </c>
      <c r="Q946" s="14">
        <f t="shared" si="175"/>
        <v>0</v>
      </c>
      <c r="R946" s="14"/>
      <c r="S946" s="14"/>
      <c r="T946" s="14">
        <f t="shared" si="178"/>
        <v>685.47060665951142</v>
      </c>
      <c r="U946" s="14">
        <f t="shared" si="179"/>
        <v>127.98072816626343</v>
      </c>
      <c r="V946" s="14">
        <f t="shared" si="176"/>
        <v>0</v>
      </c>
    </row>
    <row r="947" spans="2:22" x14ac:dyDescent="0.3">
      <c r="B947" s="7" t="s">
        <v>11</v>
      </c>
      <c r="C947" s="7">
        <v>939</v>
      </c>
      <c r="D947" s="7">
        <v>350</v>
      </c>
      <c r="E947" s="8">
        <v>55</v>
      </c>
      <c r="F947" s="22">
        <f t="shared" si="169"/>
        <v>15.277777777777777</v>
      </c>
      <c r="G947" s="14">
        <f t="shared" si="177"/>
        <v>-0.15277777777777798</v>
      </c>
      <c r="H947" s="14">
        <f>('motorcycle data'!$C$4)*(G947)</f>
        <v>-30.250000000000043</v>
      </c>
      <c r="I947" s="14">
        <f>0.5*1.225*F947^2*('motorcycle data'!$F$4)*('motorcycle data'!$G$4)</f>
        <v>47.03513213734567</v>
      </c>
      <c r="J947" s="14">
        <f>IF(F947=0,0,H947+I947+'motorcycle data'!$E$7)</f>
        <v>55.632732137345627</v>
      </c>
      <c r="K947" s="14">
        <f t="shared" si="170"/>
        <v>55.632732137345627</v>
      </c>
      <c r="L947" s="14">
        <f t="shared" si="171"/>
        <v>0</v>
      </c>
      <c r="M947" s="14">
        <f t="shared" si="172"/>
        <v>0.84994451876500265</v>
      </c>
      <c r="N947" s="14">
        <f t="shared" si="168"/>
        <v>0.84994451876500265</v>
      </c>
      <c r="O947" s="14">
        <f t="shared" si="173"/>
        <v>0</v>
      </c>
      <c r="P947" s="14">
        <f t="shared" si="174"/>
        <v>0</v>
      </c>
      <c r="Q947" s="14">
        <f t="shared" si="175"/>
        <v>0</v>
      </c>
      <c r="R947" s="14"/>
      <c r="S947" s="14"/>
      <c r="T947" s="14">
        <f t="shared" si="178"/>
        <v>686.32055117827645</v>
      </c>
      <c r="U947" s="14">
        <f t="shared" si="179"/>
        <v>127.98072816626343</v>
      </c>
      <c r="V947" s="14">
        <f t="shared" si="176"/>
        <v>0</v>
      </c>
    </row>
    <row r="948" spans="2:22" x14ac:dyDescent="0.3">
      <c r="B948" s="7" t="s">
        <v>11</v>
      </c>
      <c r="C948" s="7">
        <v>940</v>
      </c>
      <c r="D948" s="7">
        <v>351</v>
      </c>
      <c r="E948" s="8">
        <v>54.4</v>
      </c>
      <c r="F948" s="22">
        <f t="shared" si="169"/>
        <v>15.111111111111111</v>
      </c>
      <c r="G948" s="14">
        <f t="shared" si="177"/>
        <v>-0.12499999999999981</v>
      </c>
      <c r="H948" s="14">
        <f>('motorcycle data'!$C$4)*(G948)</f>
        <v>-24.749999999999961</v>
      </c>
      <c r="I948" s="14">
        <f>0.5*1.225*F948^2*('motorcycle data'!$F$4)*('motorcycle data'!$G$4)</f>
        <v>46.014508641975304</v>
      </c>
      <c r="J948" s="14">
        <f>IF(F948=0,0,H948+I948+'motorcycle data'!$E$7)</f>
        <v>60.11210864197534</v>
      </c>
      <c r="K948" s="14">
        <f t="shared" si="170"/>
        <v>60.11210864197534</v>
      </c>
      <c r="L948" s="14">
        <f t="shared" si="171"/>
        <v>0</v>
      </c>
      <c r="M948" s="14">
        <f t="shared" si="172"/>
        <v>0.90836075281207174</v>
      </c>
      <c r="N948" s="14">
        <f t="shared" si="168"/>
        <v>0.90836075281207174</v>
      </c>
      <c r="O948" s="14">
        <f t="shared" si="173"/>
        <v>0</v>
      </c>
      <c r="P948" s="14">
        <f t="shared" si="174"/>
        <v>0</v>
      </c>
      <c r="Q948" s="14">
        <f t="shared" si="175"/>
        <v>0</v>
      </c>
      <c r="R948" s="14"/>
      <c r="S948" s="14"/>
      <c r="T948" s="14">
        <f t="shared" si="178"/>
        <v>687.22891193108853</v>
      </c>
      <c r="U948" s="14">
        <f t="shared" si="179"/>
        <v>127.98072816626343</v>
      </c>
      <c r="V948" s="14">
        <f t="shared" si="176"/>
        <v>0</v>
      </c>
    </row>
    <row r="949" spans="2:22" x14ac:dyDescent="0.3">
      <c r="B949" s="7" t="s">
        <v>11</v>
      </c>
      <c r="C949" s="7">
        <v>941</v>
      </c>
      <c r="D949" s="7">
        <v>352</v>
      </c>
      <c r="E949" s="8">
        <v>54.1</v>
      </c>
      <c r="F949" s="22">
        <f t="shared" si="169"/>
        <v>15.027777777777779</v>
      </c>
      <c r="G949" s="14">
        <f t="shared" si="177"/>
        <v>-5.5555555555555358E-2</v>
      </c>
      <c r="H949" s="14">
        <f>('motorcycle data'!$C$4)*(G949)</f>
        <v>-10.999999999999961</v>
      </c>
      <c r="I949" s="14">
        <f>0.5*1.225*F949^2*('motorcycle data'!$F$4)*('motorcycle data'!$G$4)</f>
        <v>45.508395071373464</v>
      </c>
      <c r="J949" s="14">
        <f>IF(F949=0,0,H949+I949+'motorcycle data'!$E$7)</f>
        <v>73.355995071373499</v>
      </c>
      <c r="K949" s="14">
        <f t="shared" si="170"/>
        <v>73.355995071373499</v>
      </c>
      <c r="L949" s="14">
        <f t="shared" si="171"/>
        <v>0</v>
      </c>
      <c r="M949" s="14">
        <f t="shared" si="172"/>
        <v>1.1023775926003629</v>
      </c>
      <c r="N949" s="14">
        <f t="shared" si="168"/>
        <v>1.1023775926003629</v>
      </c>
      <c r="O949" s="14">
        <f t="shared" si="173"/>
        <v>0</v>
      </c>
      <c r="P949" s="14">
        <f t="shared" si="174"/>
        <v>0</v>
      </c>
      <c r="Q949" s="14">
        <f t="shared" si="175"/>
        <v>0</v>
      </c>
      <c r="R949" s="14"/>
      <c r="S949" s="14"/>
      <c r="T949" s="14">
        <f t="shared" si="178"/>
        <v>688.33128952368895</v>
      </c>
      <c r="U949" s="14">
        <f t="shared" si="179"/>
        <v>127.98072816626343</v>
      </c>
      <c r="V949" s="14">
        <f t="shared" si="176"/>
        <v>0</v>
      </c>
    </row>
    <row r="950" spans="2:22" x14ac:dyDescent="0.3">
      <c r="B950" s="7" t="s">
        <v>11</v>
      </c>
      <c r="C950" s="7">
        <v>942</v>
      </c>
      <c r="D950" s="7">
        <v>353</v>
      </c>
      <c r="E950" s="8">
        <v>54</v>
      </c>
      <c r="F950" s="22">
        <f t="shared" si="169"/>
        <v>15</v>
      </c>
      <c r="G950" s="14">
        <f t="shared" si="177"/>
        <v>-2.7777777777778172E-2</v>
      </c>
      <c r="H950" s="14">
        <f>('motorcycle data'!$C$4)*(G950)</f>
        <v>-5.5000000000000782</v>
      </c>
      <c r="I950" s="14">
        <f>0.5*1.225*F950^2*('motorcycle data'!$F$4)*('motorcycle data'!$G$4)</f>
        <v>45.340312499999996</v>
      </c>
      <c r="J950" s="14">
        <f>IF(F950=0,0,H950+I950+'motorcycle data'!$E$7)</f>
        <v>78.687912499999925</v>
      </c>
      <c r="K950" s="14">
        <f t="shared" si="170"/>
        <v>78.687912499999925</v>
      </c>
      <c r="L950" s="14">
        <f t="shared" si="171"/>
        <v>0</v>
      </c>
      <c r="M950" s="14">
        <f t="shared" si="172"/>
        <v>1.1803186874999987</v>
      </c>
      <c r="N950" s="14">
        <f t="shared" si="168"/>
        <v>1.1803186874999987</v>
      </c>
      <c r="O950" s="14">
        <f t="shared" si="173"/>
        <v>0</v>
      </c>
      <c r="P950" s="14">
        <f t="shared" si="174"/>
        <v>0</v>
      </c>
      <c r="Q950" s="14">
        <f t="shared" si="175"/>
        <v>0</v>
      </c>
      <c r="R950" s="14"/>
      <c r="S950" s="14"/>
      <c r="T950" s="14">
        <f t="shared" si="178"/>
        <v>689.5116082111889</v>
      </c>
      <c r="U950" s="14">
        <f t="shared" si="179"/>
        <v>127.98072816626343</v>
      </c>
      <c r="V950" s="14">
        <f t="shared" si="176"/>
        <v>0</v>
      </c>
    </row>
    <row r="951" spans="2:22" x14ac:dyDescent="0.3">
      <c r="B951" s="7" t="s">
        <v>11</v>
      </c>
      <c r="C951" s="7">
        <v>943</v>
      </c>
      <c r="D951" s="7">
        <v>354</v>
      </c>
      <c r="E951" s="8">
        <v>53.9</v>
      </c>
      <c r="F951" s="22">
        <f t="shared" si="169"/>
        <v>14.972222222222221</v>
      </c>
      <c r="G951" s="14">
        <f t="shared" si="177"/>
        <v>-1.3888888888889086E-2</v>
      </c>
      <c r="H951" s="14">
        <f>('motorcycle data'!$C$4)*(G951)</f>
        <v>-2.7500000000000391</v>
      </c>
      <c r="I951" s="14">
        <f>0.5*1.225*F951^2*('motorcycle data'!$F$4)*('motorcycle data'!$G$4)</f>
        <v>45.172540904706779</v>
      </c>
      <c r="J951" s="14">
        <f>IF(F951=0,0,H951+I951+'motorcycle data'!$E$7)</f>
        <v>81.270140904706736</v>
      </c>
      <c r="K951" s="14">
        <f t="shared" si="170"/>
        <v>81.270140904706736</v>
      </c>
      <c r="L951" s="14">
        <f t="shared" si="171"/>
        <v>0</v>
      </c>
      <c r="M951" s="14">
        <f t="shared" si="172"/>
        <v>1.2167946096565814</v>
      </c>
      <c r="N951" s="14">
        <f t="shared" si="168"/>
        <v>1.2167946096565814</v>
      </c>
      <c r="O951" s="14">
        <f t="shared" si="173"/>
        <v>0</v>
      </c>
      <c r="P951" s="14">
        <f t="shared" si="174"/>
        <v>0</v>
      </c>
      <c r="Q951" s="14">
        <f t="shared" si="175"/>
        <v>0</v>
      </c>
      <c r="R951" s="14"/>
      <c r="S951" s="14"/>
      <c r="T951" s="14">
        <f t="shared" si="178"/>
        <v>690.72840282084553</v>
      </c>
      <c r="U951" s="14">
        <f t="shared" si="179"/>
        <v>127.98072816626343</v>
      </c>
      <c r="V951" s="14">
        <f t="shared" si="176"/>
        <v>0</v>
      </c>
    </row>
    <row r="952" spans="2:22" x14ac:dyDescent="0.3">
      <c r="B952" s="7" t="s">
        <v>11</v>
      </c>
      <c r="C952" s="7">
        <v>944</v>
      </c>
      <c r="D952" s="7">
        <v>355</v>
      </c>
      <c r="E952" s="8">
        <v>53.9</v>
      </c>
      <c r="F952" s="22">
        <f t="shared" si="169"/>
        <v>14.972222222222221</v>
      </c>
      <c r="G952" s="14">
        <f t="shared" si="177"/>
        <v>1.3888888888889086E-2</v>
      </c>
      <c r="H952" s="14">
        <f>('motorcycle data'!$C$4)*(G952)</f>
        <v>2.7500000000000391</v>
      </c>
      <c r="I952" s="14">
        <f>0.5*1.225*F952^2*('motorcycle data'!$F$4)*('motorcycle data'!$G$4)</f>
        <v>45.172540904706779</v>
      </c>
      <c r="J952" s="14">
        <f>IF(F952=0,0,H952+I952+'motorcycle data'!$E$7)</f>
        <v>86.770140904706821</v>
      </c>
      <c r="K952" s="14">
        <f t="shared" si="170"/>
        <v>86.770140904706821</v>
      </c>
      <c r="L952" s="14">
        <f t="shared" si="171"/>
        <v>0</v>
      </c>
      <c r="M952" s="14">
        <f t="shared" si="172"/>
        <v>1.2991418318788048</v>
      </c>
      <c r="N952" s="14">
        <f t="shared" si="168"/>
        <v>1.2991418318788048</v>
      </c>
      <c r="O952" s="14">
        <f t="shared" si="173"/>
        <v>0</v>
      </c>
      <c r="P952" s="14">
        <f t="shared" si="174"/>
        <v>0</v>
      </c>
      <c r="Q952" s="14" t="str">
        <f t="shared" si="175"/>
        <v/>
      </c>
      <c r="R952" s="14"/>
      <c r="S952" s="14"/>
      <c r="T952" s="14">
        <f t="shared" si="178"/>
        <v>692.02754465272437</v>
      </c>
      <c r="U952" s="14">
        <f t="shared" si="179"/>
        <v>127.98072816626343</v>
      </c>
      <c r="V952" s="14">
        <f t="shared" si="176"/>
        <v>0</v>
      </c>
    </row>
    <row r="953" spans="2:22" x14ac:dyDescent="0.3">
      <c r="B953" s="7" t="s">
        <v>11</v>
      </c>
      <c r="C953" s="7">
        <v>945</v>
      </c>
      <c r="D953" s="7">
        <v>356</v>
      </c>
      <c r="E953" s="8">
        <v>54</v>
      </c>
      <c r="F953" s="22">
        <f t="shared" si="169"/>
        <v>15</v>
      </c>
      <c r="G953" s="14">
        <f t="shared" si="177"/>
        <v>4.1666666666667261E-2</v>
      </c>
      <c r="H953" s="14">
        <f>('motorcycle data'!$C$4)*(G953)</f>
        <v>8.2500000000001172</v>
      </c>
      <c r="I953" s="14">
        <f>0.5*1.225*F953^2*('motorcycle data'!$F$4)*('motorcycle data'!$G$4)</f>
        <v>45.340312499999996</v>
      </c>
      <c r="J953" s="14">
        <f>IF(F953=0,0,H953+I953+'motorcycle data'!$E$7)</f>
        <v>92.43791250000011</v>
      </c>
      <c r="K953" s="14">
        <f t="shared" si="170"/>
        <v>92.43791250000011</v>
      </c>
      <c r="L953" s="14">
        <f t="shared" si="171"/>
        <v>0</v>
      </c>
      <c r="M953" s="14">
        <f t="shared" si="172"/>
        <v>1.3865686875000016</v>
      </c>
      <c r="N953" s="14">
        <f t="shared" si="168"/>
        <v>1.3865686875000016</v>
      </c>
      <c r="O953" s="14">
        <f t="shared" si="173"/>
        <v>0</v>
      </c>
      <c r="P953" s="14">
        <f t="shared" si="174"/>
        <v>0</v>
      </c>
      <c r="Q953" s="14" t="str">
        <f t="shared" si="175"/>
        <v/>
      </c>
      <c r="R953" s="14"/>
      <c r="S953" s="14"/>
      <c r="T953" s="14">
        <f t="shared" si="178"/>
        <v>693.41411334022439</v>
      </c>
      <c r="U953" s="14">
        <f t="shared" si="179"/>
        <v>127.98072816626343</v>
      </c>
      <c r="V953" s="14">
        <f t="shared" si="176"/>
        <v>0</v>
      </c>
    </row>
    <row r="954" spans="2:22" x14ac:dyDescent="0.3">
      <c r="B954" s="7" t="s">
        <v>11</v>
      </c>
      <c r="C954" s="7">
        <v>946</v>
      </c>
      <c r="D954" s="7">
        <v>357</v>
      </c>
      <c r="E954" s="8">
        <v>54.2</v>
      </c>
      <c r="F954" s="22">
        <f t="shared" si="169"/>
        <v>15.055555555555555</v>
      </c>
      <c r="G954" s="14">
        <f t="shared" si="177"/>
        <v>0.1388888888888889</v>
      </c>
      <c r="H954" s="14">
        <f>('motorcycle data'!$C$4)*(G954)</f>
        <v>27.5</v>
      </c>
      <c r="I954" s="14">
        <f>0.5*1.225*F954^2*('motorcycle data'!$F$4)*('motorcycle data'!$G$4)</f>
        <v>45.676788618827167</v>
      </c>
      <c r="J954" s="14">
        <f>IF(F954=0,0,H954+I954+'motorcycle data'!$E$7)</f>
        <v>112.02438861882717</v>
      </c>
      <c r="K954" s="14">
        <f t="shared" si="170"/>
        <v>112.02438861882717</v>
      </c>
      <c r="L954" s="14">
        <f t="shared" si="171"/>
        <v>0</v>
      </c>
      <c r="M954" s="14">
        <f t="shared" si="172"/>
        <v>1.6865894064278979</v>
      </c>
      <c r="N954" s="14">
        <f t="shared" si="168"/>
        <v>1.6865894064278979</v>
      </c>
      <c r="O954" s="14">
        <f t="shared" si="173"/>
        <v>0</v>
      </c>
      <c r="P954" s="14">
        <f t="shared" si="174"/>
        <v>0</v>
      </c>
      <c r="Q954" s="14" t="str">
        <f t="shared" si="175"/>
        <v/>
      </c>
      <c r="R954" s="14"/>
      <c r="S954" s="14"/>
      <c r="T954" s="14">
        <f t="shared" si="178"/>
        <v>695.10070274665225</v>
      </c>
      <c r="U954" s="14">
        <f t="shared" si="179"/>
        <v>127.98072816626343</v>
      </c>
      <c r="V954" s="14">
        <f t="shared" si="176"/>
        <v>0</v>
      </c>
    </row>
    <row r="955" spans="2:22" x14ac:dyDescent="0.3">
      <c r="B955" s="7" t="s">
        <v>11</v>
      </c>
      <c r="C955" s="7">
        <v>947</v>
      </c>
      <c r="D955" s="7">
        <v>358</v>
      </c>
      <c r="E955" s="8">
        <v>55</v>
      </c>
      <c r="F955" s="22">
        <f t="shared" si="169"/>
        <v>15.277777777777777</v>
      </c>
      <c r="G955" s="14">
        <f t="shared" si="177"/>
        <v>0.22222222222222143</v>
      </c>
      <c r="H955" s="14">
        <f>('motorcycle data'!$C$4)*(G955)</f>
        <v>43.999999999999844</v>
      </c>
      <c r="I955" s="14">
        <f>0.5*1.225*F955^2*('motorcycle data'!$F$4)*('motorcycle data'!$G$4)</f>
        <v>47.03513213734567</v>
      </c>
      <c r="J955" s="14">
        <f>IF(F955=0,0,H955+I955+'motorcycle data'!$E$7)</f>
        <v>129.8827321373455</v>
      </c>
      <c r="K955" s="14">
        <f t="shared" si="170"/>
        <v>129.8827321373455</v>
      </c>
      <c r="L955" s="14">
        <f t="shared" si="171"/>
        <v>0</v>
      </c>
      <c r="M955" s="14">
        <f t="shared" si="172"/>
        <v>1.9843195187650005</v>
      </c>
      <c r="N955" s="14">
        <f t="shared" si="168"/>
        <v>1.9843195187650005</v>
      </c>
      <c r="O955" s="14">
        <f t="shared" si="173"/>
        <v>0</v>
      </c>
      <c r="P955" s="14">
        <f t="shared" si="174"/>
        <v>0</v>
      </c>
      <c r="Q955" s="14" t="str">
        <f t="shared" si="175"/>
        <v/>
      </c>
      <c r="R955" s="14"/>
      <c r="S955" s="14"/>
      <c r="T955" s="14">
        <f t="shared" si="178"/>
        <v>697.08502226541725</v>
      </c>
      <c r="U955" s="14">
        <f t="shared" si="179"/>
        <v>127.98072816626343</v>
      </c>
      <c r="V955" s="14">
        <f t="shared" si="176"/>
        <v>0</v>
      </c>
    </row>
    <row r="956" spans="2:22" x14ac:dyDescent="0.3">
      <c r="B956" s="7" t="s">
        <v>11</v>
      </c>
      <c r="C956" s="7">
        <v>948</v>
      </c>
      <c r="D956" s="7">
        <v>359</v>
      </c>
      <c r="E956" s="8">
        <v>55.8</v>
      </c>
      <c r="F956" s="22">
        <f t="shared" si="169"/>
        <v>15.499999999999998</v>
      </c>
      <c r="G956" s="14">
        <f t="shared" si="177"/>
        <v>0.16666666666666705</v>
      </c>
      <c r="H956" s="14">
        <f>('motorcycle data'!$C$4)*(G956)</f>
        <v>33.000000000000078</v>
      </c>
      <c r="I956" s="14">
        <f>0.5*1.225*F956^2*('motorcycle data'!$F$4)*('motorcycle data'!$G$4)</f>
        <v>48.413378124999994</v>
      </c>
      <c r="J956" s="14">
        <f>IF(F956=0,0,H956+I956+'motorcycle data'!$E$7)</f>
        <v>120.26097812500007</v>
      </c>
      <c r="K956" s="14">
        <f t="shared" si="170"/>
        <v>120.26097812500007</v>
      </c>
      <c r="L956" s="14">
        <f t="shared" si="171"/>
        <v>0</v>
      </c>
      <c r="M956" s="14">
        <f t="shared" si="172"/>
        <v>1.8640451609375008</v>
      </c>
      <c r="N956" s="14">
        <f t="shared" si="168"/>
        <v>1.8640451609375008</v>
      </c>
      <c r="O956" s="14">
        <f t="shared" si="173"/>
        <v>0</v>
      </c>
      <c r="P956" s="14">
        <f t="shared" si="174"/>
        <v>0</v>
      </c>
      <c r="Q956" s="14" t="str">
        <f t="shared" si="175"/>
        <v/>
      </c>
      <c r="R956" s="14"/>
      <c r="S956" s="14"/>
      <c r="T956" s="14">
        <f t="shared" si="178"/>
        <v>698.94906742635476</v>
      </c>
      <c r="U956" s="14">
        <f t="shared" si="179"/>
        <v>127.98072816626343</v>
      </c>
      <c r="V956" s="14">
        <f t="shared" si="176"/>
        <v>0</v>
      </c>
    </row>
    <row r="957" spans="2:22" x14ac:dyDescent="0.3">
      <c r="B957" s="7" t="s">
        <v>11</v>
      </c>
      <c r="C957" s="7">
        <v>949</v>
      </c>
      <c r="D957" s="7">
        <v>360</v>
      </c>
      <c r="E957" s="8">
        <v>56.2</v>
      </c>
      <c r="F957" s="22">
        <f t="shared" si="169"/>
        <v>15.611111111111111</v>
      </c>
      <c r="G957" s="14">
        <f t="shared" si="177"/>
        <v>4.1666666666667261E-2</v>
      </c>
      <c r="H957" s="14">
        <f>('motorcycle data'!$C$4)*(G957)</f>
        <v>8.2500000000001172</v>
      </c>
      <c r="I957" s="14">
        <f>0.5*1.225*F957^2*('motorcycle data'!$F$4)*('motorcycle data'!$G$4)</f>
        <v>49.109964544753076</v>
      </c>
      <c r="J957" s="14">
        <f>IF(F957=0,0,H957+I957+'motorcycle data'!$E$7)</f>
        <v>96.207564544753197</v>
      </c>
      <c r="K957" s="14">
        <f t="shared" si="170"/>
        <v>96.207564544753197</v>
      </c>
      <c r="L957" s="14">
        <f t="shared" si="171"/>
        <v>0</v>
      </c>
      <c r="M957" s="14">
        <f t="shared" si="172"/>
        <v>1.501906979837536</v>
      </c>
      <c r="N957" s="14">
        <f t="shared" si="168"/>
        <v>1.501906979837536</v>
      </c>
      <c r="O957" s="14">
        <f t="shared" si="173"/>
        <v>0</v>
      </c>
      <c r="P957" s="14">
        <f t="shared" si="174"/>
        <v>0</v>
      </c>
      <c r="Q957" s="14" t="str">
        <f t="shared" si="175"/>
        <v/>
      </c>
      <c r="R957" s="14"/>
      <c r="S957" s="14"/>
      <c r="T957" s="14">
        <f t="shared" si="178"/>
        <v>700.45097440619224</v>
      </c>
      <c r="U957" s="14">
        <f t="shared" si="179"/>
        <v>127.98072816626343</v>
      </c>
      <c r="V957" s="14">
        <f t="shared" si="176"/>
        <v>0</v>
      </c>
    </row>
    <row r="958" spans="2:22" x14ac:dyDescent="0.3">
      <c r="B958" s="7" t="s">
        <v>11</v>
      </c>
      <c r="C958" s="7">
        <v>950</v>
      </c>
      <c r="D958" s="7">
        <v>361</v>
      </c>
      <c r="E958" s="8">
        <v>56.1</v>
      </c>
      <c r="F958" s="22">
        <f t="shared" si="169"/>
        <v>15.583333333333334</v>
      </c>
      <c r="G958" s="14">
        <f t="shared" si="177"/>
        <v>-0.15277777777777798</v>
      </c>
      <c r="H958" s="14">
        <f>('motorcycle data'!$C$4)*(G958)</f>
        <v>-30.250000000000043</v>
      </c>
      <c r="I958" s="14">
        <f>0.5*1.225*F958^2*('motorcycle data'!$F$4)*('motorcycle data'!$G$4)</f>
        <v>48.935351475694446</v>
      </c>
      <c r="J958" s="14">
        <f>IF(F958=0,0,H958+I958+'motorcycle data'!$E$7)</f>
        <v>57.532951475694404</v>
      </c>
      <c r="K958" s="14">
        <f t="shared" si="170"/>
        <v>57.532951475694404</v>
      </c>
      <c r="L958" s="14">
        <f t="shared" si="171"/>
        <v>0</v>
      </c>
      <c r="M958" s="14">
        <f t="shared" si="172"/>
        <v>0.89655516049623785</v>
      </c>
      <c r="N958" s="14">
        <f t="shared" si="168"/>
        <v>0.89655516049623785</v>
      </c>
      <c r="O958" s="14">
        <f t="shared" si="173"/>
        <v>0</v>
      </c>
      <c r="P958" s="14">
        <f t="shared" si="174"/>
        <v>0</v>
      </c>
      <c r="Q958" s="14">
        <f t="shared" si="175"/>
        <v>0</v>
      </c>
      <c r="R958" s="14">
        <f>SUM(Q958:Q966)</f>
        <v>9.4020119829326614</v>
      </c>
      <c r="S958" s="14">
        <f>R958*9</f>
        <v>84.618107846393954</v>
      </c>
      <c r="T958" s="14">
        <f t="shared" si="178"/>
        <v>701.34752956668854</v>
      </c>
      <c r="U958" s="14">
        <f t="shared" si="179"/>
        <v>127.98072816626343</v>
      </c>
      <c r="V958" s="14">
        <f t="shared" si="176"/>
        <v>0</v>
      </c>
    </row>
    <row r="959" spans="2:22" x14ac:dyDescent="0.3">
      <c r="B959" s="7" t="s">
        <v>11</v>
      </c>
      <c r="C959" s="7">
        <v>951</v>
      </c>
      <c r="D959" s="7">
        <v>362</v>
      </c>
      <c r="E959" s="8">
        <v>55.1</v>
      </c>
      <c r="F959" s="22">
        <f t="shared" si="169"/>
        <v>15.305555555555555</v>
      </c>
      <c r="G959" s="14">
        <f t="shared" si="177"/>
        <v>-0.47222222222222199</v>
      </c>
      <c r="H959" s="14">
        <f>('motorcycle data'!$C$4)*(G959)</f>
        <v>-93.499999999999957</v>
      </c>
      <c r="I959" s="14">
        <f>0.5*1.225*F959^2*('motorcycle data'!$F$4)*('motorcycle data'!$G$4)</f>
        <v>47.206324469521597</v>
      </c>
      <c r="J959" s="14">
        <f>IF(F959=0,0,H959+I959+'motorcycle data'!$E$7)</f>
        <v>-7.4460755304783603</v>
      </c>
      <c r="K959" s="14">
        <f t="shared" si="170"/>
        <v>0</v>
      </c>
      <c r="L959" s="14">
        <f t="shared" si="171"/>
        <v>7.4460755304783603</v>
      </c>
      <c r="M959" s="14">
        <f t="shared" si="172"/>
        <v>-0.11396632270259935</v>
      </c>
      <c r="N959" s="14">
        <f t="shared" si="168"/>
        <v>0</v>
      </c>
      <c r="O959" s="14">
        <f t="shared" si="173"/>
        <v>0.11396632270259935</v>
      </c>
      <c r="P959" s="14">
        <f t="shared" si="174"/>
        <v>8.5474742026949518E-2</v>
      </c>
      <c r="Q959" s="14">
        <f t="shared" si="175"/>
        <v>8.5474742026949518E-2</v>
      </c>
      <c r="R959" s="14"/>
      <c r="S959" s="14"/>
      <c r="T959" s="14">
        <f t="shared" si="178"/>
        <v>701.34752956668854</v>
      </c>
      <c r="U959" s="14">
        <f t="shared" si="179"/>
        <v>128.09469448896604</v>
      </c>
      <c r="V959" s="14">
        <f t="shared" si="176"/>
        <v>6.923454104182912E-2</v>
      </c>
    </row>
    <row r="960" spans="2:22" x14ac:dyDescent="0.3">
      <c r="B960" s="7" t="s">
        <v>11</v>
      </c>
      <c r="C960" s="7">
        <v>952</v>
      </c>
      <c r="D960" s="7">
        <v>363</v>
      </c>
      <c r="E960" s="8">
        <v>52.7</v>
      </c>
      <c r="F960" s="22">
        <f t="shared" si="169"/>
        <v>14.638888888888889</v>
      </c>
      <c r="G960" s="14">
        <f t="shared" si="177"/>
        <v>-0.93055555555555591</v>
      </c>
      <c r="H960" s="14">
        <f>('motorcycle data'!$C$4)*(G960)</f>
        <v>-184.25000000000006</v>
      </c>
      <c r="I960" s="14">
        <f>0.5*1.225*F960^2*('motorcycle data'!$F$4)*('motorcycle data'!$G$4)</f>
        <v>43.183537895447536</v>
      </c>
      <c r="J960" s="14">
        <f>IF(F960=0,0,H960+I960+'motorcycle data'!$E$7)</f>
        <v>-102.21886210455253</v>
      </c>
      <c r="K960" s="14">
        <f t="shared" si="170"/>
        <v>0</v>
      </c>
      <c r="L960" s="14">
        <f t="shared" si="171"/>
        <v>102.21886210455253</v>
      </c>
      <c r="M960" s="14">
        <f t="shared" si="172"/>
        <v>-1.4963705646971996</v>
      </c>
      <c r="N960" s="14">
        <f t="shared" si="168"/>
        <v>0</v>
      </c>
      <c r="O960" s="14">
        <f t="shared" si="173"/>
        <v>1.4963705646971996</v>
      </c>
      <c r="P960" s="14">
        <f t="shared" si="174"/>
        <v>1.1222779235228997</v>
      </c>
      <c r="Q960" s="14">
        <f t="shared" si="175"/>
        <v>1.1222779235228997</v>
      </c>
      <c r="R960" s="14"/>
      <c r="S960" s="14"/>
      <c r="T960" s="14">
        <f t="shared" si="178"/>
        <v>701.34752956668854</v>
      </c>
      <c r="U960" s="14">
        <f t="shared" si="179"/>
        <v>129.59106505366324</v>
      </c>
      <c r="V960" s="14">
        <f t="shared" si="176"/>
        <v>0.90904511805354882</v>
      </c>
    </row>
    <row r="961" spans="2:22" x14ac:dyDescent="0.3">
      <c r="B961" s="7" t="s">
        <v>11</v>
      </c>
      <c r="C961" s="7">
        <v>953</v>
      </c>
      <c r="D961" s="7">
        <v>364</v>
      </c>
      <c r="E961" s="8">
        <v>48.4</v>
      </c>
      <c r="F961" s="22">
        <f t="shared" si="169"/>
        <v>13.444444444444443</v>
      </c>
      <c r="G961" s="14">
        <f t="shared" si="177"/>
        <v>-1.3333333333333335</v>
      </c>
      <c r="H961" s="14">
        <f>('motorcycle data'!$C$4)*(G961)</f>
        <v>-264.00000000000006</v>
      </c>
      <c r="I961" s="14">
        <f>0.5*1.225*F961^2*('motorcycle data'!$F$4)*('motorcycle data'!$G$4)</f>
        <v>36.424006327160484</v>
      </c>
      <c r="J961" s="14">
        <f>IF(F961=0,0,H961+I961+'motorcycle data'!$E$7)</f>
        <v>-188.72839367283956</v>
      </c>
      <c r="K961" s="14">
        <f t="shared" si="170"/>
        <v>0</v>
      </c>
      <c r="L961" s="14">
        <f t="shared" si="171"/>
        <v>188.72839367283956</v>
      </c>
      <c r="M961" s="14">
        <f t="shared" si="172"/>
        <v>-2.5373484038237315</v>
      </c>
      <c r="N961" s="14">
        <f t="shared" si="168"/>
        <v>0</v>
      </c>
      <c r="O961" s="14">
        <f t="shared" si="173"/>
        <v>2.5373484038237315</v>
      </c>
      <c r="P961" s="14">
        <f t="shared" si="174"/>
        <v>1.9030113028677986</v>
      </c>
      <c r="Q961" s="14">
        <f t="shared" si="175"/>
        <v>1.9030113028677986</v>
      </c>
      <c r="R961" s="14"/>
      <c r="S961" s="14"/>
      <c r="T961" s="14">
        <f t="shared" si="178"/>
        <v>701.34752956668854</v>
      </c>
      <c r="U961" s="14">
        <f t="shared" si="179"/>
        <v>132.12841345748697</v>
      </c>
      <c r="V961" s="14">
        <f t="shared" si="176"/>
        <v>1.541439155322917</v>
      </c>
    </row>
    <row r="962" spans="2:22" x14ac:dyDescent="0.3">
      <c r="B962" s="7" t="s">
        <v>11</v>
      </c>
      <c r="C962" s="7">
        <v>954</v>
      </c>
      <c r="D962" s="7">
        <v>365</v>
      </c>
      <c r="E962" s="8">
        <v>43.1</v>
      </c>
      <c r="F962" s="22">
        <f t="shared" si="169"/>
        <v>11.972222222222223</v>
      </c>
      <c r="G962" s="14">
        <f t="shared" si="177"/>
        <v>-1.4722222222222223</v>
      </c>
      <c r="H962" s="14">
        <f>('motorcycle data'!$C$4)*(G962)</f>
        <v>-291.5</v>
      </c>
      <c r="I962" s="14">
        <f>0.5*1.225*F962^2*('motorcycle data'!$F$4)*('motorcycle data'!$G$4)</f>
        <v>28.883613821373462</v>
      </c>
      <c r="J962" s="14">
        <f>IF(F962=0,0,H962+I962+'motorcycle data'!$E$7)</f>
        <v>-223.76878617862656</v>
      </c>
      <c r="K962" s="14">
        <f t="shared" si="170"/>
        <v>0</v>
      </c>
      <c r="L962" s="14">
        <f t="shared" si="171"/>
        <v>223.76878617862656</v>
      </c>
      <c r="M962" s="14">
        <f t="shared" si="172"/>
        <v>-2.6790096345274459</v>
      </c>
      <c r="N962" s="14">
        <f t="shared" si="168"/>
        <v>0</v>
      </c>
      <c r="O962" s="14">
        <f t="shared" si="173"/>
        <v>2.6790096345274459</v>
      </c>
      <c r="P962" s="14">
        <f t="shared" si="174"/>
        <v>2.0092572258955843</v>
      </c>
      <c r="Q962" s="14">
        <f t="shared" si="175"/>
        <v>2.0092572258955843</v>
      </c>
      <c r="R962" s="14"/>
      <c r="S962" s="14"/>
      <c r="T962" s="14">
        <f t="shared" si="178"/>
        <v>701.34752956668854</v>
      </c>
      <c r="U962" s="14">
        <f t="shared" si="179"/>
        <v>134.8074230920144</v>
      </c>
      <c r="V962" s="14">
        <f t="shared" si="176"/>
        <v>1.6274983529754232</v>
      </c>
    </row>
    <row r="963" spans="2:22" x14ac:dyDescent="0.3">
      <c r="B963" s="7" t="s">
        <v>11</v>
      </c>
      <c r="C963" s="7">
        <v>955</v>
      </c>
      <c r="D963" s="7">
        <v>366</v>
      </c>
      <c r="E963" s="8">
        <v>37.799999999999997</v>
      </c>
      <c r="F963" s="22">
        <f t="shared" si="169"/>
        <v>10.499999999999998</v>
      </c>
      <c r="G963" s="14">
        <f t="shared" si="177"/>
        <v>-1.4722222222222223</v>
      </c>
      <c r="H963" s="14">
        <f>('motorcycle data'!$C$4)*(G963)</f>
        <v>-291.5</v>
      </c>
      <c r="I963" s="14">
        <f>0.5*1.225*F963^2*('motorcycle data'!$F$4)*('motorcycle data'!$G$4)</f>
        <v>22.21675312499999</v>
      </c>
      <c r="J963" s="14">
        <f>IF(F963=0,0,H963+I963+'motorcycle data'!$E$7)</f>
        <v>-230.43564687500003</v>
      </c>
      <c r="K963" s="14">
        <f t="shared" si="170"/>
        <v>0</v>
      </c>
      <c r="L963" s="14">
        <f t="shared" si="171"/>
        <v>230.43564687500003</v>
      </c>
      <c r="M963" s="14">
        <f t="shared" si="172"/>
        <v>-2.4195742921874999</v>
      </c>
      <c r="N963" s="14">
        <f t="shared" si="168"/>
        <v>0</v>
      </c>
      <c r="O963" s="14">
        <f t="shared" si="173"/>
        <v>2.4195742921874999</v>
      </c>
      <c r="P963" s="14">
        <f t="shared" si="174"/>
        <v>1.8146807191406249</v>
      </c>
      <c r="Q963" s="14">
        <f t="shared" si="175"/>
        <v>1.8146807191406249</v>
      </c>
      <c r="R963" s="14"/>
      <c r="S963" s="14"/>
      <c r="T963" s="14">
        <f t="shared" si="178"/>
        <v>701.34752956668854</v>
      </c>
      <c r="U963" s="14">
        <f t="shared" si="179"/>
        <v>137.22699738420189</v>
      </c>
      <c r="V963" s="14">
        <f t="shared" si="176"/>
        <v>1.4698913825039062</v>
      </c>
    </row>
    <row r="964" spans="2:22" x14ac:dyDescent="0.3">
      <c r="B964" s="7" t="s">
        <v>11</v>
      </c>
      <c r="C964" s="7">
        <v>956</v>
      </c>
      <c r="D964" s="7">
        <v>367</v>
      </c>
      <c r="E964" s="8">
        <v>32.5</v>
      </c>
      <c r="F964" s="22">
        <f t="shared" si="169"/>
        <v>9.0277777777777768</v>
      </c>
      <c r="G964" s="14">
        <f t="shared" si="177"/>
        <v>-1.4722222222222219</v>
      </c>
      <c r="H964" s="14">
        <f>('motorcycle data'!$C$4)*(G964)</f>
        <v>-291.49999999999994</v>
      </c>
      <c r="I964" s="14">
        <f>0.5*1.225*F964^2*('motorcycle data'!$F$4)*('motorcycle data'!$G$4)</f>
        <v>16.42342423804012</v>
      </c>
      <c r="J964" s="14">
        <f>IF(F964=0,0,H964+I964+'motorcycle data'!$E$7)</f>
        <v>-236.22897576195982</v>
      </c>
      <c r="K964" s="14">
        <f t="shared" si="170"/>
        <v>0</v>
      </c>
      <c r="L964" s="14">
        <f t="shared" si="171"/>
        <v>236.22897576195982</v>
      </c>
      <c r="M964" s="14">
        <f t="shared" si="172"/>
        <v>-2.1326226978510259</v>
      </c>
      <c r="N964" s="14">
        <f t="shared" si="168"/>
        <v>0</v>
      </c>
      <c r="O964" s="14">
        <f t="shared" si="173"/>
        <v>2.1326226978510259</v>
      </c>
      <c r="P964" s="14">
        <f t="shared" si="174"/>
        <v>1.5994670233882693</v>
      </c>
      <c r="Q964" s="14">
        <f t="shared" si="175"/>
        <v>1.5994670233882693</v>
      </c>
      <c r="R964" s="14"/>
      <c r="S964" s="14"/>
      <c r="T964" s="14">
        <f t="shared" si="178"/>
        <v>701.34752956668854</v>
      </c>
      <c r="U964" s="14">
        <f t="shared" si="179"/>
        <v>139.35962008205291</v>
      </c>
      <c r="V964" s="14">
        <f t="shared" si="176"/>
        <v>1.2955682889444984</v>
      </c>
    </row>
    <row r="965" spans="2:22" x14ac:dyDescent="0.3">
      <c r="B965" s="7" t="s">
        <v>11</v>
      </c>
      <c r="C965" s="7">
        <v>957</v>
      </c>
      <c r="D965" s="7">
        <v>368</v>
      </c>
      <c r="E965" s="8">
        <v>27.2</v>
      </c>
      <c r="F965" s="22">
        <f t="shared" si="169"/>
        <v>7.5555555555555554</v>
      </c>
      <c r="G965" s="14">
        <f t="shared" si="177"/>
        <v>-1.0277777777777775</v>
      </c>
      <c r="H965" s="14">
        <f>('motorcycle data'!$C$4)*(G965)</f>
        <v>-203.49999999999994</v>
      </c>
      <c r="I965" s="14">
        <f>0.5*1.225*F965^2*('motorcycle data'!$F$4)*('motorcycle data'!$G$4)</f>
        <v>11.503627160493826</v>
      </c>
      <c r="J965" s="14">
        <f>IF(F965=0,0,H965+I965+'motorcycle data'!$E$7)</f>
        <v>-153.14877283950611</v>
      </c>
      <c r="K965" s="14">
        <f t="shared" si="170"/>
        <v>0</v>
      </c>
      <c r="L965" s="14">
        <f t="shared" si="171"/>
        <v>153.14877283950611</v>
      </c>
      <c r="M965" s="14">
        <f t="shared" si="172"/>
        <v>-1.1571240614540461</v>
      </c>
      <c r="N965" s="14">
        <f t="shared" si="168"/>
        <v>0</v>
      </c>
      <c r="O965" s="14">
        <f t="shared" si="173"/>
        <v>1.1571240614540461</v>
      </c>
      <c r="P965" s="14">
        <f t="shared" si="174"/>
        <v>0.86784304609053464</v>
      </c>
      <c r="Q965" s="14">
        <f t="shared" si="175"/>
        <v>0.86784304609053464</v>
      </c>
      <c r="R965" s="14"/>
      <c r="S965" s="14"/>
      <c r="T965" s="14">
        <f t="shared" si="178"/>
        <v>701.34752956668854</v>
      </c>
      <c r="U965" s="14">
        <f t="shared" si="179"/>
        <v>140.51674414350697</v>
      </c>
      <c r="V965" s="14">
        <f t="shared" si="176"/>
        <v>0.70295286733333318</v>
      </c>
    </row>
    <row r="966" spans="2:22" x14ac:dyDescent="0.3">
      <c r="B966" s="7" t="s">
        <v>11</v>
      </c>
      <c r="C966" s="7">
        <v>958</v>
      </c>
      <c r="D966" s="7">
        <v>369</v>
      </c>
      <c r="E966" s="8">
        <v>25.1</v>
      </c>
      <c r="F966" s="22">
        <f t="shared" si="169"/>
        <v>6.9722222222222223</v>
      </c>
      <c r="G966" s="14">
        <f t="shared" si="177"/>
        <v>-0.16666666666666657</v>
      </c>
      <c r="H966" s="14">
        <f>('motorcycle data'!$C$4)*(G966)</f>
        <v>-32.999999999999979</v>
      </c>
      <c r="I966" s="14">
        <f>0.5*1.225*F966^2*('motorcycle data'!$F$4)*('motorcycle data'!$G$4)</f>
        <v>9.7959020158179015</v>
      </c>
      <c r="J966" s="14">
        <f>IF(F966=0,0,H966+I966+'motorcycle data'!$E$7)</f>
        <v>15.643502015817923</v>
      </c>
      <c r="K966" s="14">
        <f t="shared" si="170"/>
        <v>15.643502015817923</v>
      </c>
      <c r="L966" s="14">
        <f t="shared" si="171"/>
        <v>0</v>
      </c>
      <c r="M966" s="14">
        <f t="shared" si="172"/>
        <v>0.10906997238806385</v>
      </c>
      <c r="N966" s="14">
        <f t="shared" si="168"/>
        <v>0.10906997238806385</v>
      </c>
      <c r="O966" s="14">
        <f t="shared" si="173"/>
        <v>0</v>
      </c>
      <c r="P966" s="14">
        <f t="shared" si="174"/>
        <v>0</v>
      </c>
      <c r="Q966" s="14">
        <f t="shared" si="175"/>
        <v>0</v>
      </c>
      <c r="R966" s="14"/>
      <c r="S966" s="14"/>
      <c r="T966" s="14">
        <f t="shared" si="178"/>
        <v>701.45659953907659</v>
      </c>
      <c r="U966" s="14">
        <f t="shared" si="179"/>
        <v>140.51674414350697</v>
      </c>
      <c r="V966" s="14">
        <f t="shared" si="176"/>
        <v>0</v>
      </c>
    </row>
    <row r="967" spans="2:22" x14ac:dyDescent="0.3">
      <c r="B967" s="7" t="s">
        <v>11</v>
      </c>
      <c r="C967" s="7">
        <v>959</v>
      </c>
      <c r="D967" s="7">
        <v>370</v>
      </c>
      <c r="E967" s="8">
        <v>26</v>
      </c>
      <c r="F967" s="22">
        <f t="shared" si="169"/>
        <v>7.2222222222222223</v>
      </c>
      <c r="G967" s="14">
        <f t="shared" si="177"/>
        <v>0.58333333333333326</v>
      </c>
      <c r="H967" s="14">
        <f>('motorcycle data'!$C$4)*(G967)</f>
        <v>115.49999999999999</v>
      </c>
      <c r="I967" s="14">
        <f>0.5*1.225*F967^2*('motorcycle data'!$F$4)*('motorcycle data'!$G$4)</f>
        <v>10.510991512345678</v>
      </c>
      <c r="J967" s="14">
        <f>IF(F967=0,0,H967+I967+'motorcycle data'!$E$7)</f>
        <v>164.85859151234567</v>
      </c>
      <c r="K967" s="14">
        <f t="shared" si="170"/>
        <v>164.85859151234567</v>
      </c>
      <c r="L967" s="14">
        <f t="shared" si="171"/>
        <v>0</v>
      </c>
      <c r="M967" s="14">
        <f t="shared" si="172"/>
        <v>1.1906453831447188</v>
      </c>
      <c r="N967" s="14">
        <f t="shared" si="168"/>
        <v>1.1906453831447188</v>
      </c>
      <c r="O967" s="14">
        <f t="shared" si="173"/>
        <v>0</v>
      </c>
      <c r="P967" s="14">
        <f t="shared" si="174"/>
        <v>0</v>
      </c>
      <c r="Q967" s="14" t="str">
        <f t="shared" si="175"/>
        <v/>
      </c>
      <c r="R967" s="14"/>
      <c r="S967" s="14"/>
      <c r="T967" s="14">
        <f t="shared" si="178"/>
        <v>702.64724492222126</v>
      </c>
      <c r="U967" s="14">
        <f t="shared" si="179"/>
        <v>140.51674414350697</v>
      </c>
      <c r="V967" s="14">
        <f t="shared" si="176"/>
        <v>0</v>
      </c>
    </row>
    <row r="968" spans="2:22" x14ac:dyDescent="0.3">
      <c r="B968" s="7" t="s">
        <v>11</v>
      </c>
      <c r="C968" s="7">
        <v>960</v>
      </c>
      <c r="D968" s="7">
        <v>371</v>
      </c>
      <c r="E968" s="8">
        <v>29.3</v>
      </c>
      <c r="F968" s="22">
        <f t="shared" si="169"/>
        <v>8.1388888888888893</v>
      </c>
      <c r="G968" s="14">
        <f t="shared" si="177"/>
        <v>1.1944444444444446</v>
      </c>
      <c r="H968" s="14">
        <f>('motorcycle data'!$C$4)*(G968)</f>
        <v>236.50000000000003</v>
      </c>
      <c r="I968" s="14">
        <f>0.5*1.225*F968^2*('motorcycle data'!$F$4)*('motorcycle data'!$G$4)</f>
        <v>13.34849275655864</v>
      </c>
      <c r="J968" s="14">
        <f>IF(F968=0,0,H968+I968+'motorcycle data'!$E$7)</f>
        <v>288.69609275655864</v>
      </c>
      <c r="K968" s="14">
        <f t="shared" si="170"/>
        <v>288.69609275655864</v>
      </c>
      <c r="L968" s="14">
        <f t="shared" si="171"/>
        <v>0</v>
      </c>
      <c r="M968" s="14">
        <f t="shared" si="172"/>
        <v>2.349665421601991</v>
      </c>
      <c r="N968" s="14">
        <f t="shared" ref="N968:N1031" si="180">IF(M968&gt;0,M968,0)</f>
        <v>2.349665421601991</v>
      </c>
      <c r="O968" s="14">
        <f t="shared" si="173"/>
        <v>0</v>
      </c>
      <c r="P968" s="14">
        <f t="shared" si="174"/>
        <v>0</v>
      </c>
      <c r="Q968" s="14" t="str">
        <f t="shared" si="175"/>
        <v/>
      </c>
      <c r="R968" s="14"/>
      <c r="S968" s="14"/>
      <c r="T968" s="14">
        <f t="shared" si="178"/>
        <v>704.99691034382329</v>
      </c>
      <c r="U968" s="14">
        <f t="shared" si="179"/>
        <v>140.51674414350697</v>
      </c>
      <c r="V968" s="14">
        <f t="shared" si="176"/>
        <v>0</v>
      </c>
    </row>
    <row r="969" spans="2:22" x14ac:dyDescent="0.3">
      <c r="B969" s="7" t="s">
        <v>11</v>
      </c>
      <c r="C969" s="7">
        <v>961</v>
      </c>
      <c r="D969" s="7">
        <v>372</v>
      </c>
      <c r="E969" s="8">
        <v>34.6</v>
      </c>
      <c r="F969" s="22">
        <f t="shared" ref="F969:F1032" si="181">E969/3.6</f>
        <v>9.6111111111111107</v>
      </c>
      <c r="G969" s="14">
        <f t="shared" si="177"/>
        <v>1.5416666666666663</v>
      </c>
      <c r="H969" s="14">
        <f>('motorcycle data'!$C$4)*(G969)</f>
        <v>305.24999999999994</v>
      </c>
      <c r="I969" s="14">
        <f>0.5*1.225*F969^2*('motorcycle data'!$F$4)*('motorcycle data'!$G$4)</f>
        <v>18.614406211419748</v>
      </c>
      <c r="J969" s="14">
        <f>IF(F969=0,0,H969+I969+'motorcycle data'!$E$7)</f>
        <v>362.71200621141969</v>
      </c>
      <c r="K969" s="14">
        <f t="shared" ref="K969:K1032" si="182">IF(J969&lt;=0,0,J969)</f>
        <v>362.71200621141969</v>
      </c>
      <c r="L969" s="14">
        <f t="shared" ref="L969:L1032" si="183">IF(J969&lt;0,J969*-1,0)</f>
        <v>0</v>
      </c>
      <c r="M969" s="14">
        <f t="shared" ref="M969:M1032" si="184">(J969*F969)/1000</f>
        <v>3.486065393031978</v>
      </c>
      <c r="N969" s="14">
        <f t="shared" si="180"/>
        <v>3.486065393031978</v>
      </c>
      <c r="O969" s="14">
        <f t="shared" ref="O969:O1032" si="185">IF(M969&lt;0,M969*-1,0)</f>
        <v>0</v>
      </c>
      <c r="P969" s="14">
        <f t="shared" ref="P969:P1032" si="186">O969*0.75</f>
        <v>0</v>
      </c>
      <c r="Q969" s="14" t="str">
        <f t="shared" ref="Q969:Q1032" si="187">IF(G969&lt;0,P969,"")</f>
        <v/>
      </c>
      <c r="R969" s="14"/>
      <c r="S969" s="14"/>
      <c r="T969" s="14">
        <f t="shared" si="178"/>
        <v>708.48297573685522</v>
      </c>
      <c r="U969" s="14">
        <f t="shared" si="179"/>
        <v>140.51674414350697</v>
      </c>
      <c r="V969" s="14">
        <f t="shared" ref="V969:V1032" si="188">O969*0.75*0.9*0.9</f>
        <v>0</v>
      </c>
    </row>
    <row r="970" spans="2:22" x14ac:dyDescent="0.3">
      <c r="B970" s="7" t="s">
        <v>11</v>
      </c>
      <c r="C970" s="7">
        <v>962</v>
      </c>
      <c r="D970" s="7">
        <v>373</v>
      </c>
      <c r="E970" s="8">
        <v>40.4</v>
      </c>
      <c r="F970" s="22">
        <f t="shared" si="181"/>
        <v>11.222222222222221</v>
      </c>
      <c r="G970" s="14">
        <f t="shared" ref="G970:G1033" si="189">($E971-$E969)/2/3.6</f>
        <v>1.4861111111111105</v>
      </c>
      <c r="H970" s="14">
        <f>('motorcycle data'!$C$4)*(G970)</f>
        <v>294.24999999999989</v>
      </c>
      <c r="I970" s="14">
        <f>0.5*1.225*F970^2*('motorcycle data'!$F$4)*('motorcycle data'!$G$4)</f>
        <v>25.378135956790118</v>
      </c>
      <c r="J970" s="14">
        <f>IF(F970=0,0,H970+I970+'motorcycle data'!$E$7)</f>
        <v>358.47573595679</v>
      </c>
      <c r="K970" s="14">
        <f t="shared" si="182"/>
        <v>358.47573595679</v>
      </c>
      <c r="L970" s="14">
        <f t="shared" si="183"/>
        <v>0</v>
      </c>
      <c r="M970" s="14">
        <f t="shared" si="184"/>
        <v>4.0228943701817546</v>
      </c>
      <c r="N970" s="14">
        <f t="shared" si="180"/>
        <v>4.0228943701817546</v>
      </c>
      <c r="O970" s="14">
        <f t="shared" si="185"/>
        <v>0</v>
      </c>
      <c r="P970" s="14">
        <f t="shared" si="186"/>
        <v>0</v>
      </c>
      <c r="Q970" s="14" t="str">
        <f t="shared" si="187"/>
        <v/>
      </c>
      <c r="R970" s="14"/>
      <c r="S970" s="14"/>
      <c r="T970" s="14">
        <f t="shared" ref="T970:T1033" si="190">T969+N970</f>
        <v>712.50587010703703</v>
      </c>
      <c r="U970" s="14">
        <f t="shared" ref="U970:U1033" si="191">U969+O970</f>
        <v>140.51674414350697</v>
      </c>
      <c r="V970" s="14">
        <f t="shared" si="188"/>
        <v>0</v>
      </c>
    </row>
    <row r="971" spans="2:22" x14ac:dyDescent="0.3">
      <c r="B971" s="7" t="s">
        <v>11</v>
      </c>
      <c r="C971" s="7">
        <v>963</v>
      </c>
      <c r="D971" s="7">
        <v>374</v>
      </c>
      <c r="E971" s="8">
        <v>45.3</v>
      </c>
      <c r="F971" s="22">
        <f t="shared" si="181"/>
        <v>12.583333333333332</v>
      </c>
      <c r="G971" s="14">
        <f t="shared" si="189"/>
        <v>1.1944444444444446</v>
      </c>
      <c r="H971" s="14">
        <f>('motorcycle data'!$C$4)*(G971)</f>
        <v>236.50000000000003</v>
      </c>
      <c r="I971" s="14">
        <f>0.5*1.225*F971^2*('motorcycle data'!$F$4)*('motorcycle data'!$G$4)</f>
        <v>31.907545225694435</v>
      </c>
      <c r="J971" s="14">
        <f>IF(F971=0,0,H971+I971+'motorcycle data'!$E$7)</f>
        <v>307.25514522569443</v>
      </c>
      <c r="K971" s="14">
        <f t="shared" si="182"/>
        <v>307.25514522569443</v>
      </c>
      <c r="L971" s="14">
        <f t="shared" si="183"/>
        <v>0</v>
      </c>
      <c r="M971" s="14">
        <f t="shared" si="184"/>
        <v>3.8662939107566543</v>
      </c>
      <c r="N971" s="14">
        <f t="shared" si="180"/>
        <v>3.8662939107566543</v>
      </c>
      <c r="O971" s="14">
        <f t="shared" si="185"/>
        <v>0</v>
      </c>
      <c r="P971" s="14">
        <f t="shared" si="186"/>
        <v>0</v>
      </c>
      <c r="Q971" s="14" t="str">
        <f t="shared" si="187"/>
        <v/>
      </c>
      <c r="R971" s="14"/>
      <c r="S971" s="14"/>
      <c r="T971" s="14">
        <f t="shared" si="190"/>
        <v>716.37216401779369</v>
      </c>
      <c r="U971" s="14">
        <f t="shared" si="191"/>
        <v>140.51674414350697</v>
      </c>
      <c r="V971" s="14">
        <f t="shared" si="188"/>
        <v>0</v>
      </c>
    </row>
    <row r="972" spans="2:22" x14ac:dyDescent="0.3">
      <c r="B972" s="7" t="s">
        <v>11</v>
      </c>
      <c r="C972" s="7">
        <v>964</v>
      </c>
      <c r="D972" s="7">
        <v>375</v>
      </c>
      <c r="E972" s="8">
        <v>49</v>
      </c>
      <c r="F972" s="22">
        <f t="shared" si="181"/>
        <v>13.611111111111111</v>
      </c>
      <c r="G972" s="14">
        <f t="shared" si="189"/>
        <v>0.80555555555555614</v>
      </c>
      <c r="H972" s="14">
        <f>('motorcycle data'!$C$4)*(G972)</f>
        <v>159.50000000000011</v>
      </c>
      <c r="I972" s="14">
        <f>0.5*1.225*F972^2*('motorcycle data'!$F$4)*('motorcycle data'!$G$4)</f>
        <v>37.332678433641973</v>
      </c>
      <c r="J972" s="14">
        <f>IF(F972=0,0,H972+I972+'motorcycle data'!$E$7)</f>
        <v>235.68027843364209</v>
      </c>
      <c r="K972" s="14">
        <f t="shared" si="182"/>
        <v>235.68027843364209</v>
      </c>
      <c r="L972" s="14">
        <f t="shared" si="183"/>
        <v>0</v>
      </c>
      <c r="M972" s="14">
        <f t="shared" si="184"/>
        <v>3.2078704564579059</v>
      </c>
      <c r="N972" s="14">
        <f t="shared" si="180"/>
        <v>3.2078704564579059</v>
      </c>
      <c r="O972" s="14">
        <f t="shared" si="185"/>
        <v>0</v>
      </c>
      <c r="P972" s="14">
        <f t="shared" si="186"/>
        <v>0</v>
      </c>
      <c r="Q972" s="14" t="str">
        <f t="shared" si="187"/>
        <v/>
      </c>
      <c r="R972" s="14"/>
      <c r="S972" s="14"/>
      <c r="T972" s="14">
        <f t="shared" si="190"/>
        <v>719.58003447425165</v>
      </c>
      <c r="U972" s="14">
        <f t="shared" si="191"/>
        <v>140.51674414350697</v>
      </c>
      <c r="V972" s="14">
        <f t="shared" si="188"/>
        <v>0</v>
      </c>
    </row>
    <row r="973" spans="2:22" x14ac:dyDescent="0.3">
      <c r="B973" s="7" t="s">
        <v>11</v>
      </c>
      <c r="C973" s="7">
        <v>965</v>
      </c>
      <c r="D973" s="7">
        <v>376</v>
      </c>
      <c r="E973" s="8">
        <v>51.1</v>
      </c>
      <c r="F973" s="22">
        <f t="shared" si="181"/>
        <v>14.194444444444445</v>
      </c>
      <c r="G973" s="14">
        <f t="shared" si="189"/>
        <v>0.43055555555555575</v>
      </c>
      <c r="H973" s="14">
        <f>('motorcycle data'!$C$4)*(G973)</f>
        <v>85.250000000000043</v>
      </c>
      <c r="I973" s="14">
        <f>0.5*1.225*F973^2*('motorcycle data'!$F$4)*('motorcycle data'!$G$4)</f>
        <v>40.601192525077153</v>
      </c>
      <c r="J973" s="14">
        <f>IF(F973=0,0,H973+I973+'motorcycle data'!$E$7)</f>
        <v>164.69879252507718</v>
      </c>
      <c r="K973" s="14">
        <f t="shared" si="182"/>
        <v>164.69879252507718</v>
      </c>
      <c r="L973" s="14">
        <f t="shared" si="183"/>
        <v>0</v>
      </c>
      <c r="M973" s="14">
        <f t="shared" si="184"/>
        <v>2.3378078605642898</v>
      </c>
      <c r="N973" s="14">
        <f t="shared" si="180"/>
        <v>2.3378078605642898</v>
      </c>
      <c r="O973" s="14">
        <f t="shared" si="185"/>
        <v>0</v>
      </c>
      <c r="P973" s="14">
        <f t="shared" si="186"/>
        <v>0</v>
      </c>
      <c r="Q973" s="14" t="str">
        <f t="shared" si="187"/>
        <v/>
      </c>
      <c r="R973" s="14"/>
      <c r="S973" s="14"/>
      <c r="T973" s="14">
        <f t="shared" si="190"/>
        <v>721.91784233481599</v>
      </c>
      <c r="U973" s="14">
        <f t="shared" si="191"/>
        <v>140.51674414350697</v>
      </c>
      <c r="V973" s="14">
        <f t="shared" si="188"/>
        <v>0</v>
      </c>
    </row>
    <row r="974" spans="2:22" x14ac:dyDescent="0.3">
      <c r="B974" s="7" t="s">
        <v>11</v>
      </c>
      <c r="C974" s="7">
        <v>966</v>
      </c>
      <c r="D974" s="7">
        <v>377</v>
      </c>
      <c r="E974" s="8">
        <v>52.1</v>
      </c>
      <c r="F974" s="22">
        <f t="shared" si="181"/>
        <v>14.472222222222221</v>
      </c>
      <c r="G974" s="14">
        <f t="shared" si="189"/>
        <v>0.15277777777777798</v>
      </c>
      <c r="H974" s="14">
        <f>('motorcycle data'!$C$4)*(G974)</f>
        <v>30.250000000000043</v>
      </c>
      <c r="I974" s="14">
        <f>0.5*1.225*F974^2*('motorcycle data'!$F$4)*('motorcycle data'!$G$4)</f>
        <v>42.205829099151224</v>
      </c>
      <c r="J974" s="14">
        <f>IF(F974=0,0,H974+I974+'motorcycle data'!$E$7)</f>
        <v>111.30342909915126</v>
      </c>
      <c r="K974" s="14">
        <f t="shared" si="182"/>
        <v>111.30342909915126</v>
      </c>
      <c r="L974" s="14">
        <f t="shared" si="183"/>
        <v>0</v>
      </c>
      <c r="M974" s="14">
        <f t="shared" si="184"/>
        <v>1.6108079600182723</v>
      </c>
      <c r="N974" s="14">
        <f t="shared" si="180"/>
        <v>1.6108079600182723</v>
      </c>
      <c r="O974" s="14">
        <f t="shared" si="185"/>
        <v>0</v>
      </c>
      <c r="P974" s="14">
        <f t="shared" si="186"/>
        <v>0</v>
      </c>
      <c r="Q974" s="14" t="str">
        <f t="shared" si="187"/>
        <v/>
      </c>
      <c r="R974" s="14"/>
      <c r="S974" s="14"/>
      <c r="T974" s="14">
        <f t="shared" si="190"/>
        <v>723.52865029483428</v>
      </c>
      <c r="U974" s="14">
        <f t="shared" si="191"/>
        <v>140.51674414350697</v>
      </c>
      <c r="V974" s="14">
        <f t="shared" si="188"/>
        <v>0</v>
      </c>
    </row>
    <row r="975" spans="2:22" x14ac:dyDescent="0.3">
      <c r="B975" s="7" t="s">
        <v>11</v>
      </c>
      <c r="C975" s="7">
        <v>967</v>
      </c>
      <c r="D975" s="7">
        <v>378</v>
      </c>
      <c r="E975" s="8">
        <v>52.2</v>
      </c>
      <c r="F975" s="22">
        <f t="shared" si="181"/>
        <v>14.5</v>
      </c>
      <c r="G975" s="14">
        <f t="shared" si="189"/>
        <v>0</v>
      </c>
      <c r="H975" s="14">
        <f>('motorcycle data'!$C$4)*(G975)</f>
        <v>0</v>
      </c>
      <c r="I975" s="14">
        <f>0.5*1.225*F975^2*('motorcycle data'!$F$4)*('motorcycle data'!$G$4)</f>
        <v>42.368003125000001</v>
      </c>
      <c r="J975" s="14">
        <f>IF(F975=0,0,H975+I975+'motorcycle data'!$E$7)</f>
        <v>81.215603125000001</v>
      </c>
      <c r="K975" s="14">
        <f t="shared" si="182"/>
        <v>81.215603125000001</v>
      </c>
      <c r="L975" s="14">
        <f t="shared" si="183"/>
        <v>0</v>
      </c>
      <c r="M975" s="14">
        <f t="shared" si="184"/>
        <v>1.1776262453124999</v>
      </c>
      <c r="N975" s="14">
        <f t="shared" si="180"/>
        <v>1.1776262453124999</v>
      </c>
      <c r="O975" s="14">
        <f t="shared" si="185"/>
        <v>0</v>
      </c>
      <c r="P975" s="14">
        <f t="shared" si="186"/>
        <v>0</v>
      </c>
      <c r="Q975" s="14" t="str">
        <f t="shared" si="187"/>
        <v/>
      </c>
      <c r="R975" s="14"/>
      <c r="S975" s="14"/>
      <c r="T975" s="14">
        <f t="shared" si="190"/>
        <v>724.70627654014675</v>
      </c>
      <c r="U975" s="14">
        <f t="shared" si="191"/>
        <v>140.51674414350697</v>
      </c>
      <c r="V975" s="14">
        <f t="shared" si="188"/>
        <v>0</v>
      </c>
    </row>
    <row r="976" spans="2:22" x14ac:dyDescent="0.3">
      <c r="B976" s="7" t="s">
        <v>11</v>
      </c>
      <c r="C976" s="7">
        <v>968</v>
      </c>
      <c r="D976" s="7">
        <v>379</v>
      </c>
      <c r="E976" s="8">
        <v>52.1</v>
      </c>
      <c r="F976" s="22">
        <f t="shared" si="181"/>
        <v>14.472222222222221</v>
      </c>
      <c r="G976" s="14">
        <f t="shared" si="189"/>
        <v>-6.9444444444444448E-2</v>
      </c>
      <c r="H976" s="14">
        <f>('motorcycle data'!$C$4)*(G976)</f>
        <v>-13.75</v>
      </c>
      <c r="I976" s="14">
        <f>0.5*1.225*F976^2*('motorcycle data'!$F$4)*('motorcycle data'!$G$4)</f>
        <v>42.205829099151224</v>
      </c>
      <c r="J976" s="14">
        <f>IF(F976=0,0,H976+I976+'motorcycle data'!$E$7)</f>
        <v>67.303429099151231</v>
      </c>
      <c r="K976" s="14">
        <f t="shared" si="182"/>
        <v>67.303429099151231</v>
      </c>
      <c r="L976" s="14">
        <f t="shared" si="183"/>
        <v>0</v>
      </c>
      <c r="M976" s="14">
        <f t="shared" si="184"/>
        <v>0.97403018224049409</v>
      </c>
      <c r="N976" s="14">
        <f t="shared" si="180"/>
        <v>0.97403018224049409</v>
      </c>
      <c r="O976" s="14">
        <f t="shared" si="185"/>
        <v>0</v>
      </c>
      <c r="P976" s="14">
        <f t="shared" si="186"/>
        <v>0</v>
      </c>
      <c r="Q976" s="14">
        <f t="shared" si="187"/>
        <v>0</v>
      </c>
      <c r="R976" s="14">
        <f>SUM(Q976:Q994)</f>
        <v>10.586229823471058</v>
      </c>
      <c r="S976" s="14">
        <f>R976*19</f>
        <v>201.1383666459501</v>
      </c>
      <c r="T976" s="14">
        <f t="shared" si="190"/>
        <v>725.68030672238729</v>
      </c>
      <c r="U976" s="14">
        <f t="shared" si="191"/>
        <v>140.51674414350697</v>
      </c>
      <c r="V976" s="14">
        <f t="shared" si="188"/>
        <v>0</v>
      </c>
    </row>
    <row r="977" spans="2:22" x14ac:dyDescent="0.3">
      <c r="B977" s="7" t="s">
        <v>11</v>
      </c>
      <c r="C977" s="7">
        <v>969</v>
      </c>
      <c r="D977" s="7">
        <v>380</v>
      </c>
      <c r="E977" s="8">
        <v>51.7</v>
      </c>
      <c r="F977" s="22">
        <f t="shared" si="181"/>
        <v>14.361111111111111</v>
      </c>
      <c r="G977" s="14">
        <f t="shared" si="189"/>
        <v>-0.16666666666666705</v>
      </c>
      <c r="H977" s="14">
        <f>('motorcycle data'!$C$4)*(G977)</f>
        <v>-33.000000000000078</v>
      </c>
      <c r="I977" s="14">
        <f>0.5*1.225*F977^2*('motorcycle data'!$F$4)*('motorcycle data'!$G$4)</f>
        <v>41.560242756558644</v>
      </c>
      <c r="J977" s="14">
        <f>IF(F977=0,0,H977+I977+'motorcycle data'!$E$7)</f>
        <v>47.407842756558566</v>
      </c>
      <c r="K977" s="14">
        <f t="shared" si="182"/>
        <v>47.407842756558566</v>
      </c>
      <c r="L977" s="14">
        <f t="shared" si="183"/>
        <v>0</v>
      </c>
      <c r="M977" s="14">
        <f t="shared" si="184"/>
        <v>0.68082929736502162</v>
      </c>
      <c r="N977" s="14">
        <f t="shared" si="180"/>
        <v>0.68082929736502162</v>
      </c>
      <c r="O977" s="14">
        <f t="shared" si="185"/>
        <v>0</v>
      </c>
      <c r="P977" s="14">
        <f t="shared" si="186"/>
        <v>0</v>
      </c>
      <c r="Q977" s="14">
        <f t="shared" si="187"/>
        <v>0</v>
      </c>
      <c r="R977" s="14"/>
      <c r="S977" s="14"/>
      <c r="T977" s="14">
        <f t="shared" si="190"/>
        <v>726.36113601975228</v>
      </c>
      <c r="U977" s="14">
        <f t="shared" si="191"/>
        <v>140.51674414350697</v>
      </c>
      <c r="V977" s="14">
        <f t="shared" si="188"/>
        <v>0</v>
      </c>
    </row>
    <row r="978" spans="2:22" x14ac:dyDescent="0.3">
      <c r="B978" s="7" t="s">
        <v>11</v>
      </c>
      <c r="C978" s="7">
        <v>970</v>
      </c>
      <c r="D978" s="7">
        <v>381</v>
      </c>
      <c r="E978" s="8">
        <v>50.9</v>
      </c>
      <c r="F978" s="22">
        <f t="shared" si="181"/>
        <v>14.138888888888888</v>
      </c>
      <c r="G978" s="14">
        <f t="shared" si="189"/>
        <v>-0.34722222222222221</v>
      </c>
      <c r="H978" s="14">
        <f>('motorcycle data'!$C$4)*(G978)</f>
        <v>-68.75</v>
      </c>
      <c r="I978" s="14">
        <f>0.5*1.225*F978^2*('motorcycle data'!$F$4)*('motorcycle data'!$G$4)</f>
        <v>40.283996923225303</v>
      </c>
      <c r="J978" s="14">
        <f>IF(F978=0,0,H978+I978+'motorcycle data'!$E$7)</f>
        <v>10.381596923225302</v>
      </c>
      <c r="K978" s="14">
        <f t="shared" si="182"/>
        <v>10.381596923225302</v>
      </c>
      <c r="L978" s="14">
        <f t="shared" si="183"/>
        <v>0</v>
      </c>
      <c r="M978" s="14">
        <f t="shared" si="184"/>
        <v>0.14678424538671328</v>
      </c>
      <c r="N978" s="14">
        <f t="shared" si="180"/>
        <v>0.14678424538671328</v>
      </c>
      <c r="O978" s="14">
        <f t="shared" si="185"/>
        <v>0</v>
      </c>
      <c r="P978" s="14">
        <f t="shared" si="186"/>
        <v>0</v>
      </c>
      <c r="Q978" s="14">
        <f t="shared" si="187"/>
        <v>0</v>
      </c>
      <c r="R978" s="14"/>
      <c r="S978" s="14"/>
      <c r="T978" s="14">
        <f t="shared" si="190"/>
        <v>726.50792026513898</v>
      </c>
      <c r="U978" s="14">
        <f t="shared" si="191"/>
        <v>140.51674414350697</v>
      </c>
      <c r="V978" s="14">
        <f t="shared" si="188"/>
        <v>0</v>
      </c>
    </row>
    <row r="979" spans="2:22" x14ac:dyDescent="0.3">
      <c r="B979" s="7" t="s">
        <v>11</v>
      </c>
      <c r="C979" s="7">
        <v>971</v>
      </c>
      <c r="D979" s="7">
        <v>382</v>
      </c>
      <c r="E979" s="8">
        <v>49.2</v>
      </c>
      <c r="F979" s="22">
        <f t="shared" si="181"/>
        <v>13.666666666666668</v>
      </c>
      <c r="G979" s="14">
        <f t="shared" si="189"/>
        <v>-0.69444444444444442</v>
      </c>
      <c r="H979" s="14">
        <f>('motorcycle data'!$C$4)*(G979)</f>
        <v>-137.5</v>
      </c>
      <c r="I979" s="14">
        <f>0.5*1.225*F979^2*('motorcycle data'!$F$4)*('motorcycle data'!$G$4)</f>
        <v>37.63805694444445</v>
      </c>
      <c r="J979" s="14">
        <f>IF(F979=0,0,H979+I979+'motorcycle data'!$E$7)</f>
        <v>-61.014343055555543</v>
      </c>
      <c r="K979" s="14">
        <f t="shared" si="182"/>
        <v>0</v>
      </c>
      <c r="L979" s="14">
        <f t="shared" si="183"/>
        <v>61.014343055555543</v>
      </c>
      <c r="M979" s="14">
        <f t="shared" si="184"/>
        <v>-0.83386268842592581</v>
      </c>
      <c r="N979" s="14">
        <f t="shared" si="180"/>
        <v>0</v>
      </c>
      <c r="O979" s="14">
        <f t="shared" si="185"/>
        <v>0.83386268842592581</v>
      </c>
      <c r="P979" s="14">
        <f t="shared" si="186"/>
        <v>0.62539701631944433</v>
      </c>
      <c r="Q979" s="14">
        <f t="shared" si="187"/>
        <v>0.62539701631944433</v>
      </c>
      <c r="R979" s="14"/>
      <c r="S979" s="14"/>
      <c r="T979" s="14">
        <f t="shared" si="190"/>
        <v>726.50792026513898</v>
      </c>
      <c r="U979" s="14">
        <f t="shared" si="191"/>
        <v>141.35060683193291</v>
      </c>
      <c r="V979" s="14">
        <f t="shared" si="188"/>
        <v>0.50657158321874995</v>
      </c>
    </row>
    <row r="980" spans="2:22" x14ac:dyDescent="0.3">
      <c r="B980" s="7" t="s">
        <v>11</v>
      </c>
      <c r="C980" s="7">
        <v>972</v>
      </c>
      <c r="D980" s="7">
        <v>383</v>
      </c>
      <c r="E980" s="8">
        <v>45.9</v>
      </c>
      <c r="F980" s="22">
        <f t="shared" si="181"/>
        <v>12.75</v>
      </c>
      <c r="G980" s="14">
        <f t="shared" si="189"/>
        <v>-1.1944444444444446</v>
      </c>
      <c r="H980" s="14">
        <f>('motorcycle data'!$C$4)*(G980)</f>
        <v>-236.50000000000003</v>
      </c>
      <c r="I980" s="14">
        <f>0.5*1.225*F980^2*('motorcycle data'!$F$4)*('motorcycle data'!$G$4)</f>
        <v>32.758375781250002</v>
      </c>
      <c r="J980" s="14">
        <f>IF(F980=0,0,H980+I980+'motorcycle data'!$E$7)</f>
        <v>-164.89402421875002</v>
      </c>
      <c r="K980" s="14">
        <f t="shared" si="182"/>
        <v>0</v>
      </c>
      <c r="L980" s="14">
        <f t="shared" si="183"/>
        <v>164.89402421875002</v>
      </c>
      <c r="M980" s="14">
        <f t="shared" si="184"/>
        <v>-2.1023988087890628</v>
      </c>
      <c r="N980" s="14">
        <f t="shared" si="180"/>
        <v>0</v>
      </c>
      <c r="O980" s="14">
        <f t="shared" si="185"/>
        <v>2.1023988087890628</v>
      </c>
      <c r="P980" s="14">
        <f t="shared" si="186"/>
        <v>1.576799106591797</v>
      </c>
      <c r="Q980" s="14">
        <f t="shared" si="187"/>
        <v>1.576799106591797</v>
      </c>
      <c r="R980" s="14"/>
      <c r="S980" s="14"/>
      <c r="T980" s="14">
        <f t="shared" si="190"/>
        <v>726.50792026513898</v>
      </c>
      <c r="U980" s="14">
        <f t="shared" si="191"/>
        <v>143.45300564072198</v>
      </c>
      <c r="V980" s="14">
        <f t="shared" si="188"/>
        <v>1.2772072763393556</v>
      </c>
    </row>
    <row r="981" spans="2:22" x14ac:dyDescent="0.3">
      <c r="B981" s="7" t="s">
        <v>11</v>
      </c>
      <c r="C981" s="7">
        <v>973</v>
      </c>
      <c r="D981" s="7">
        <v>384</v>
      </c>
      <c r="E981" s="8">
        <v>40.6</v>
      </c>
      <c r="F981" s="22">
        <f t="shared" si="181"/>
        <v>11.277777777777779</v>
      </c>
      <c r="G981" s="14">
        <f t="shared" si="189"/>
        <v>-1.4722222222222223</v>
      </c>
      <c r="H981" s="14">
        <f>('motorcycle data'!$C$4)*(G981)</f>
        <v>-291.5</v>
      </c>
      <c r="I981" s="14">
        <f>0.5*1.225*F981^2*('motorcycle data'!$F$4)*('motorcycle data'!$G$4)</f>
        <v>25.630026581790126</v>
      </c>
      <c r="J981" s="14">
        <f>IF(F981=0,0,H981+I981+'motorcycle data'!$E$7)</f>
        <v>-227.0223734182099</v>
      </c>
      <c r="K981" s="14">
        <f t="shared" si="182"/>
        <v>0</v>
      </c>
      <c r="L981" s="14">
        <f t="shared" si="183"/>
        <v>227.0223734182099</v>
      </c>
      <c r="M981" s="14">
        <f t="shared" si="184"/>
        <v>-2.5603078779942563</v>
      </c>
      <c r="N981" s="14">
        <f t="shared" si="180"/>
        <v>0</v>
      </c>
      <c r="O981" s="14">
        <f t="shared" si="185"/>
        <v>2.5603078779942563</v>
      </c>
      <c r="P981" s="14">
        <f t="shared" si="186"/>
        <v>1.9202309084956921</v>
      </c>
      <c r="Q981" s="14">
        <f t="shared" si="187"/>
        <v>1.9202309084956921</v>
      </c>
      <c r="R981" s="14"/>
      <c r="S981" s="14"/>
      <c r="T981" s="14">
        <f t="shared" si="190"/>
        <v>726.50792026513898</v>
      </c>
      <c r="U981" s="14">
        <f t="shared" si="191"/>
        <v>146.01331351871625</v>
      </c>
      <c r="V981" s="14">
        <f t="shared" si="188"/>
        <v>1.5553870358815105</v>
      </c>
    </row>
    <row r="982" spans="2:22" x14ac:dyDescent="0.3">
      <c r="B982" s="7" t="s">
        <v>11</v>
      </c>
      <c r="C982" s="7">
        <v>974</v>
      </c>
      <c r="D982" s="7">
        <v>385</v>
      </c>
      <c r="E982" s="8">
        <v>35.299999999999997</v>
      </c>
      <c r="F982" s="22">
        <f t="shared" si="181"/>
        <v>9.8055555555555554</v>
      </c>
      <c r="G982" s="14">
        <f t="shared" si="189"/>
        <v>-1.4722222222222223</v>
      </c>
      <c r="H982" s="14">
        <f>('motorcycle data'!$C$4)*(G982)</f>
        <v>-291.5</v>
      </c>
      <c r="I982" s="14">
        <f>0.5*1.225*F982^2*('motorcycle data'!$F$4)*('motorcycle data'!$G$4)</f>
        <v>19.375209191743824</v>
      </c>
      <c r="J982" s="14">
        <f>IF(F982=0,0,H982+I982+'motorcycle data'!$E$7)</f>
        <v>-233.27719080825619</v>
      </c>
      <c r="K982" s="14">
        <f t="shared" si="182"/>
        <v>0</v>
      </c>
      <c r="L982" s="14">
        <f t="shared" si="183"/>
        <v>233.27719080825619</v>
      </c>
      <c r="M982" s="14">
        <f t="shared" si="184"/>
        <v>-2.28741245431429</v>
      </c>
      <c r="N982" s="14">
        <f t="shared" si="180"/>
        <v>0</v>
      </c>
      <c r="O982" s="14">
        <f t="shared" si="185"/>
        <v>2.28741245431429</v>
      </c>
      <c r="P982" s="14">
        <f t="shared" si="186"/>
        <v>1.7155593407357175</v>
      </c>
      <c r="Q982" s="14">
        <f t="shared" si="187"/>
        <v>1.7155593407357175</v>
      </c>
      <c r="R982" s="14"/>
      <c r="S982" s="14"/>
      <c r="T982" s="14">
        <f t="shared" si="190"/>
        <v>726.50792026513898</v>
      </c>
      <c r="U982" s="14">
        <f t="shared" si="191"/>
        <v>148.30072597303052</v>
      </c>
      <c r="V982" s="14">
        <f t="shared" si="188"/>
        <v>1.3896030659959313</v>
      </c>
    </row>
    <row r="983" spans="2:22" x14ac:dyDescent="0.3">
      <c r="B983" s="7" t="s">
        <v>11</v>
      </c>
      <c r="C983" s="7">
        <v>975</v>
      </c>
      <c r="D983" s="7">
        <v>386</v>
      </c>
      <c r="E983" s="8">
        <v>30</v>
      </c>
      <c r="F983" s="22">
        <f t="shared" si="181"/>
        <v>8.3333333333333339</v>
      </c>
      <c r="G983" s="14">
        <f t="shared" si="189"/>
        <v>-1.4722222222222219</v>
      </c>
      <c r="H983" s="14">
        <f>('motorcycle data'!$C$4)*(G983)</f>
        <v>-291.49999999999994</v>
      </c>
      <c r="I983" s="14">
        <f>0.5*1.225*F983^2*('motorcycle data'!$F$4)*('motorcycle data'!$G$4)</f>
        <v>13.993923611111114</v>
      </c>
      <c r="J983" s="14">
        <f>IF(F983=0,0,H983+I983+'motorcycle data'!$E$7)</f>
        <v>-238.6584763888888</v>
      </c>
      <c r="K983" s="14">
        <f t="shared" si="182"/>
        <v>0</v>
      </c>
      <c r="L983" s="14">
        <f t="shared" si="183"/>
        <v>238.6584763888888</v>
      </c>
      <c r="M983" s="14">
        <f t="shared" si="184"/>
        <v>-1.9888206365740735</v>
      </c>
      <c r="N983" s="14">
        <f t="shared" si="180"/>
        <v>0</v>
      </c>
      <c r="O983" s="14">
        <f t="shared" si="185"/>
        <v>1.9888206365740735</v>
      </c>
      <c r="P983" s="14">
        <f t="shared" si="186"/>
        <v>1.491615477430555</v>
      </c>
      <c r="Q983" s="14">
        <f t="shared" si="187"/>
        <v>1.491615477430555</v>
      </c>
      <c r="R983" s="14"/>
      <c r="S983" s="14"/>
      <c r="T983" s="14">
        <f t="shared" si="190"/>
        <v>726.50792026513898</v>
      </c>
      <c r="U983" s="14">
        <f t="shared" si="191"/>
        <v>150.2895466096046</v>
      </c>
      <c r="V983" s="14">
        <f t="shared" si="188"/>
        <v>1.2082085367187496</v>
      </c>
    </row>
    <row r="984" spans="2:22" x14ac:dyDescent="0.3">
      <c r="B984" s="7" t="s">
        <v>11</v>
      </c>
      <c r="C984" s="7">
        <v>976</v>
      </c>
      <c r="D984" s="7">
        <v>387</v>
      </c>
      <c r="E984" s="8">
        <v>24.7</v>
      </c>
      <c r="F984" s="22">
        <f t="shared" si="181"/>
        <v>6.8611111111111107</v>
      </c>
      <c r="G984" s="14">
        <f t="shared" si="189"/>
        <v>-1.4861111111111109</v>
      </c>
      <c r="H984" s="14">
        <f>('motorcycle data'!$C$4)*(G984)</f>
        <v>-294.24999999999994</v>
      </c>
      <c r="I984" s="14">
        <f>0.5*1.225*F984^2*('motorcycle data'!$F$4)*('motorcycle data'!$G$4)</f>
        <v>9.4861698398919749</v>
      </c>
      <c r="J984" s="14">
        <f>IF(F984=0,0,H984+I984+'motorcycle data'!$E$7)</f>
        <v>-245.91623016010794</v>
      </c>
      <c r="K984" s="14">
        <f t="shared" si="182"/>
        <v>0</v>
      </c>
      <c r="L984" s="14">
        <f t="shared" si="183"/>
        <v>245.91623016010794</v>
      </c>
      <c r="M984" s="14">
        <f t="shared" si="184"/>
        <v>-1.687258579154074</v>
      </c>
      <c r="N984" s="14">
        <f t="shared" si="180"/>
        <v>0</v>
      </c>
      <c r="O984" s="14">
        <f t="shared" si="185"/>
        <v>1.687258579154074</v>
      </c>
      <c r="P984" s="14">
        <f t="shared" si="186"/>
        <v>1.2654439343655555</v>
      </c>
      <c r="Q984" s="14">
        <f t="shared" si="187"/>
        <v>1.2654439343655555</v>
      </c>
      <c r="R984" s="14"/>
      <c r="S984" s="14"/>
      <c r="T984" s="14">
        <f t="shared" si="190"/>
        <v>726.50792026513898</v>
      </c>
      <c r="U984" s="14">
        <f t="shared" si="191"/>
        <v>151.97680518875868</v>
      </c>
      <c r="V984" s="14">
        <f t="shared" si="188"/>
        <v>1.0250095868361</v>
      </c>
    </row>
    <row r="985" spans="2:22" x14ac:dyDescent="0.3">
      <c r="B985" s="7" t="s">
        <v>11</v>
      </c>
      <c r="C985" s="7">
        <v>977</v>
      </c>
      <c r="D985" s="7">
        <v>388</v>
      </c>
      <c r="E985" s="8">
        <v>19.3</v>
      </c>
      <c r="F985" s="22">
        <f t="shared" si="181"/>
        <v>5.3611111111111116</v>
      </c>
      <c r="G985" s="14">
        <f t="shared" si="189"/>
        <v>-1.2083333333333333</v>
      </c>
      <c r="H985" s="14">
        <f>('motorcycle data'!$C$4)*(G985)</f>
        <v>-239.24999999999997</v>
      </c>
      <c r="I985" s="14">
        <f>0.5*1.225*F985^2*('motorcycle data'!$F$4)*('motorcycle data'!$G$4)</f>
        <v>5.7917740065586427</v>
      </c>
      <c r="J985" s="14">
        <f>IF(F985=0,0,H985+I985+'motorcycle data'!$E$7)</f>
        <v>-194.61062599344132</v>
      </c>
      <c r="K985" s="14">
        <f t="shared" si="182"/>
        <v>0</v>
      </c>
      <c r="L985" s="14">
        <f t="shared" si="183"/>
        <v>194.61062599344132</v>
      </c>
      <c r="M985" s="14">
        <f t="shared" si="184"/>
        <v>-1.0433291893537271</v>
      </c>
      <c r="N985" s="14">
        <f t="shared" si="180"/>
        <v>0</v>
      </c>
      <c r="O985" s="14">
        <f t="shared" si="185"/>
        <v>1.0433291893537271</v>
      </c>
      <c r="P985" s="14">
        <f t="shared" si="186"/>
        <v>0.78249689201529526</v>
      </c>
      <c r="Q985" s="14">
        <f t="shared" si="187"/>
        <v>0.78249689201529526</v>
      </c>
      <c r="R985" s="14"/>
      <c r="S985" s="14"/>
      <c r="T985" s="14">
        <f t="shared" si="190"/>
        <v>726.50792026513898</v>
      </c>
      <c r="U985" s="14">
        <f t="shared" si="191"/>
        <v>153.0201343781124</v>
      </c>
      <c r="V985" s="14">
        <f t="shared" si="188"/>
        <v>0.63382248253238915</v>
      </c>
    </row>
    <row r="986" spans="2:22" x14ac:dyDescent="0.3">
      <c r="B986" s="7" t="s">
        <v>11</v>
      </c>
      <c r="C986" s="7">
        <v>978</v>
      </c>
      <c r="D986" s="7">
        <v>389</v>
      </c>
      <c r="E986" s="8">
        <v>16</v>
      </c>
      <c r="F986" s="22">
        <f t="shared" si="181"/>
        <v>4.4444444444444446</v>
      </c>
      <c r="G986" s="14">
        <f t="shared" si="189"/>
        <v>-0.84722222222222243</v>
      </c>
      <c r="H986" s="14">
        <f>('motorcycle data'!$C$4)*(G986)</f>
        <v>-167.75000000000003</v>
      </c>
      <c r="I986" s="14">
        <f>0.5*1.225*F986^2*('motorcycle data'!$F$4)*('motorcycle data'!$G$4)</f>
        <v>3.9804938271604939</v>
      </c>
      <c r="J986" s="14">
        <f>IF(F986=0,0,H986+I986+'motorcycle data'!$E$7)</f>
        <v>-124.92190617283953</v>
      </c>
      <c r="K986" s="14">
        <f t="shared" si="182"/>
        <v>0</v>
      </c>
      <c r="L986" s="14">
        <f t="shared" si="183"/>
        <v>124.92190617283953</v>
      </c>
      <c r="M986" s="14">
        <f t="shared" si="184"/>
        <v>-0.55520847187928679</v>
      </c>
      <c r="N986" s="14">
        <f t="shared" si="180"/>
        <v>0</v>
      </c>
      <c r="O986" s="14">
        <f t="shared" si="185"/>
        <v>0.55520847187928679</v>
      </c>
      <c r="P986" s="14">
        <f t="shared" si="186"/>
        <v>0.41640635390946512</v>
      </c>
      <c r="Q986" s="14">
        <f t="shared" si="187"/>
        <v>0.41640635390946512</v>
      </c>
      <c r="R986" s="14"/>
      <c r="S986" s="14"/>
      <c r="T986" s="14">
        <f t="shared" si="190"/>
        <v>726.50792026513898</v>
      </c>
      <c r="U986" s="14">
        <f t="shared" si="191"/>
        <v>153.5753428499917</v>
      </c>
      <c r="V986" s="14">
        <f t="shared" si="188"/>
        <v>0.33728914666666676</v>
      </c>
    </row>
    <row r="987" spans="2:22" x14ac:dyDescent="0.3">
      <c r="B987" s="7" t="s">
        <v>11</v>
      </c>
      <c r="C987" s="7">
        <v>979</v>
      </c>
      <c r="D987" s="7">
        <v>390</v>
      </c>
      <c r="E987" s="8">
        <v>13.2</v>
      </c>
      <c r="F987" s="22">
        <f t="shared" si="181"/>
        <v>3.6666666666666665</v>
      </c>
      <c r="G987" s="14">
        <f t="shared" si="189"/>
        <v>-0.73611111111111116</v>
      </c>
      <c r="H987" s="14">
        <f>('motorcycle data'!$C$4)*(G987)</f>
        <v>-145.75</v>
      </c>
      <c r="I987" s="14">
        <f>0.5*1.225*F987^2*('motorcycle data'!$F$4)*('motorcycle data'!$G$4)</f>
        <v>2.7092236111111108</v>
      </c>
      <c r="J987" s="14">
        <f>IF(F987=0,0,H987+I987+'motorcycle data'!$E$7)</f>
        <v>-104.1931763888889</v>
      </c>
      <c r="K987" s="14">
        <f t="shared" si="182"/>
        <v>0</v>
      </c>
      <c r="L987" s="14">
        <f t="shared" si="183"/>
        <v>104.1931763888889</v>
      </c>
      <c r="M987" s="14">
        <f t="shared" si="184"/>
        <v>-0.38204164675925928</v>
      </c>
      <c r="N987" s="14">
        <f t="shared" si="180"/>
        <v>0</v>
      </c>
      <c r="O987" s="14">
        <f t="shared" si="185"/>
        <v>0.38204164675925928</v>
      </c>
      <c r="P987" s="14">
        <f t="shared" si="186"/>
        <v>0.28653123506944445</v>
      </c>
      <c r="Q987" s="14">
        <f t="shared" si="187"/>
        <v>0.28653123506944445</v>
      </c>
      <c r="R987" s="14"/>
      <c r="S987" s="14"/>
      <c r="T987" s="14">
        <f t="shared" si="190"/>
        <v>726.50792026513898</v>
      </c>
      <c r="U987" s="14">
        <f t="shared" si="191"/>
        <v>153.95738449675096</v>
      </c>
      <c r="V987" s="14">
        <f t="shared" si="188"/>
        <v>0.23209030040625001</v>
      </c>
    </row>
    <row r="988" spans="2:22" x14ac:dyDescent="0.3">
      <c r="B988" s="7" t="s">
        <v>11</v>
      </c>
      <c r="C988" s="7">
        <v>980</v>
      </c>
      <c r="D988" s="7">
        <v>391</v>
      </c>
      <c r="E988" s="8">
        <v>10.7</v>
      </c>
      <c r="F988" s="22">
        <f t="shared" si="181"/>
        <v>2.9722222222222219</v>
      </c>
      <c r="G988" s="14">
        <f t="shared" si="189"/>
        <v>-0.61111111111111094</v>
      </c>
      <c r="H988" s="14">
        <f>('motorcycle data'!$C$4)*(G988)</f>
        <v>-120.99999999999997</v>
      </c>
      <c r="I988" s="14">
        <f>0.5*1.225*F988^2*('motorcycle data'!$F$4)*('motorcycle data'!$G$4)</f>
        <v>1.780182571373456</v>
      </c>
      <c r="J988" s="14">
        <f>IF(F988=0,0,H988+I988+'motorcycle data'!$E$7)</f>
        <v>-80.372217428626513</v>
      </c>
      <c r="K988" s="14">
        <f t="shared" si="182"/>
        <v>0</v>
      </c>
      <c r="L988" s="14">
        <f t="shared" si="183"/>
        <v>80.372217428626513</v>
      </c>
      <c r="M988" s="14">
        <f t="shared" si="184"/>
        <v>-0.23888409069063987</v>
      </c>
      <c r="N988" s="14">
        <f t="shared" si="180"/>
        <v>0</v>
      </c>
      <c r="O988" s="14">
        <f t="shared" si="185"/>
        <v>0.23888409069063987</v>
      </c>
      <c r="P988" s="14">
        <f t="shared" si="186"/>
        <v>0.1791630680179799</v>
      </c>
      <c r="Q988" s="14">
        <f t="shared" si="187"/>
        <v>0.1791630680179799</v>
      </c>
      <c r="R988" s="14"/>
      <c r="S988" s="14"/>
      <c r="T988" s="14">
        <f t="shared" si="190"/>
        <v>726.50792026513898</v>
      </c>
      <c r="U988" s="14">
        <f t="shared" si="191"/>
        <v>154.19626858744161</v>
      </c>
      <c r="V988" s="14">
        <f t="shared" si="188"/>
        <v>0.14512208509456373</v>
      </c>
    </row>
    <row r="989" spans="2:22" x14ac:dyDescent="0.3">
      <c r="B989" s="7" t="s">
        <v>11</v>
      </c>
      <c r="C989" s="7">
        <v>981</v>
      </c>
      <c r="D989" s="7">
        <v>392</v>
      </c>
      <c r="E989" s="8">
        <v>8.8000000000000007</v>
      </c>
      <c r="F989" s="22">
        <f t="shared" si="181"/>
        <v>2.4444444444444446</v>
      </c>
      <c r="G989" s="14">
        <f t="shared" si="189"/>
        <v>-0.48611111111111099</v>
      </c>
      <c r="H989" s="14">
        <f>('motorcycle data'!$C$4)*(G989)</f>
        <v>-96.249999999999972</v>
      </c>
      <c r="I989" s="14">
        <f>0.5*1.225*F989^2*('motorcycle data'!$F$4)*('motorcycle data'!$G$4)</f>
        <v>1.2040993827160493</v>
      </c>
      <c r="J989" s="14">
        <f>IF(F989=0,0,H989+I989+'motorcycle data'!$E$7)</f>
        <v>-56.19830061728392</v>
      </c>
      <c r="K989" s="14">
        <f t="shared" si="182"/>
        <v>0</v>
      </c>
      <c r="L989" s="14">
        <f t="shared" si="183"/>
        <v>56.19830061728392</v>
      </c>
      <c r="M989" s="14">
        <f t="shared" si="184"/>
        <v>-0.13737362373113848</v>
      </c>
      <c r="N989" s="14">
        <f t="shared" si="180"/>
        <v>0</v>
      </c>
      <c r="O989" s="14">
        <f t="shared" si="185"/>
        <v>0.13737362373113848</v>
      </c>
      <c r="P989" s="14">
        <f t="shared" si="186"/>
        <v>0.10303021779835386</v>
      </c>
      <c r="Q989" s="14">
        <f t="shared" si="187"/>
        <v>0.10303021779835386</v>
      </c>
      <c r="R989" s="14"/>
      <c r="S989" s="14"/>
      <c r="T989" s="14">
        <f t="shared" si="190"/>
        <v>726.50792026513898</v>
      </c>
      <c r="U989" s="14">
        <f t="shared" si="191"/>
        <v>154.33364221117276</v>
      </c>
      <c r="V989" s="14">
        <f t="shared" si="188"/>
        <v>8.3454476416666631E-2</v>
      </c>
    </row>
    <row r="990" spans="2:22" x14ac:dyDescent="0.3">
      <c r="B990" s="7" t="s">
        <v>11</v>
      </c>
      <c r="C990" s="7">
        <v>982</v>
      </c>
      <c r="D990" s="7">
        <v>393</v>
      </c>
      <c r="E990" s="8">
        <v>7.2</v>
      </c>
      <c r="F990" s="22">
        <f t="shared" si="181"/>
        <v>2</v>
      </c>
      <c r="G990" s="14">
        <f t="shared" si="189"/>
        <v>-0.45833333333333343</v>
      </c>
      <c r="H990" s="14">
        <f>('motorcycle data'!$C$4)*(G990)</f>
        <v>-90.750000000000014</v>
      </c>
      <c r="I990" s="14">
        <f>0.5*1.225*F990^2*('motorcycle data'!$F$4)*('motorcycle data'!$G$4)</f>
        <v>0.80605000000000004</v>
      </c>
      <c r="J990" s="14">
        <f>IF(F990=0,0,H990+I990+'motorcycle data'!$E$7)</f>
        <v>-51.096350000000015</v>
      </c>
      <c r="K990" s="14">
        <f t="shared" si="182"/>
        <v>0</v>
      </c>
      <c r="L990" s="14">
        <f t="shared" si="183"/>
        <v>51.096350000000015</v>
      </c>
      <c r="M990" s="14">
        <f t="shared" si="184"/>
        <v>-0.10219270000000003</v>
      </c>
      <c r="N990" s="14">
        <f t="shared" si="180"/>
        <v>0</v>
      </c>
      <c r="O990" s="14">
        <f t="shared" si="185"/>
        <v>0.10219270000000003</v>
      </c>
      <c r="P990" s="14">
        <f t="shared" si="186"/>
        <v>7.6644525000000019E-2</v>
      </c>
      <c r="Q990" s="14">
        <f t="shared" si="187"/>
        <v>7.6644525000000019E-2</v>
      </c>
      <c r="R990" s="14"/>
      <c r="S990" s="14"/>
      <c r="T990" s="14">
        <f t="shared" si="190"/>
        <v>726.50792026513898</v>
      </c>
      <c r="U990" s="14">
        <f t="shared" si="191"/>
        <v>154.43583491117275</v>
      </c>
      <c r="V990" s="14">
        <f t="shared" si="188"/>
        <v>6.2082065250000019E-2</v>
      </c>
    </row>
    <row r="991" spans="2:22" x14ac:dyDescent="0.3">
      <c r="B991" s="7" t="s">
        <v>11</v>
      </c>
      <c r="C991" s="7">
        <v>983</v>
      </c>
      <c r="D991" s="7">
        <v>394</v>
      </c>
      <c r="E991" s="8">
        <v>5.5</v>
      </c>
      <c r="F991" s="22">
        <f t="shared" si="181"/>
        <v>1.5277777777777777</v>
      </c>
      <c r="G991" s="14">
        <f t="shared" si="189"/>
        <v>-0.55555555555555558</v>
      </c>
      <c r="H991" s="14">
        <f>('motorcycle data'!$C$4)*(G991)</f>
        <v>-110</v>
      </c>
      <c r="I991" s="14">
        <f>0.5*1.225*F991^2*('motorcycle data'!$F$4)*('motorcycle data'!$G$4)</f>
        <v>0.47035132137345675</v>
      </c>
      <c r="J991" s="14">
        <f>IF(F991=0,0,H991+I991+'motorcycle data'!$E$7)</f>
        <v>-70.682048678626543</v>
      </c>
      <c r="K991" s="14">
        <f t="shared" si="182"/>
        <v>0</v>
      </c>
      <c r="L991" s="14">
        <f t="shared" si="183"/>
        <v>70.682048678626543</v>
      </c>
      <c r="M991" s="14">
        <f t="shared" si="184"/>
        <v>-0.10798646325901276</v>
      </c>
      <c r="N991" s="14">
        <f t="shared" si="180"/>
        <v>0</v>
      </c>
      <c r="O991" s="14">
        <f t="shared" si="185"/>
        <v>0.10798646325901276</v>
      </c>
      <c r="P991" s="14">
        <f t="shared" si="186"/>
        <v>8.0989847444259577E-2</v>
      </c>
      <c r="Q991" s="14">
        <f t="shared" si="187"/>
        <v>8.0989847444259577E-2</v>
      </c>
      <c r="R991" s="14"/>
      <c r="S991" s="14"/>
      <c r="T991" s="14">
        <f t="shared" si="190"/>
        <v>726.50792026513898</v>
      </c>
      <c r="U991" s="14">
        <f t="shared" si="191"/>
        <v>154.54382137443176</v>
      </c>
      <c r="V991" s="14">
        <f t="shared" si="188"/>
        <v>6.5601776429850267E-2</v>
      </c>
    </row>
    <row r="992" spans="2:22" x14ac:dyDescent="0.3">
      <c r="B992" s="7" t="s">
        <v>11</v>
      </c>
      <c r="C992" s="7">
        <v>984</v>
      </c>
      <c r="D992" s="7">
        <v>395</v>
      </c>
      <c r="E992" s="8">
        <v>3.2</v>
      </c>
      <c r="F992" s="22">
        <f t="shared" si="181"/>
        <v>0.88888888888888895</v>
      </c>
      <c r="G992" s="14">
        <f t="shared" si="189"/>
        <v>-0.61111111111111116</v>
      </c>
      <c r="H992" s="14">
        <f>('motorcycle data'!$C$4)*(G992)</f>
        <v>-121.00000000000001</v>
      </c>
      <c r="I992" s="14">
        <f>0.5*1.225*F992^2*('motorcycle data'!$F$4)*('motorcycle data'!$G$4)</f>
        <v>0.15921975308641975</v>
      </c>
      <c r="J992" s="14">
        <f>IF(F992=0,0,H992+I992+'motorcycle data'!$E$7)</f>
        <v>-81.993180246913596</v>
      </c>
      <c r="K992" s="14">
        <f t="shared" si="182"/>
        <v>0</v>
      </c>
      <c r="L992" s="14">
        <f t="shared" si="183"/>
        <v>81.993180246913596</v>
      </c>
      <c r="M992" s="14">
        <f t="shared" si="184"/>
        <v>-7.2882826886145419E-2</v>
      </c>
      <c r="N992" s="14">
        <f t="shared" si="180"/>
        <v>0</v>
      </c>
      <c r="O992" s="14">
        <f t="shared" si="185"/>
        <v>7.2882826886145419E-2</v>
      </c>
      <c r="P992" s="14">
        <f t="shared" si="186"/>
        <v>5.4662120164609064E-2</v>
      </c>
      <c r="Q992" s="14">
        <f t="shared" si="187"/>
        <v>5.4662120164609064E-2</v>
      </c>
      <c r="R992" s="14"/>
      <c r="S992" s="14"/>
      <c r="T992" s="14">
        <f t="shared" si="190"/>
        <v>726.50792026513898</v>
      </c>
      <c r="U992" s="14">
        <f t="shared" si="191"/>
        <v>154.6167042013179</v>
      </c>
      <c r="V992" s="14">
        <f t="shared" si="188"/>
        <v>4.4276317333333343E-2</v>
      </c>
    </row>
    <row r="993" spans="2:22" x14ac:dyDescent="0.3">
      <c r="B993" s="7" t="s">
        <v>11</v>
      </c>
      <c r="C993" s="7">
        <v>985</v>
      </c>
      <c r="D993" s="7">
        <v>396</v>
      </c>
      <c r="E993" s="8">
        <v>1.1000000000000001</v>
      </c>
      <c r="F993" s="22">
        <f t="shared" si="181"/>
        <v>0.30555555555555558</v>
      </c>
      <c r="G993" s="14">
        <f t="shared" si="189"/>
        <v>-0.44444444444444448</v>
      </c>
      <c r="H993" s="14">
        <f>('motorcycle data'!$C$4)*(G993)</f>
        <v>-88</v>
      </c>
      <c r="I993" s="14">
        <f>0.5*1.225*F993^2*('motorcycle data'!$F$4)*('motorcycle data'!$G$4)</f>
        <v>1.8814052854938271E-2</v>
      </c>
      <c r="J993" s="14">
        <f>IF(F993=0,0,H993+I993+'motorcycle data'!$E$7)</f>
        <v>-49.133585947145065</v>
      </c>
      <c r="K993" s="14">
        <f t="shared" si="182"/>
        <v>0</v>
      </c>
      <c r="L993" s="14">
        <f t="shared" si="183"/>
        <v>49.133585947145065</v>
      </c>
      <c r="M993" s="14">
        <f t="shared" si="184"/>
        <v>-1.5013040150516549E-2</v>
      </c>
      <c r="N993" s="14">
        <f t="shared" si="180"/>
        <v>0</v>
      </c>
      <c r="O993" s="14">
        <f t="shared" si="185"/>
        <v>1.5013040150516549E-2</v>
      </c>
      <c r="P993" s="14">
        <f t="shared" si="186"/>
        <v>1.1259780112887412E-2</v>
      </c>
      <c r="Q993" s="14">
        <f t="shared" si="187"/>
        <v>1.1259780112887412E-2</v>
      </c>
      <c r="R993" s="14"/>
      <c r="S993" s="14"/>
      <c r="T993" s="14">
        <f t="shared" si="190"/>
        <v>726.50792026513898</v>
      </c>
      <c r="U993" s="14">
        <f t="shared" si="191"/>
        <v>154.63171724146841</v>
      </c>
      <c r="V993" s="14">
        <f t="shared" si="188"/>
        <v>9.1204218914388048E-3</v>
      </c>
    </row>
    <row r="994" spans="2:22" x14ac:dyDescent="0.3">
      <c r="B994" s="7" t="s">
        <v>11</v>
      </c>
      <c r="C994" s="7">
        <v>986</v>
      </c>
      <c r="D994" s="7">
        <v>397</v>
      </c>
      <c r="E994" s="8">
        <v>0</v>
      </c>
      <c r="F994" s="22">
        <f t="shared" si="181"/>
        <v>0</v>
      </c>
      <c r="G994" s="14">
        <f t="shared" si="189"/>
        <v>-0.15277777777777779</v>
      </c>
      <c r="H994" s="14">
        <f>('motorcycle data'!$C$4)*(G994)</f>
        <v>-30.250000000000004</v>
      </c>
      <c r="I994" s="14">
        <f>0.5*1.225*F994^2*('motorcycle data'!$F$4)*('motorcycle data'!$G$4)</f>
        <v>0</v>
      </c>
      <c r="J994" s="14">
        <f>IF(F994=0,0,H994+I994+'motorcycle data'!$E$7)</f>
        <v>0</v>
      </c>
      <c r="K994" s="14">
        <f t="shared" si="182"/>
        <v>0</v>
      </c>
      <c r="L994" s="14">
        <f t="shared" si="183"/>
        <v>0</v>
      </c>
      <c r="M994" s="14">
        <f t="shared" si="184"/>
        <v>0</v>
      </c>
      <c r="N994" s="14">
        <f t="shared" si="180"/>
        <v>0</v>
      </c>
      <c r="O994" s="14">
        <f t="shared" si="185"/>
        <v>0</v>
      </c>
      <c r="P994" s="14">
        <f t="shared" si="186"/>
        <v>0</v>
      </c>
      <c r="Q994" s="14">
        <f t="shared" si="187"/>
        <v>0</v>
      </c>
      <c r="R994" s="14"/>
      <c r="S994" s="14"/>
      <c r="T994" s="14">
        <f t="shared" si="190"/>
        <v>726.50792026513898</v>
      </c>
      <c r="U994" s="14">
        <f t="shared" si="191"/>
        <v>154.63171724146841</v>
      </c>
      <c r="V994" s="14">
        <f t="shared" si="188"/>
        <v>0</v>
      </c>
    </row>
    <row r="995" spans="2:22" x14ac:dyDescent="0.3">
      <c r="B995" s="7" t="s">
        <v>11</v>
      </c>
      <c r="C995" s="7">
        <v>987</v>
      </c>
      <c r="D995" s="7">
        <v>398</v>
      </c>
      <c r="E995" s="8">
        <v>0</v>
      </c>
      <c r="F995" s="22">
        <f t="shared" si="181"/>
        <v>0</v>
      </c>
      <c r="G995" s="14">
        <f t="shared" si="189"/>
        <v>0</v>
      </c>
      <c r="H995" s="14">
        <f>('motorcycle data'!$C$4)*(G995)</f>
        <v>0</v>
      </c>
      <c r="I995" s="14">
        <f>0.5*1.225*F995^2*('motorcycle data'!$F$4)*('motorcycle data'!$G$4)</f>
        <v>0</v>
      </c>
      <c r="J995" s="14">
        <f>IF(F995=0,0,H995+I995+'motorcycle data'!$E$7)</f>
        <v>0</v>
      </c>
      <c r="K995" s="14">
        <f t="shared" si="182"/>
        <v>0</v>
      </c>
      <c r="L995" s="14">
        <f t="shared" si="183"/>
        <v>0</v>
      </c>
      <c r="M995" s="14">
        <f t="shared" si="184"/>
        <v>0</v>
      </c>
      <c r="N995" s="14">
        <f t="shared" si="180"/>
        <v>0</v>
      </c>
      <c r="O995" s="14">
        <f t="shared" si="185"/>
        <v>0</v>
      </c>
      <c r="P995" s="14">
        <f t="shared" si="186"/>
        <v>0</v>
      </c>
      <c r="Q995" s="14" t="str">
        <f t="shared" si="187"/>
        <v/>
      </c>
      <c r="R995" s="14"/>
      <c r="S995" s="14"/>
      <c r="T995" s="14">
        <f t="shared" si="190"/>
        <v>726.50792026513898</v>
      </c>
      <c r="U995" s="14">
        <f t="shared" si="191"/>
        <v>154.63171724146841</v>
      </c>
      <c r="V995" s="14">
        <f t="shared" si="188"/>
        <v>0</v>
      </c>
    </row>
    <row r="996" spans="2:22" x14ac:dyDescent="0.3">
      <c r="B996" s="7" t="s">
        <v>11</v>
      </c>
      <c r="C996" s="7">
        <v>988</v>
      </c>
      <c r="D996" s="7">
        <v>399</v>
      </c>
      <c r="E996" s="8">
        <v>0</v>
      </c>
      <c r="F996" s="22">
        <f t="shared" si="181"/>
        <v>0</v>
      </c>
      <c r="G996" s="14">
        <f t="shared" si="189"/>
        <v>0</v>
      </c>
      <c r="H996" s="14">
        <f>('motorcycle data'!$C$4)*(G996)</f>
        <v>0</v>
      </c>
      <c r="I996" s="14">
        <f>0.5*1.225*F996^2*('motorcycle data'!$F$4)*('motorcycle data'!$G$4)</f>
        <v>0</v>
      </c>
      <c r="J996" s="14">
        <f>IF(F996=0,0,H996+I996+'motorcycle data'!$E$7)</f>
        <v>0</v>
      </c>
      <c r="K996" s="14">
        <f t="shared" si="182"/>
        <v>0</v>
      </c>
      <c r="L996" s="14">
        <f t="shared" si="183"/>
        <v>0</v>
      </c>
      <c r="M996" s="14">
        <f t="shared" si="184"/>
        <v>0</v>
      </c>
      <c r="N996" s="14">
        <f t="shared" si="180"/>
        <v>0</v>
      </c>
      <c r="O996" s="14">
        <f t="shared" si="185"/>
        <v>0</v>
      </c>
      <c r="P996" s="14">
        <f t="shared" si="186"/>
        <v>0</v>
      </c>
      <c r="Q996" s="14" t="str">
        <f t="shared" si="187"/>
        <v/>
      </c>
      <c r="R996" s="14"/>
      <c r="S996" s="14"/>
      <c r="T996" s="14">
        <f t="shared" si="190"/>
        <v>726.50792026513898</v>
      </c>
      <c r="U996" s="14">
        <f t="shared" si="191"/>
        <v>154.63171724146841</v>
      </c>
      <c r="V996" s="14">
        <f t="shared" si="188"/>
        <v>0</v>
      </c>
    </row>
    <row r="997" spans="2:22" x14ac:dyDescent="0.3">
      <c r="B997" s="7" t="s">
        <v>11</v>
      </c>
      <c r="C997" s="7">
        <v>989</v>
      </c>
      <c r="D997" s="7">
        <v>400</v>
      </c>
      <c r="E997" s="8">
        <v>0</v>
      </c>
      <c r="F997" s="22">
        <f t="shared" si="181"/>
        <v>0</v>
      </c>
      <c r="G997" s="14">
        <f t="shared" si="189"/>
        <v>0</v>
      </c>
      <c r="H997" s="14">
        <f>('motorcycle data'!$C$4)*(G997)</f>
        <v>0</v>
      </c>
      <c r="I997" s="14">
        <f>0.5*1.225*F997^2*('motorcycle data'!$F$4)*('motorcycle data'!$G$4)</f>
        <v>0</v>
      </c>
      <c r="J997" s="14">
        <f>IF(F997=0,0,H997+I997+'motorcycle data'!$E$7)</f>
        <v>0</v>
      </c>
      <c r="K997" s="14">
        <f t="shared" si="182"/>
        <v>0</v>
      </c>
      <c r="L997" s="14">
        <f t="shared" si="183"/>
        <v>0</v>
      </c>
      <c r="M997" s="14">
        <f t="shared" si="184"/>
        <v>0</v>
      </c>
      <c r="N997" s="14">
        <f t="shared" si="180"/>
        <v>0</v>
      </c>
      <c r="O997" s="14">
        <f t="shared" si="185"/>
        <v>0</v>
      </c>
      <c r="P997" s="14">
        <f t="shared" si="186"/>
        <v>0</v>
      </c>
      <c r="Q997" s="14" t="str">
        <f t="shared" si="187"/>
        <v/>
      </c>
      <c r="R997" s="14"/>
      <c r="S997" s="14"/>
      <c r="T997" s="14">
        <f t="shared" si="190"/>
        <v>726.50792026513898</v>
      </c>
      <c r="U997" s="14">
        <f t="shared" si="191"/>
        <v>154.63171724146841</v>
      </c>
      <c r="V997" s="14">
        <f t="shared" si="188"/>
        <v>0</v>
      </c>
    </row>
    <row r="998" spans="2:22" x14ac:dyDescent="0.3">
      <c r="B998" s="7" t="s">
        <v>11</v>
      </c>
      <c r="C998" s="7">
        <v>990</v>
      </c>
      <c r="D998" s="7">
        <v>401</v>
      </c>
      <c r="E998" s="8">
        <v>0</v>
      </c>
      <c r="F998" s="22">
        <f t="shared" si="181"/>
        <v>0</v>
      </c>
      <c r="G998" s="14">
        <f t="shared" si="189"/>
        <v>0</v>
      </c>
      <c r="H998" s="14">
        <f>('motorcycle data'!$C$4)*(G998)</f>
        <v>0</v>
      </c>
      <c r="I998" s="14">
        <f>0.5*1.225*F998^2*('motorcycle data'!$F$4)*('motorcycle data'!$G$4)</f>
        <v>0</v>
      </c>
      <c r="J998" s="14">
        <f>IF(F998=0,0,H998+I998+'motorcycle data'!$E$7)</f>
        <v>0</v>
      </c>
      <c r="K998" s="14">
        <f t="shared" si="182"/>
        <v>0</v>
      </c>
      <c r="L998" s="14">
        <f t="shared" si="183"/>
        <v>0</v>
      </c>
      <c r="M998" s="14">
        <f t="shared" si="184"/>
        <v>0</v>
      </c>
      <c r="N998" s="14">
        <f t="shared" si="180"/>
        <v>0</v>
      </c>
      <c r="O998" s="14">
        <f t="shared" si="185"/>
        <v>0</v>
      </c>
      <c r="P998" s="14">
        <f t="shared" si="186"/>
        <v>0</v>
      </c>
      <c r="Q998" s="14" t="str">
        <f t="shared" si="187"/>
        <v/>
      </c>
      <c r="R998" s="14"/>
      <c r="S998" s="14"/>
      <c r="T998" s="14">
        <f t="shared" si="190"/>
        <v>726.50792026513898</v>
      </c>
      <c r="U998" s="14">
        <f t="shared" si="191"/>
        <v>154.63171724146841</v>
      </c>
      <c r="V998" s="14">
        <f t="shared" si="188"/>
        <v>0</v>
      </c>
    </row>
    <row r="999" spans="2:22" x14ac:dyDescent="0.3">
      <c r="B999" s="7" t="s">
        <v>11</v>
      </c>
      <c r="C999" s="7">
        <v>991</v>
      </c>
      <c r="D999" s="7">
        <v>402</v>
      </c>
      <c r="E999" s="8">
        <v>0</v>
      </c>
      <c r="F999" s="22">
        <f t="shared" si="181"/>
        <v>0</v>
      </c>
      <c r="G999" s="14">
        <f t="shared" si="189"/>
        <v>0</v>
      </c>
      <c r="H999" s="14">
        <f>('motorcycle data'!$C$4)*(G999)</f>
        <v>0</v>
      </c>
      <c r="I999" s="14">
        <f>0.5*1.225*F999^2*('motorcycle data'!$F$4)*('motorcycle data'!$G$4)</f>
        <v>0</v>
      </c>
      <c r="J999" s="14">
        <f>IF(F999=0,0,H999+I999+'motorcycle data'!$E$7)</f>
        <v>0</v>
      </c>
      <c r="K999" s="14">
        <f t="shared" si="182"/>
        <v>0</v>
      </c>
      <c r="L999" s="14">
        <f t="shared" si="183"/>
        <v>0</v>
      </c>
      <c r="M999" s="14">
        <f t="shared" si="184"/>
        <v>0</v>
      </c>
      <c r="N999" s="14">
        <f t="shared" si="180"/>
        <v>0</v>
      </c>
      <c r="O999" s="14">
        <f t="shared" si="185"/>
        <v>0</v>
      </c>
      <c r="P999" s="14">
        <f t="shared" si="186"/>
        <v>0</v>
      </c>
      <c r="Q999" s="14" t="str">
        <f t="shared" si="187"/>
        <v/>
      </c>
      <c r="R999" s="14"/>
      <c r="S999" s="14"/>
      <c r="T999" s="14">
        <f t="shared" si="190"/>
        <v>726.50792026513898</v>
      </c>
      <c r="U999" s="14">
        <f t="shared" si="191"/>
        <v>154.63171724146841</v>
      </c>
      <c r="V999" s="14">
        <f t="shared" si="188"/>
        <v>0</v>
      </c>
    </row>
    <row r="1000" spans="2:22" x14ac:dyDescent="0.3">
      <c r="B1000" s="7" t="s">
        <v>11</v>
      </c>
      <c r="C1000" s="7">
        <v>992</v>
      </c>
      <c r="D1000" s="7">
        <v>403</v>
      </c>
      <c r="E1000" s="8">
        <v>0</v>
      </c>
      <c r="F1000" s="22">
        <f t="shared" si="181"/>
        <v>0</v>
      </c>
      <c r="G1000" s="14">
        <f t="shared" si="189"/>
        <v>0</v>
      </c>
      <c r="H1000" s="14">
        <f>('motorcycle data'!$C$4)*(G1000)</f>
        <v>0</v>
      </c>
      <c r="I1000" s="14">
        <f>0.5*1.225*F1000^2*('motorcycle data'!$F$4)*('motorcycle data'!$G$4)</f>
        <v>0</v>
      </c>
      <c r="J1000" s="14">
        <f>IF(F1000=0,0,H1000+I1000+'motorcycle data'!$E$7)</f>
        <v>0</v>
      </c>
      <c r="K1000" s="14">
        <f t="shared" si="182"/>
        <v>0</v>
      </c>
      <c r="L1000" s="14">
        <f t="shared" si="183"/>
        <v>0</v>
      </c>
      <c r="M1000" s="14">
        <f t="shared" si="184"/>
        <v>0</v>
      </c>
      <c r="N1000" s="14">
        <f t="shared" si="180"/>
        <v>0</v>
      </c>
      <c r="O1000" s="14">
        <f t="shared" si="185"/>
        <v>0</v>
      </c>
      <c r="P1000" s="14">
        <f t="shared" si="186"/>
        <v>0</v>
      </c>
      <c r="Q1000" s="14" t="str">
        <f t="shared" si="187"/>
        <v/>
      </c>
      <c r="R1000" s="14"/>
      <c r="S1000" s="14"/>
      <c r="T1000" s="14">
        <f t="shared" si="190"/>
        <v>726.50792026513898</v>
      </c>
      <c r="U1000" s="14">
        <f t="shared" si="191"/>
        <v>154.63171724146841</v>
      </c>
      <c r="V1000" s="14">
        <f t="shared" si="188"/>
        <v>0</v>
      </c>
    </row>
    <row r="1001" spans="2:22" x14ac:dyDescent="0.3">
      <c r="B1001" s="7" t="s">
        <v>11</v>
      </c>
      <c r="C1001" s="7">
        <v>993</v>
      </c>
      <c r="D1001" s="7">
        <v>404</v>
      </c>
      <c r="E1001" s="8">
        <v>0</v>
      </c>
      <c r="F1001" s="22">
        <f t="shared" si="181"/>
        <v>0</v>
      </c>
      <c r="G1001" s="14">
        <f t="shared" si="189"/>
        <v>0</v>
      </c>
      <c r="H1001" s="14">
        <f>('motorcycle data'!$C$4)*(G1001)</f>
        <v>0</v>
      </c>
      <c r="I1001" s="14">
        <f>0.5*1.225*F1001^2*('motorcycle data'!$F$4)*('motorcycle data'!$G$4)</f>
        <v>0</v>
      </c>
      <c r="J1001" s="14">
        <f>IF(F1001=0,0,H1001+I1001+'motorcycle data'!$E$7)</f>
        <v>0</v>
      </c>
      <c r="K1001" s="14">
        <f t="shared" si="182"/>
        <v>0</v>
      </c>
      <c r="L1001" s="14">
        <f t="shared" si="183"/>
        <v>0</v>
      </c>
      <c r="M1001" s="14">
        <f t="shared" si="184"/>
        <v>0</v>
      </c>
      <c r="N1001" s="14">
        <f t="shared" si="180"/>
        <v>0</v>
      </c>
      <c r="O1001" s="14">
        <f t="shared" si="185"/>
        <v>0</v>
      </c>
      <c r="P1001" s="14">
        <f t="shared" si="186"/>
        <v>0</v>
      </c>
      <c r="Q1001" s="14" t="str">
        <f t="shared" si="187"/>
        <v/>
      </c>
      <c r="R1001" s="14"/>
      <c r="S1001" s="14"/>
      <c r="T1001" s="14">
        <f t="shared" si="190"/>
        <v>726.50792026513898</v>
      </c>
      <c r="U1001" s="14">
        <f t="shared" si="191"/>
        <v>154.63171724146841</v>
      </c>
      <c r="V1001" s="14">
        <f t="shared" si="188"/>
        <v>0</v>
      </c>
    </row>
    <row r="1002" spans="2:22" x14ac:dyDescent="0.3">
      <c r="B1002" s="7" t="s">
        <v>11</v>
      </c>
      <c r="C1002" s="7">
        <v>994</v>
      </c>
      <c r="D1002" s="7">
        <v>405</v>
      </c>
      <c r="E1002" s="8">
        <v>0</v>
      </c>
      <c r="F1002" s="22">
        <f t="shared" si="181"/>
        <v>0</v>
      </c>
      <c r="G1002" s="14">
        <f t="shared" si="189"/>
        <v>0</v>
      </c>
      <c r="H1002" s="14">
        <f>('motorcycle data'!$C$4)*(G1002)</f>
        <v>0</v>
      </c>
      <c r="I1002" s="14">
        <f>0.5*1.225*F1002^2*('motorcycle data'!$F$4)*('motorcycle data'!$G$4)</f>
        <v>0</v>
      </c>
      <c r="J1002" s="14">
        <f>IF(F1002=0,0,H1002+I1002+'motorcycle data'!$E$7)</f>
        <v>0</v>
      </c>
      <c r="K1002" s="14">
        <f t="shared" si="182"/>
        <v>0</v>
      </c>
      <c r="L1002" s="14">
        <f t="shared" si="183"/>
        <v>0</v>
      </c>
      <c r="M1002" s="14">
        <f t="shared" si="184"/>
        <v>0</v>
      </c>
      <c r="N1002" s="14">
        <f t="shared" si="180"/>
        <v>0</v>
      </c>
      <c r="O1002" s="14">
        <f t="shared" si="185"/>
        <v>0</v>
      </c>
      <c r="P1002" s="14">
        <f t="shared" si="186"/>
        <v>0</v>
      </c>
      <c r="Q1002" s="14" t="str">
        <f t="shared" si="187"/>
        <v/>
      </c>
      <c r="R1002" s="14"/>
      <c r="S1002" s="14"/>
      <c r="T1002" s="14">
        <f t="shared" si="190"/>
        <v>726.50792026513898</v>
      </c>
      <c r="U1002" s="14">
        <f t="shared" si="191"/>
        <v>154.63171724146841</v>
      </c>
      <c r="V1002" s="14">
        <f t="shared" si="188"/>
        <v>0</v>
      </c>
    </row>
    <row r="1003" spans="2:22" x14ac:dyDescent="0.3">
      <c r="B1003" s="7" t="s">
        <v>11</v>
      </c>
      <c r="C1003" s="7">
        <v>995</v>
      </c>
      <c r="D1003" s="7">
        <v>406</v>
      </c>
      <c r="E1003" s="8">
        <v>0</v>
      </c>
      <c r="F1003" s="22">
        <f t="shared" si="181"/>
        <v>0</v>
      </c>
      <c r="G1003" s="14">
        <f t="shared" si="189"/>
        <v>0</v>
      </c>
      <c r="H1003" s="14">
        <f>('motorcycle data'!$C$4)*(G1003)</f>
        <v>0</v>
      </c>
      <c r="I1003" s="14">
        <f>0.5*1.225*F1003^2*('motorcycle data'!$F$4)*('motorcycle data'!$G$4)</f>
        <v>0</v>
      </c>
      <c r="J1003" s="14">
        <f>IF(F1003=0,0,H1003+I1003+'motorcycle data'!$E$7)</f>
        <v>0</v>
      </c>
      <c r="K1003" s="14">
        <f t="shared" si="182"/>
        <v>0</v>
      </c>
      <c r="L1003" s="14">
        <f t="shared" si="183"/>
        <v>0</v>
      </c>
      <c r="M1003" s="14">
        <f t="shared" si="184"/>
        <v>0</v>
      </c>
      <c r="N1003" s="14">
        <f t="shared" si="180"/>
        <v>0</v>
      </c>
      <c r="O1003" s="14">
        <f t="shared" si="185"/>
        <v>0</v>
      </c>
      <c r="P1003" s="14">
        <f t="shared" si="186"/>
        <v>0</v>
      </c>
      <c r="Q1003" s="14" t="str">
        <f t="shared" si="187"/>
        <v/>
      </c>
      <c r="R1003" s="14"/>
      <c r="S1003" s="14"/>
      <c r="T1003" s="14">
        <f t="shared" si="190"/>
        <v>726.50792026513898</v>
      </c>
      <c r="U1003" s="14">
        <f t="shared" si="191"/>
        <v>154.63171724146841</v>
      </c>
      <c r="V1003" s="14">
        <f t="shared" si="188"/>
        <v>0</v>
      </c>
    </row>
    <row r="1004" spans="2:22" x14ac:dyDescent="0.3">
      <c r="B1004" s="7" t="s">
        <v>11</v>
      </c>
      <c r="C1004" s="7">
        <v>996</v>
      </c>
      <c r="D1004" s="7">
        <v>407</v>
      </c>
      <c r="E1004" s="8">
        <v>0</v>
      </c>
      <c r="F1004" s="22">
        <f t="shared" si="181"/>
        <v>0</v>
      </c>
      <c r="G1004" s="14">
        <f t="shared" si="189"/>
        <v>0</v>
      </c>
      <c r="H1004" s="14">
        <f>('motorcycle data'!$C$4)*(G1004)</f>
        <v>0</v>
      </c>
      <c r="I1004" s="14">
        <f>0.5*1.225*F1004^2*('motorcycle data'!$F$4)*('motorcycle data'!$G$4)</f>
        <v>0</v>
      </c>
      <c r="J1004" s="14">
        <f>IF(F1004=0,0,H1004+I1004+'motorcycle data'!$E$7)</f>
        <v>0</v>
      </c>
      <c r="K1004" s="14">
        <f t="shared" si="182"/>
        <v>0</v>
      </c>
      <c r="L1004" s="14">
        <f t="shared" si="183"/>
        <v>0</v>
      </c>
      <c r="M1004" s="14">
        <f t="shared" si="184"/>
        <v>0</v>
      </c>
      <c r="N1004" s="14">
        <f t="shared" si="180"/>
        <v>0</v>
      </c>
      <c r="O1004" s="14">
        <f t="shared" si="185"/>
        <v>0</v>
      </c>
      <c r="P1004" s="14">
        <f t="shared" si="186"/>
        <v>0</v>
      </c>
      <c r="Q1004" s="14" t="str">
        <f t="shared" si="187"/>
        <v/>
      </c>
      <c r="R1004" s="14"/>
      <c r="S1004" s="14"/>
      <c r="T1004" s="14">
        <f t="shared" si="190"/>
        <v>726.50792026513898</v>
      </c>
      <c r="U1004" s="14">
        <f t="shared" si="191"/>
        <v>154.63171724146841</v>
      </c>
      <c r="V1004" s="14">
        <f t="shared" si="188"/>
        <v>0</v>
      </c>
    </row>
    <row r="1005" spans="2:22" x14ac:dyDescent="0.3">
      <c r="B1005" s="7" t="s">
        <v>11</v>
      </c>
      <c r="C1005" s="7">
        <v>997</v>
      </c>
      <c r="D1005" s="7">
        <v>408</v>
      </c>
      <c r="E1005" s="8">
        <v>0</v>
      </c>
      <c r="F1005" s="22">
        <f t="shared" si="181"/>
        <v>0</v>
      </c>
      <c r="G1005" s="14">
        <f t="shared" si="189"/>
        <v>0</v>
      </c>
      <c r="H1005" s="14">
        <f>('motorcycle data'!$C$4)*(G1005)</f>
        <v>0</v>
      </c>
      <c r="I1005" s="14">
        <f>0.5*1.225*F1005^2*('motorcycle data'!$F$4)*('motorcycle data'!$G$4)</f>
        <v>0</v>
      </c>
      <c r="J1005" s="14">
        <f>IF(F1005=0,0,H1005+I1005+'motorcycle data'!$E$7)</f>
        <v>0</v>
      </c>
      <c r="K1005" s="14">
        <f t="shared" si="182"/>
        <v>0</v>
      </c>
      <c r="L1005" s="14">
        <f t="shared" si="183"/>
        <v>0</v>
      </c>
      <c r="M1005" s="14">
        <f t="shared" si="184"/>
        <v>0</v>
      </c>
      <c r="N1005" s="14">
        <f t="shared" si="180"/>
        <v>0</v>
      </c>
      <c r="O1005" s="14">
        <f t="shared" si="185"/>
        <v>0</v>
      </c>
      <c r="P1005" s="14">
        <f t="shared" si="186"/>
        <v>0</v>
      </c>
      <c r="Q1005" s="14" t="str">
        <f t="shared" si="187"/>
        <v/>
      </c>
      <c r="R1005" s="14"/>
      <c r="S1005" s="14"/>
      <c r="T1005" s="14">
        <f t="shared" si="190"/>
        <v>726.50792026513898</v>
      </c>
      <c r="U1005" s="14">
        <f t="shared" si="191"/>
        <v>154.63171724146841</v>
      </c>
      <c r="V1005" s="14">
        <f t="shared" si="188"/>
        <v>0</v>
      </c>
    </row>
    <row r="1006" spans="2:22" x14ac:dyDescent="0.3">
      <c r="B1006" s="7" t="s">
        <v>11</v>
      </c>
      <c r="C1006" s="7">
        <v>998</v>
      </c>
      <c r="D1006" s="7">
        <v>409</v>
      </c>
      <c r="E1006" s="8">
        <v>0</v>
      </c>
      <c r="F1006" s="22">
        <f t="shared" si="181"/>
        <v>0</v>
      </c>
      <c r="G1006" s="14">
        <f t="shared" si="189"/>
        <v>0</v>
      </c>
      <c r="H1006" s="14">
        <f>('motorcycle data'!$C$4)*(G1006)</f>
        <v>0</v>
      </c>
      <c r="I1006" s="14">
        <f>0.5*1.225*F1006^2*('motorcycle data'!$F$4)*('motorcycle data'!$G$4)</f>
        <v>0</v>
      </c>
      <c r="J1006" s="14">
        <f>IF(F1006=0,0,H1006+I1006+'motorcycle data'!$E$7)</f>
        <v>0</v>
      </c>
      <c r="K1006" s="14">
        <f t="shared" si="182"/>
        <v>0</v>
      </c>
      <c r="L1006" s="14">
        <f t="shared" si="183"/>
        <v>0</v>
      </c>
      <c r="M1006" s="14">
        <f t="shared" si="184"/>
        <v>0</v>
      </c>
      <c r="N1006" s="14">
        <f t="shared" si="180"/>
        <v>0</v>
      </c>
      <c r="O1006" s="14">
        <f t="shared" si="185"/>
        <v>0</v>
      </c>
      <c r="P1006" s="14">
        <f t="shared" si="186"/>
        <v>0</v>
      </c>
      <c r="Q1006" s="14" t="str">
        <f t="shared" si="187"/>
        <v/>
      </c>
      <c r="R1006" s="14"/>
      <c r="S1006" s="14"/>
      <c r="T1006" s="14">
        <f t="shared" si="190"/>
        <v>726.50792026513898</v>
      </c>
      <c r="U1006" s="14">
        <f t="shared" si="191"/>
        <v>154.63171724146841</v>
      </c>
      <c r="V1006" s="14">
        <f t="shared" si="188"/>
        <v>0</v>
      </c>
    </row>
    <row r="1007" spans="2:22" x14ac:dyDescent="0.3">
      <c r="B1007" s="7" t="s">
        <v>11</v>
      </c>
      <c r="C1007" s="7">
        <v>999</v>
      </c>
      <c r="D1007" s="7">
        <v>410</v>
      </c>
      <c r="E1007" s="8">
        <v>0</v>
      </c>
      <c r="F1007" s="22">
        <f t="shared" si="181"/>
        <v>0</v>
      </c>
      <c r="G1007" s="14">
        <f t="shared" si="189"/>
        <v>0</v>
      </c>
      <c r="H1007" s="14">
        <f>('motorcycle data'!$C$4)*(G1007)</f>
        <v>0</v>
      </c>
      <c r="I1007" s="14">
        <f>0.5*1.225*F1007^2*('motorcycle data'!$F$4)*('motorcycle data'!$G$4)</f>
        <v>0</v>
      </c>
      <c r="J1007" s="14">
        <f>IF(F1007=0,0,H1007+I1007+'motorcycle data'!$E$7)</f>
        <v>0</v>
      </c>
      <c r="K1007" s="14">
        <f t="shared" si="182"/>
        <v>0</v>
      </c>
      <c r="L1007" s="14">
        <f t="shared" si="183"/>
        <v>0</v>
      </c>
      <c r="M1007" s="14">
        <f t="shared" si="184"/>
        <v>0</v>
      </c>
      <c r="N1007" s="14">
        <f t="shared" si="180"/>
        <v>0</v>
      </c>
      <c r="O1007" s="14">
        <f t="shared" si="185"/>
        <v>0</v>
      </c>
      <c r="P1007" s="14">
        <f t="shared" si="186"/>
        <v>0</v>
      </c>
      <c r="Q1007" s="14" t="str">
        <f t="shared" si="187"/>
        <v/>
      </c>
      <c r="R1007" s="14"/>
      <c r="S1007" s="14"/>
      <c r="T1007" s="14">
        <f t="shared" si="190"/>
        <v>726.50792026513898</v>
      </c>
      <c r="U1007" s="14">
        <f t="shared" si="191"/>
        <v>154.63171724146841</v>
      </c>
      <c r="V1007" s="14">
        <f t="shared" si="188"/>
        <v>0</v>
      </c>
    </row>
    <row r="1008" spans="2:22" x14ac:dyDescent="0.3">
      <c r="B1008" s="7" t="s">
        <v>11</v>
      </c>
      <c r="C1008" s="7">
        <v>1000</v>
      </c>
      <c r="D1008" s="7">
        <v>411</v>
      </c>
      <c r="E1008" s="8">
        <v>0</v>
      </c>
      <c r="F1008" s="22">
        <f t="shared" si="181"/>
        <v>0</v>
      </c>
      <c r="G1008" s="14">
        <f t="shared" si="189"/>
        <v>0</v>
      </c>
      <c r="H1008" s="14">
        <f>('motorcycle data'!$C$4)*(G1008)</f>
        <v>0</v>
      </c>
      <c r="I1008" s="14">
        <f>0.5*1.225*F1008^2*('motorcycle data'!$F$4)*('motorcycle data'!$G$4)</f>
        <v>0</v>
      </c>
      <c r="J1008" s="14">
        <f>IF(F1008=0,0,H1008+I1008+'motorcycle data'!$E$7)</f>
        <v>0</v>
      </c>
      <c r="K1008" s="14">
        <f t="shared" si="182"/>
        <v>0</v>
      </c>
      <c r="L1008" s="14">
        <f t="shared" si="183"/>
        <v>0</v>
      </c>
      <c r="M1008" s="14">
        <f t="shared" si="184"/>
        <v>0</v>
      </c>
      <c r="N1008" s="14">
        <f t="shared" si="180"/>
        <v>0</v>
      </c>
      <c r="O1008" s="14">
        <f t="shared" si="185"/>
        <v>0</v>
      </c>
      <c r="P1008" s="14">
        <f t="shared" si="186"/>
        <v>0</v>
      </c>
      <c r="Q1008" s="14" t="str">
        <f t="shared" si="187"/>
        <v/>
      </c>
      <c r="R1008" s="14"/>
      <c r="S1008" s="14"/>
      <c r="T1008" s="14">
        <f t="shared" si="190"/>
        <v>726.50792026513898</v>
      </c>
      <c r="U1008" s="14">
        <f t="shared" si="191"/>
        <v>154.63171724146841</v>
      </c>
      <c r="V1008" s="14">
        <f t="shared" si="188"/>
        <v>0</v>
      </c>
    </row>
    <row r="1009" spans="2:22" x14ac:dyDescent="0.3">
      <c r="B1009" s="7" t="s">
        <v>11</v>
      </c>
      <c r="C1009" s="7">
        <v>1001</v>
      </c>
      <c r="D1009" s="7">
        <v>412</v>
      </c>
      <c r="E1009" s="8">
        <v>0</v>
      </c>
      <c r="F1009" s="22">
        <f t="shared" si="181"/>
        <v>0</v>
      </c>
      <c r="G1009" s="14">
        <f t="shared" si="189"/>
        <v>0</v>
      </c>
      <c r="H1009" s="14">
        <f>('motorcycle data'!$C$4)*(G1009)</f>
        <v>0</v>
      </c>
      <c r="I1009" s="14">
        <f>0.5*1.225*F1009^2*('motorcycle data'!$F$4)*('motorcycle data'!$G$4)</f>
        <v>0</v>
      </c>
      <c r="J1009" s="14">
        <f>IF(F1009=0,0,H1009+I1009+'motorcycle data'!$E$7)</f>
        <v>0</v>
      </c>
      <c r="K1009" s="14">
        <f t="shared" si="182"/>
        <v>0</v>
      </c>
      <c r="L1009" s="14">
        <f t="shared" si="183"/>
        <v>0</v>
      </c>
      <c r="M1009" s="14">
        <f t="shared" si="184"/>
        <v>0</v>
      </c>
      <c r="N1009" s="14">
        <f t="shared" si="180"/>
        <v>0</v>
      </c>
      <c r="O1009" s="14">
        <f t="shared" si="185"/>
        <v>0</v>
      </c>
      <c r="P1009" s="14">
        <f t="shared" si="186"/>
        <v>0</v>
      </c>
      <c r="Q1009" s="14" t="str">
        <f t="shared" si="187"/>
        <v/>
      </c>
      <c r="R1009" s="14"/>
      <c r="S1009" s="14"/>
      <c r="T1009" s="14">
        <f t="shared" si="190"/>
        <v>726.50792026513898</v>
      </c>
      <c r="U1009" s="14">
        <f t="shared" si="191"/>
        <v>154.63171724146841</v>
      </c>
      <c r="V1009" s="14">
        <f t="shared" si="188"/>
        <v>0</v>
      </c>
    </row>
    <row r="1010" spans="2:22" x14ac:dyDescent="0.3">
      <c r="B1010" s="7" t="s">
        <v>11</v>
      </c>
      <c r="C1010" s="7">
        <v>1002</v>
      </c>
      <c r="D1010" s="7">
        <v>413</v>
      </c>
      <c r="E1010" s="8">
        <v>0</v>
      </c>
      <c r="F1010" s="22">
        <f t="shared" si="181"/>
        <v>0</v>
      </c>
      <c r="G1010" s="14">
        <f t="shared" si="189"/>
        <v>0</v>
      </c>
      <c r="H1010" s="14">
        <f>('motorcycle data'!$C$4)*(G1010)</f>
        <v>0</v>
      </c>
      <c r="I1010" s="14">
        <f>0.5*1.225*F1010^2*('motorcycle data'!$F$4)*('motorcycle data'!$G$4)</f>
        <v>0</v>
      </c>
      <c r="J1010" s="14">
        <f>IF(F1010=0,0,H1010+I1010+'motorcycle data'!$E$7)</f>
        <v>0</v>
      </c>
      <c r="K1010" s="14">
        <f t="shared" si="182"/>
        <v>0</v>
      </c>
      <c r="L1010" s="14">
        <f t="shared" si="183"/>
        <v>0</v>
      </c>
      <c r="M1010" s="14">
        <f t="shared" si="184"/>
        <v>0</v>
      </c>
      <c r="N1010" s="14">
        <f t="shared" si="180"/>
        <v>0</v>
      </c>
      <c r="O1010" s="14">
        <f t="shared" si="185"/>
        <v>0</v>
      </c>
      <c r="P1010" s="14">
        <f t="shared" si="186"/>
        <v>0</v>
      </c>
      <c r="Q1010" s="14" t="str">
        <f t="shared" si="187"/>
        <v/>
      </c>
      <c r="R1010" s="14"/>
      <c r="S1010" s="14"/>
      <c r="T1010" s="14">
        <f t="shared" si="190"/>
        <v>726.50792026513898</v>
      </c>
      <c r="U1010" s="14">
        <f t="shared" si="191"/>
        <v>154.63171724146841</v>
      </c>
      <c r="V1010" s="14">
        <f t="shared" si="188"/>
        <v>0</v>
      </c>
    </row>
    <row r="1011" spans="2:22" x14ac:dyDescent="0.3">
      <c r="B1011" s="7" t="s">
        <v>11</v>
      </c>
      <c r="C1011" s="7">
        <v>1003</v>
      </c>
      <c r="D1011" s="7">
        <v>414</v>
      </c>
      <c r="E1011" s="8">
        <v>0</v>
      </c>
      <c r="F1011" s="22">
        <f t="shared" si="181"/>
        <v>0</v>
      </c>
      <c r="G1011" s="14">
        <f t="shared" si="189"/>
        <v>0</v>
      </c>
      <c r="H1011" s="14">
        <f>('motorcycle data'!$C$4)*(G1011)</f>
        <v>0</v>
      </c>
      <c r="I1011" s="14">
        <f>0.5*1.225*F1011^2*('motorcycle data'!$F$4)*('motorcycle data'!$G$4)</f>
        <v>0</v>
      </c>
      <c r="J1011" s="14">
        <f>IF(F1011=0,0,H1011+I1011+'motorcycle data'!$E$7)</f>
        <v>0</v>
      </c>
      <c r="K1011" s="14">
        <f t="shared" si="182"/>
        <v>0</v>
      </c>
      <c r="L1011" s="14">
        <f t="shared" si="183"/>
        <v>0</v>
      </c>
      <c r="M1011" s="14">
        <f t="shared" si="184"/>
        <v>0</v>
      </c>
      <c r="N1011" s="14">
        <f t="shared" si="180"/>
        <v>0</v>
      </c>
      <c r="O1011" s="14">
        <f t="shared" si="185"/>
        <v>0</v>
      </c>
      <c r="P1011" s="14">
        <f t="shared" si="186"/>
        <v>0</v>
      </c>
      <c r="Q1011" s="14" t="str">
        <f t="shared" si="187"/>
        <v/>
      </c>
      <c r="R1011" s="14"/>
      <c r="S1011" s="14"/>
      <c r="T1011" s="14">
        <f t="shared" si="190"/>
        <v>726.50792026513898</v>
      </c>
      <c r="U1011" s="14">
        <f t="shared" si="191"/>
        <v>154.63171724146841</v>
      </c>
      <c r="V1011" s="14">
        <f t="shared" si="188"/>
        <v>0</v>
      </c>
    </row>
    <row r="1012" spans="2:22" x14ac:dyDescent="0.3">
      <c r="B1012" s="7" t="s">
        <v>11</v>
      </c>
      <c r="C1012" s="7">
        <v>1004</v>
      </c>
      <c r="D1012" s="7">
        <v>415</v>
      </c>
      <c r="E1012" s="8">
        <v>0</v>
      </c>
      <c r="F1012" s="22">
        <f t="shared" si="181"/>
        <v>0</v>
      </c>
      <c r="G1012" s="14">
        <f t="shared" si="189"/>
        <v>0</v>
      </c>
      <c r="H1012" s="14">
        <f>('motorcycle data'!$C$4)*(G1012)</f>
        <v>0</v>
      </c>
      <c r="I1012" s="14">
        <f>0.5*1.225*F1012^2*('motorcycle data'!$F$4)*('motorcycle data'!$G$4)</f>
        <v>0</v>
      </c>
      <c r="J1012" s="14">
        <f>IF(F1012=0,0,H1012+I1012+'motorcycle data'!$E$7)</f>
        <v>0</v>
      </c>
      <c r="K1012" s="14">
        <f t="shared" si="182"/>
        <v>0</v>
      </c>
      <c r="L1012" s="14">
        <f t="shared" si="183"/>
        <v>0</v>
      </c>
      <c r="M1012" s="14">
        <f t="shared" si="184"/>
        <v>0</v>
      </c>
      <c r="N1012" s="14">
        <f t="shared" si="180"/>
        <v>0</v>
      </c>
      <c r="O1012" s="14">
        <f t="shared" si="185"/>
        <v>0</v>
      </c>
      <c r="P1012" s="14">
        <f t="shared" si="186"/>
        <v>0</v>
      </c>
      <c r="Q1012" s="14" t="str">
        <f t="shared" si="187"/>
        <v/>
      </c>
      <c r="R1012" s="14"/>
      <c r="S1012" s="14"/>
      <c r="T1012" s="14">
        <f t="shared" si="190"/>
        <v>726.50792026513898</v>
      </c>
      <c r="U1012" s="14">
        <f t="shared" si="191"/>
        <v>154.63171724146841</v>
      </c>
      <c r="V1012" s="14">
        <f t="shared" si="188"/>
        <v>0</v>
      </c>
    </row>
    <row r="1013" spans="2:22" x14ac:dyDescent="0.3">
      <c r="B1013" s="7" t="s">
        <v>11</v>
      </c>
      <c r="C1013" s="7">
        <v>1005</v>
      </c>
      <c r="D1013" s="7">
        <v>416</v>
      </c>
      <c r="E1013" s="8">
        <v>0</v>
      </c>
      <c r="F1013" s="22">
        <f t="shared" si="181"/>
        <v>0</v>
      </c>
      <c r="G1013" s="14">
        <f t="shared" si="189"/>
        <v>0</v>
      </c>
      <c r="H1013" s="14">
        <f>('motorcycle data'!$C$4)*(G1013)</f>
        <v>0</v>
      </c>
      <c r="I1013" s="14">
        <f>0.5*1.225*F1013^2*('motorcycle data'!$F$4)*('motorcycle data'!$G$4)</f>
        <v>0</v>
      </c>
      <c r="J1013" s="14">
        <f>IF(F1013=0,0,H1013+I1013+'motorcycle data'!$E$7)</f>
        <v>0</v>
      </c>
      <c r="K1013" s="14">
        <f t="shared" si="182"/>
        <v>0</v>
      </c>
      <c r="L1013" s="14">
        <f t="shared" si="183"/>
        <v>0</v>
      </c>
      <c r="M1013" s="14">
        <f t="shared" si="184"/>
        <v>0</v>
      </c>
      <c r="N1013" s="14">
        <f t="shared" si="180"/>
        <v>0</v>
      </c>
      <c r="O1013" s="14">
        <f t="shared" si="185"/>
        <v>0</v>
      </c>
      <c r="P1013" s="14">
        <f t="shared" si="186"/>
        <v>0</v>
      </c>
      <c r="Q1013" s="14" t="str">
        <f t="shared" si="187"/>
        <v/>
      </c>
      <c r="R1013" s="14"/>
      <c r="S1013" s="14"/>
      <c r="T1013" s="14">
        <f t="shared" si="190"/>
        <v>726.50792026513898</v>
      </c>
      <c r="U1013" s="14">
        <f t="shared" si="191"/>
        <v>154.63171724146841</v>
      </c>
      <c r="V1013" s="14">
        <f t="shared" si="188"/>
        <v>0</v>
      </c>
    </row>
    <row r="1014" spans="2:22" x14ac:dyDescent="0.3">
      <c r="B1014" s="7" t="s">
        <v>11</v>
      </c>
      <c r="C1014" s="7">
        <v>1006</v>
      </c>
      <c r="D1014" s="7">
        <v>417</v>
      </c>
      <c r="E1014" s="8">
        <v>0</v>
      </c>
      <c r="F1014" s="22">
        <f t="shared" si="181"/>
        <v>0</v>
      </c>
      <c r="G1014" s="14">
        <f t="shared" si="189"/>
        <v>0</v>
      </c>
      <c r="H1014" s="14">
        <f>('motorcycle data'!$C$4)*(G1014)</f>
        <v>0</v>
      </c>
      <c r="I1014" s="14">
        <f>0.5*1.225*F1014^2*('motorcycle data'!$F$4)*('motorcycle data'!$G$4)</f>
        <v>0</v>
      </c>
      <c r="J1014" s="14">
        <f>IF(F1014=0,0,H1014+I1014+'motorcycle data'!$E$7)</f>
        <v>0</v>
      </c>
      <c r="K1014" s="14">
        <f t="shared" si="182"/>
        <v>0</v>
      </c>
      <c r="L1014" s="14">
        <f t="shared" si="183"/>
        <v>0</v>
      </c>
      <c r="M1014" s="14">
        <f t="shared" si="184"/>
        <v>0</v>
      </c>
      <c r="N1014" s="14">
        <f t="shared" si="180"/>
        <v>0</v>
      </c>
      <c r="O1014" s="14">
        <f t="shared" si="185"/>
        <v>0</v>
      </c>
      <c r="P1014" s="14">
        <f t="shared" si="186"/>
        <v>0</v>
      </c>
      <c r="Q1014" s="14" t="str">
        <f t="shared" si="187"/>
        <v/>
      </c>
      <c r="R1014" s="14"/>
      <c r="S1014" s="14"/>
      <c r="T1014" s="14">
        <f t="shared" si="190"/>
        <v>726.50792026513898</v>
      </c>
      <c r="U1014" s="14">
        <f t="shared" si="191"/>
        <v>154.63171724146841</v>
      </c>
      <c r="V1014" s="14">
        <f t="shared" si="188"/>
        <v>0</v>
      </c>
    </row>
    <row r="1015" spans="2:22" x14ac:dyDescent="0.3">
      <c r="B1015" s="7" t="s">
        <v>11</v>
      </c>
      <c r="C1015" s="7">
        <v>1007</v>
      </c>
      <c r="D1015" s="7">
        <v>418</v>
      </c>
      <c r="E1015" s="8">
        <v>0</v>
      </c>
      <c r="F1015" s="22">
        <f t="shared" si="181"/>
        <v>0</v>
      </c>
      <c r="G1015" s="14">
        <f t="shared" si="189"/>
        <v>0</v>
      </c>
      <c r="H1015" s="14">
        <f>('motorcycle data'!$C$4)*(G1015)</f>
        <v>0</v>
      </c>
      <c r="I1015" s="14">
        <f>0.5*1.225*F1015^2*('motorcycle data'!$F$4)*('motorcycle data'!$G$4)</f>
        <v>0</v>
      </c>
      <c r="J1015" s="14">
        <f>IF(F1015=0,0,H1015+I1015+'motorcycle data'!$E$7)</f>
        <v>0</v>
      </c>
      <c r="K1015" s="14">
        <f t="shared" si="182"/>
        <v>0</v>
      </c>
      <c r="L1015" s="14">
        <f t="shared" si="183"/>
        <v>0</v>
      </c>
      <c r="M1015" s="14">
        <f t="shared" si="184"/>
        <v>0</v>
      </c>
      <c r="N1015" s="14">
        <f t="shared" si="180"/>
        <v>0</v>
      </c>
      <c r="O1015" s="14">
        <f t="shared" si="185"/>
        <v>0</v>
      </c>
      <c r="P1015" s="14">
        <f t="shared" si="186"/>
        <v>0</v>
      </c>
      <c r="Q1015" s="14" t="str">
        <f t="shared" si="187"/>
        <v/>
      </c>
      <c r="R1015" s="14"/>
      <c r="S1015" s="14"/>
      <c r="T1015" s="14">
        <f t="shared" si="190"/>
        <v>726.50792026513898</v>
      </c>
      <c r="U1015" s="14">
        <f t="shared" si="191"/>
        <v>154.63171724146841</v>
      </c>
      <c r="V1015" s="14">
        <f t="shared" si="188"/>
        <v>0</v>
      </c>
    </row>
    <row r="1016" spans="2:22" x14ac:dyDescent="0.3">
      <c r="B1016" s="7" t="s">
        <v>11</v>
      </c>
      <c r="C1016" s="7">
        <v>1008</v>
      </c>
      <c r="D1016" s="7">
        <v>419</v>
      </c>
      <c r="E1016" s="8">
        <v>0</v>
      </c>
      <c r="F1016" s="22">
        <f t="shared" si="181"/>
        <v>0</v>
      </c>
      <c r="G1016" s="14">
        <f t="shared" si="189"/>
        <v>0</v>
      </c>
      <c r="H1016" s="14">
        <f>('motorcycle data'!$C$4)*(G1016)</f>
        <v>0</v>
      </c>
      <c r="I1016" s="14">
        <f>0.5*1.225*F1016^2*('motorcycle data'!$F$4)*('motorcycle data'!$G$4)</f>
        <v>0</v>
      </c>
      <c r="J1016" s="14">
        <f>IF(F1016=0,0,H1016+I1016+'motorcycle data'!$E$7)</f>
        <v>0</v>
      </c>
      <c r="K1016" s="14">
        <f t="shared" si="182"/>
        <v>0</v>
      </c>
      <c r="L1016" s="14">
        <f t="shared" si="183"/>
        <v>0</v>
      </c>
      <c r="M1016" s="14">
        <f t="shared" si="184"/>
        <v>0</v>
      </c>
      <c r="N1016" s="14">
        <f t="shared" si="180"/>
        <v>0</v>
      </c>
      <c r="O1016" s="14">
        <f t="shared" si="185"/>
        <v>0</v>
      </c>
      <c r="P1016" s="14">
        <f t="shared" si="186"/>
        <v>0</v>
      </c>
      <c r="Q1016" s="14" t="str">
        <f t="shared" si="187"/>
        <v/>
      </c>
      <c r="R1016" s="14"/>
      <c r="S1016" s="14"/>
      <c r="T1016" s="14">
        <f t="shared" si="190"/>
        <v>726.50792026513898</v>
      </c>
      <c r="U1016" s="14">
        <f t="shared" si="191"/>
        <v>154.63171724146841</v>
      </c>
      <c r="V1016" s="14">
        <f t="shared" si="188"/>
        <v>0</v>
      </c>
    </row>
    <row r="1017" spans="2:22" x14ac:dyDescent="0.3">
      <c r="B1017" s="7" t="s">
        <v>11</v>
      </c>
      <c r="C1017" s="7">
        <v>1009</v>
      </c>
      <c r="D1017" s="7">
        <v>420</v>
      </c>
      <c r="E1017" s="8">
        <v>0</v>
      </c>
      <c r="F1017" s="22">
        <f t="shared" si="181"/>
        <v>0</v>
      </c>
      <c r="G1017" s="14">
        <f t="shared" si="189"/>
        <v>0</v>
      </c>
      <c r="H1017" s="14">
        <f>('motorcycle data'!$C$4)*(G1017)</f>
        <v>0</v>
      </c>
      <c r="I1017" s="14">
        <f>0.5*1.225*F1017^2*('motorcycle data'!$F$4)*('motorcycle data'!$G$4)</f>
        <v>0</v>
      </c>
      <c r="J1017" s="14">
        <f>IF(F1017=0,0,H1017+I1017+'motorcycle data'!$E$7)</f>
        <v>0</v>
      </c>
      <c r="K1017" s="14">
        <f t="shared" si="182"/>
        <v>0</v>
      </c>
      <c r="L1017" s="14">
        <f t="shared" si="183"/>
        <v>0</v>
      </c>
      <c r="M1017" s="14">
        <f t="shared" si="184"/>
        <v>0</v>
      </c>
      <c r="N1017" s="14">
        <f t="shared" si="180"/>
        <v>0</v>
      </c>
      <c r="O1017" s="14">
        <f t="shared" si="185"/>
        <v>0</v>
      </c>
      <c r="P1017" s="14">
        <f t="shared" si="186"/>
        <v>0</v>
      </c>
      <c r="Q1017" s="14" t="str">
        <f t="shared" si="187"/>
        <v/>
      </c>
      <c r="R1017" s="14"/>
      <c r="S1017" s="14"/>
      <c r="T1017" s="14">
        <f t="shared" si="190"/>
        <v>726.50792026513898</v>
      </c>
      <c r="U1017" s="14">
        <f t="shared" si="191"/>
        <v>154.63171724146841</v>
      </c>
      <c r="V1017" s="14">
        <f t="shared" si="188"/>
        <v>0</v>
      </c>
    </row>
    <row r="1018" spans="2:22" x14ac:dyDescent="0.3">
      <c r="B1018" s="7" t="s">
        <v>11</v>
      </c>
      <c r="C1018" s="7">
        <v>1010</v>
      </c>
      <c r="D1018" s="7">
        <v>421</v>
      </c>
      <c r="E1018" s="8">
        <v>0</v>
      </c>
      <c r="F1018" s="22">
        <f t="shared" si="181"/>
        <v>0</v>
      </c>
      <c r="G1018" s="14">
        <f t="shared" si="189"/>
        <v>0</v>
      </c>
      <c r="H1018" s="14">
        <f>('motorcycle data'!$C$4)*(G1018)</f>
        <v>0</v>
      </c>
      <c r="I1018" s="14">
        <f>0.5*1.225*F1018^2*('motorcycle data'!$F$4)*('motorcycle data'!$G$4)</f>
        <v>0</v>
      </c>
      <c r="J1018" s="14">
        <f>IF(F1018=0,0,H1018+I1018+'motorcycle data'!$E$7)</f>
        <v>0</v>
      </c>
      <c r="K1018" s="14">
        <f t="shared" si="182"/>
        <v>0</v>
      </c>
      <c r="L1018" s="14">
        <f t="shared" si="183"/>
        <v>0</v>
      </c>
      <c r="M1018" s="14">
        <f t="shared" si="184"/>
        <v>0</v>
      </c>
      <c r="N1018" s="14">
        <f t="shared" si="180"/>
        <v>0</v>
      </c>
      <c r="O1018" s="14">
        <f t="shared" si="185"/>
        <v>0</v>
      </c>
      <c r="P1018" s="14">
        <f t="shared" si="186"/>
        <v>0</v>
      </c>
      <c r="Q1018" s="14" t="str">
        <f t="shared" si="187"/>
        <v/>
      </c>
      <c r="R1018" s="14"/>
      <c r="S1018" s="14"/>
      <c r="T1018" s="14">
        <f t="shared" si="190"/>
        <v>726.50792026513898</v>
      </c>
      <c r="U1018" s="14">
        <f t="shared" si="191"/>
        <v>154.63171724146841</v>
      </c>
      <c r="V1018" s="14">
        <f t="shared" si="188"/>
        <v>0</v>
      </c>
    </row>
    <row r="1019" spans="2:22" x14ac:dyDescent="0.3">
      <c r="B1019" s="7" t="s">
        <v>11</v>
      </c>
      <c r="C1019" s="7">
        <v>1011</v>
      </c>
      <c r="D1019" s="7">
        <v>422</v>
      </c>
      <c r="E1019" s="8">
        <v>0</v>
      </c>
      <c r="F1019" s="22">
        <f t="shared" si="181"/>
        <v>0</v>
      </c>
      <c r="G1019" s="14">
        <f t="shared" si="189"/>
        <v>0</v>
      </c>
      <c r="H1019" s="14">
        <f>('motorcycle data'!$C$4)*(G1019)</f>
        <v>0</v>
      </c>
      <c r="I1019" s="14">
        <f>0.5*1.225*F1019^2*('motorcycle data'!$F$4)*('motorcycle data'!$G$4)</f>
        <v>0</v>
      </c>
      <c r="J1019" s="14">
        <f>IF(F1019=0,0,H1019+I1019+'motorcycle data'!$E$7)</f>
        <v>0</v>
      </c>
      <c r="K1019" s="14">
        <f t="shared" si="182"/>
        <v>0</v>
      </c>
      <c r="L1019" s="14">
        <f t="shared" si="183"/>
        <v>0</v>
      </c>
      <c r="M1019" s="14">
        <f t="shared" si="184"/>
        <v>0</v>
      </c>
      <c r="N1019" s="14">
        <f t="shared" si="180"/>
        <v>0</v>
      </c>
      <c r="O1019" s="14">
        <f t="shared" si="185"/>
        <v>0</v>
      </c>
      <c r="P1019" s="14">
        <f t="shared" si="186"/>
        <v>0</v>
      </c>
      <c r="Q1019" s="14" t="str">
        <f t="shared" si="187"/>
        <v/>
      </c>
      <c r="R1019" s="14"/>
      <c r="S1019" s="14"/>
      <c r="T1019" s="14">
        <f t="shared" si="190"/>
        <v>726.50792026513898</v>
      </c>
      <c r="U1019" s="14">
        <f t="shared" si="191"/>
        <v>154.63171724146841</v>
      </c>
      <c r="V1019" s="14">
        <f t="shared" si="188"/>
        <v>0</v>
      </c>
    </row>
    <row r="1020" spans="2:22" x14ac:dyDescent="0.3">
      <c r="B1020" s="7" t="s">
        <v>11</v>
      </c>
      <c r="C1020" s="7">
        <v>1012</v>
      </c>
      <c r="D1020" s="7">
        <v>423</v>
      </c>
      <c r="E1020" s="8">
        <v>0</v>
      </c>
      <c r="F1020" s="22">
        <f t="shared" si="181"/>
        <v>0</v>
      </c>
      <c r="G1020" s="14">
        <f t="shared" si="189"/>
        <v>0</v>
      </c>
      <c r="H1020" s="14">
        <f>('motorcycle data'!$C$4)*(G1020)</f>
        <v>0</v>
      </c>
      <c r="I1020" s="14">
        <f>0.5*1.225*F1020^2*('motorcycle data'!$F$4)*('motorcycle data'!$G$4)</f>
        <v>0</v>
      </c>
      <c r="J1020" s="14">
        <f>IF(F1020=0,0,H1020+I1020+'motorcycle data'!$E$7)</f>
        <v>0</v>
      </c>
      <c r="K1020" s="14">
        <f t="shared" si="182"/>
        <v>0</v>
      </c>
      <c r="L1020" s="14">
        <f t="shared" si="183"/>
        <v>0</v>
      </c>
      <c r="M1020" s="14">
        <f t="shared" si="184"/>
        <v>0</v>
      </c>
      <c r="N1020" s="14">
        <f t="shared" si="180"/>
        <v>0</v>
      </c>
      <c r="O1020" s="14">
        <f t="shared" si="185"/>
        <v>0</v>
      </c>
      <c r="P1020" s="14">
        <f t="shared" si="186"/>
        <v>0</v>
      </c>
      <c r="Q1020" s="14" t="str">
        <f t="shared" si="187"/>
        <v/>
      </c>
      <c r="R1020" s="14"/>
      <c r="S1020" s="14"/>
      <c r="T1020" s="14">
        <f t="shared" si="190"/>
        <v>726.50792026513898</v>
      </c>
      <c r="U1020" s="14">
        <f t="shared" si="191"/>
        <v>154.63171724146841</v>
      </c>
      <c r="V1020" s="14">
        <f t="shared" si="188"/>
        <v>0</v>
      </c>
    </row>
    <row r="1021" spans="2:22" x14ac:dyDescent="0.3">
      <c r="B1021" s="7" t="s">
        <v>11</v>
      </c>
      <c r="C1021" s="7">
        <v>1013</v>
      </c>
      <c r="D1021" s="7">
        <v>424</v>
      </c>
      <c r="E1021" s="8">
        <v>0</v>
      </c>
      <c r="F1021" s="22">
        <f t="shared" si="181"/>
        <v>0</v>
      </c>
      <c r="G1021" s="14">
        <f t="shared" si="189"/>
        <v>0</v>
      </c>
      <c r="H1021" s="14">
        <f>('motorcycle data'!$C$4)*(G1021)</f>
        <v>0</v>
      </c>
      <c r="I1021" s="14">
        <f>0.5*1.225*F1021^2*('motorcycle data'!$F$4)*('motorcycle data'!$G$4)</f>
        <v>0</v>
      </c>
      <c r="J1021" s="14">
        <f>IF(F1021=0,0,H1021+I1021+'motorcycle data'!$E$7)</f>
        <v>0</v>
      </c>
      <c r="K1021" s="14">
        <f t="shared" si="182"/>
        <v>0</v>
      </c>
      <c r="L1021" s="14">
        <f t="shared" si="183"/>
        <v>0</v>
      </c>
      <c r="M1021" s="14">
        <f t="shared" si="184"/>
        <v>0</v>
      </c>
      <c r="N1021" s="14">
        <f t="shared" si="180"/>
        <v>0</v>
      </c>
      <c r="O1021" s="14">
        <f t="shared" si="185"/>
        <v>0</v>
      </c>
      <c r="P1021" s="14">
        <f t="shared" si="186"/>
        <v>0</v>
      </c>
      <c r="Q1021" s="14" t="str">
        <f t="shared" si="187"/>
        <v/>
      </c>
      <c r="R1021" s="14"/>
      <c r="S1021" s="14"/>
      <c r="T1021" s="14">
        <f t="shared" si="190"/>
        <v>726.50792026513898</v>
      </c>
      <c r="U1021" s="14">
        <f t="shared" si="191"/>
        <v>154.63171724146841</v>
      </c>
      <c r="V1021" s="14">
        <f t="shared" si="188"/>
        <v>0</v>
      </c>
    </row>
    <row r="1022" spans="2:22" x14ac:dyDescent="0.3">
      <c r="B1022" s="7" t="s">
        <v>11</v>
      </c>
      <c r="C1022" s="7">
        <v>1014</v>
      </c>
      <c r="D1022" s="7">
        <v>425</v>
      </c>
      <c r="E1022" s="8">
        <v>0</v>
      </c>
      <c r="F1022" s="22">
        <f t="shared" si="181"/>
        <v>0</v>
      </c>
      <c r="G1022" s="14">
        <f t="shared" si="189"/>
        <v>0</v>
      </c>
      <c r="H1022" s="14">
        <f>('motorcycle data'!$C$4)*(G1022)</f>
        <v>0</v>
      </c>
      <c r="I1022" s="14">
        <f>0.5*1.225*F1022^2*('motorcycle data'!$F$4)*('motorcycle data'!$G$4)</f>
        <v>0</v>
      </c>
      <c r="J1022" s="14">
        <f>IF(F1022=0,0,H1022+I1022+'motorcycle data'!$E$7)</f>
        <v>0</v>
      </c>
      <c r="K1022" s="14">
        <f t="shared" si="182"/>
        <v>0</v>
      </c>
      <c r="L1022" s="14">
        <f t="shared" si="183"/>
        <v>0</v>
      </c>
      <c r="M1022" s="14">
        <f t="shared" si="184"/>
        <v>0</v>
      </c>
      <c r="N1022" s="14">
        <f t="shared" si="180"/>
        <v>0</v>
      </c>
      <c r="O1022" s="14">
        <f t="shared" si="185"/>
        <v>0</v>
      </c>
      <c r="P1022" s="14">
        <f t="shared" si="186"/>
        <v>0</v>
      </c>
      <c r="Q1022" s="14" t="str">
        <f t="shared" si="187"/>
        <v/>
      </c>
      <c r="R1022" s="14"/>
      <c r="S1022" s="14"/>
      <c r="T1022" s="14">
        <f t="shared" si="190"/>
        <v>726.50792026513898</v>
      </c>
      <c r="U1022" s="14">
        <f t="shared" si="191"/>
        <v>154.63171724146841</v>
      </c>
      <c r="V1022" s="14">
        <f t="shared" si="188"/>
        <v>0</v>
      </c>
    </row>
    <row r="1023" spans="2:22" x14ac:dyDescent="0.3">
      <c r="B1023" s="7" t="s">
        <v>11</v>
      </c>
      <c r="C1023" s="7">
        <v>1015</v>
      </c>
      <c r="D1023" s="7">
        <v>426</v>
      </c>
      <c r="E1023" s="8">
        <v>0</v>
      </c>
      <c r="F1023" s="22">
        <f t="shared" si="181"/>
        <v>0</v>
      </c>
      <c r="G1023" s="14">
        <f t="shared" si="189"/>
        <v>0</v>
      </c>
      <c r="H1023" s="14">
        <f>('motorcycle data'!$C$4)*(G1023)</f>
        <v>0</v>
      </c>
      <c r="I1023" s="14">
        <f>0.5*1.225*F1023^2*('motorcycle data'!$F$4)*('motorcycle data'!$G$4)</f>
        <v>0</v>
      </c>
      <c r="J1023" s="14">
        <f>IF(F1023=0,0,H1023+I1023+'motorcycle data'!$E$7)</f>
        <v>0</v>
      </c>
      <c r="K1023" s="14">
        <f t="shared" si="182"/>
        <v>0</v>
      </c>
      <c r="L1023" s="14">
        <f t="shared" si="183"/>
        <v>0</v>
      </c>
      <c r="M1023" s="14">
        <f t="shared" si="184"/>
        <v>0</v>
      </c>
      <c r="N1023" s="14">
        <f t="shared" si="180"/>
        <v>0</v>
      </c>
      <c r="O1023" s="14">
        <f t="shared" si="185"/>
        <v>0</v>
      </c>
      <c r="P1023" s="14">
        <f t="shared" si="186"/>
        <v>0</v>
      </c>
      <c r="Q1023" s="14" t="str">
        <f t="shared" si="187"/>
        <v/>
      </c>
      <c r="R1023" s="14"/>
      <c r="S1023" s="14"/>
      <c r="T1023" s="14">
        <f t="shared" si="190"/>
        <v>726.50792026513898</v>
      </c>
      <c r="U1023" s="14">
        <f t="shared" si="191"/>
        <v>154.63171724146841</v>
      </c>
      <c r="V1023" s="14">
        <f t="shared" si="188"/>
        <v>0</v>
      </c>
    </row>
    <row r="1024" spans="2:22" x14ac:dyDescent="0.3">
      <c r="B1024" s="7" t="s">
        <v>11</v>
      </c>
      <c r="C1024" s="7">
        <v>1016</v>
      </c>
      <c r="D1024" s="7">
        <v>427</v>
      </c>
      <c r="E1024" s="8">
        <v>0</v>
      </c>
      <c r="F1024" s="22">
        <f t="shared" si="181"/>
        <v>0</v>
      </c>
      <c r="G1024" s="14">
        <f t="shared" si="189"/>
        <v>0</v>
      </c>
      <c r="H1024" s="14">
        <f>('motorcycle data'!$C$4)*(G1024)</f>
        <v>0</v>
      </c>
      <c r="I1024" s="14">
        <f>0.5*1.225*F1024^2*('motorcycle data'!$F$4)*('motorcycle data'!$G$4)</f>
        <v>0</v>
      </c>
      <c r="J1024" s="14">
        <f>IF(F1024=0,0,H1024+I1024+'motorcycle data'!$E$7)</f>
        <v>0</v>
      </c>
      <c r="K1024" s="14">
        <f t="shared" si="182"/>
        <v>0</v>
      </c>
      <c r="L1024" s="14">
        <f t="shared" si="183"/>
        <v>0</v>
      </c>
      <c r="M1024" s="14">
        <f t="shared" si="184"/>
        <v>0</v>
      </c>
      <c r="N1024" s="14">
        <f t="shared" si="180"/>
        <v>0</v>
      </c>
      <c r="O1024" s="14">
        <f t="shared" si="185"/>
        <v>0</v>
      </c>
      <c r="P1024" s="14">
        <f t="shared" si="186"/>
        <v>0</v>
      </c>
      <c r="Q1024" s="14" t="str">
        <f t="shared" si="187"/>
        <v/>
      </c>
      <c r="R1024" s="14"/>
      <c r="S1024" s="14"/>
      <c r="T1024" s="14">
        <f t="shared" si="190"/>
        <v>726.50792026513898</v>
      </c>
      <c r="U1024" s="14">
        <f t="shared" si="191"/>
        <v>154.63171724146841</v>
      </c>
      <c r="V1024" s="14">
        <f t="shared" si="188"/>
        <v>0</v>
      </c>
    </row>
    <row r="1025" spans="2:22" x14ac:dyDescent="0.3">
      <c r="B1025" s="7" t="s">
        <v>11</v>
      </c>
      <c r="C1025" s="7">
        <v>1017</v>
      </c>
      <c r="D1025" s="7">
        <v>428</v>
      </c>
      <c r="E1025" s="8">
        <v>0</v>
      </c>
      <c r="F1025" s="22">
        <f t="shared" si="181"/>
        <v>0</v>
      </c>
      <c r="G1025" s="14">
        <f t="shared" si="189"/>
        <v>0</v>
      </c>
      <c r="H1025" s="14">
        <f>('motorcycle data'!$C$4)*(G1025)</f>
        <v>0</v>
      </c>
      <c r="I1025" s="14">
        <f>0.5*1.225*F1025^2*('motorcycle data'!$F$4)*('motorcycle data'!$G$4)</f>
        <v>0</v>
      </c>
      <c r="J1025" s="14">
        <f>IF(F1025=0,0,H1025+I1025+'motorcycle data'!$E$7)</f>
        <v>0</v>
      </c>
      <c r="K1025" s="14">
        <f t="shared" si="182"/>
        <v>0</v>
      </c>
      <c r="L1025" s="14">
        <f t="shared" si="183"/>
        <v>0</v>
      </c>
      <c r="M1025" s="14">
        <f t="shared" si="184"/>
        <v>0</v>
      </c>
      <c r="N1025" s="14">
        <f t="shared" si="180"/>
        <v>0</v>
      </c>
      <c r="O1025" s="14">
        <f t="shared" si="185"/>
        <v>0</v>
      </c>
      <c r="P1025" s="14">
        <f t="shared" si="186"/>
        <v>0</v>
      </c>
      <c r="Q1025" s="14" t="str">
        <f t="shared" si="187"/>
        <v/>
      </c>
      <c r="R1025" s="14"/>
      <c r="S1025" s="14"/>
      <c r="T1025" s="14">
        <f t="shared" si="190"/>
        <v>726.50792026513898</v>
      </c>
      <c r="U1025" s="14">
        <f t="shared" si="191"/>
        <v>154.63171724146841</v>
      </c>
      <c r="V1025" s="14">
        <f t="shared" si="188"/>
        <v>0</v>
      </c>
    </row>
    <row r="1026" spans="2:22" x14ac:dyDescent="0.3">
      <c r="B1026" s="7" t="s">
        <v>11</v>
      </c>
      <c r="C1026" s="7">
        <v>1018</v>
      </c>
      <c r="D1026" s="7">
        <v>429</v>
      </c>
      <c r="E1026" s="8">
        <v>0</v>
      </c>
      <c r="F1026" s="22">
        <f t="shared" si="181"/>
        <v>0</v>
      </c>
      <c r="G1026" s="14">
        <f t="shared" si="189"/>
        <v>0</v>
      </c>
      <c r="H1026" s="14">
        <f>('motorcycle data'!$C$4)*(G1026)</f>
        <v>0</v>
      </c>
      <c r="I1026" s="14">
        <f>0.5*1.225*F1026^2*('motorcycle data'!$F$4)*('motorcycle data'!$G$4)</f>
        <v>0</v>
      </c>
      <c r="J1026" s="14">
        <f>IF(F1026=0,0,H1026+I1026+'motorcycle data'!$E$7)</f>
        <v>0</v>
      </c>
      <c r="K1026" s="14">
        <f t="shared" si="182"/>
        <v>0</v>
      </c>
      <c r="L1026" s="14">
        <f t="shared" si="183"/>
        <v>0</v>
      </c>
      <c r="M1026" s="14">
        <f t="shared" si="184"/>
        <v>0</v>
      </c>
      <c r="N1026" s="14">
        <f t="shared" si="180"/>
        <v>0</v>
      </c>
      <c r="O1026" s="14">
        <f t="shared" si="185"/>
        <v>0</v>
      </c>
      <c r="P1026" s="14">
        <f t="shared" si="186"/>
        <v>0</v>
      </c>
      <c r="Q1026" s="14" t="str">
        <f t="shared" si="187"/>
        <v/>
      </c>
      <c r="R1026" s="14"/>
      <c r="S1026" s="14"/>
      <c r="T1026" s="14">
        <f t="shared" si="190"/>
        <v>726.50792026513898</v>
      </c>
      <c r="U1026" s="14">
        <f t="shared" si="191"/>
        <v>154.63171724146841</v>
      </c>
      <c r="V1026" s="14">
        <f t="shared" si="188"/>
        <v>0</v>
      </c>
    </row>
    <row r="1027" spans="2:22" x14ac:dyDescent="0.3">
      <c r="B1027" s="7" t="s">
        <v>11</v>
      </c>
      <c r="C1027" s="7">
        <v>1019</v>
      </c>
      <c r="D1027" s="7">
        <v>430</v>
      </c>
      <c r="E1027" s="8">
        <v>0</v>
      </c>
      <c r="F1027" s="22">
        <f t="shared" si="181"/>
        <v>0</v>
      </c>
      <c r="G1027" s="14">
        <f t="shared" si="189"/>
        <v>0</v>
      </c>
      <c r="H1027" s="14">
        <f>('motorcycle data'!$C$4)*(G1027)</f>
        <v>0</v>
      </c>
      <c r="I1027" s="14">
        <f>0.5*1.225*F1027^2*('motorcycle data'!$F$4)*('motorcycle data'!$G$4)</f>
        <v>0</v>
      </c>
      <c r="J1027" s="14">
        <f>IF(F1027=0,0,H1027+I1027+'motorcycle data'!$E$7)</f>
        <v>0</v>
      </c>
      <c r="K1027" s="14">
        <f t="shared" si="182"/>
        <v>0</v>
      </c>
      <c r="L1027" s="14">
        <f t="shared" si="183"/>
        <v>0</v>
      </c>
      <c r="M1027" s="14">
        <f t="shared" si="184"/>
        <v>0</v>
      </c>
      <c r="N1027" s="14">
        <f t="shared" si="180"/>
        <v>0</v>
      </c>
      <c r="O1027" s="14">
        <f t="shared" si="185"/>
        <v>0</v>
      </c>
      <c r="P1027" s="14">
        <f t="shared" si="186"/>
        <v>0</v>
      </c>
      <c r="Q1027" s="14" t="str">
        <f t="shared" si="187"/>
        <v/>
      </c>
      <c r="R1027" s="14"/>
      <c r="S1027" s="14"/>
      <c r="T1027" s="14">
        <f t="shared" si="190"/>
        <v>726.50792026513898</v>
      </c>
      <c r="U1027" s="14">
        <f t="shared" si="191"/>
        <v>154.63171724146841</v>
      </c>
      <c r="V1027" s="14">
        <f t="shared" si="188"/>
        <v>0</v>
      </c>
    </row>
    <row r="1028" spans="2:22" x14ac:dyDescent="0.3">
      <c r="B1028" s="7" t="s">
        <v>11</v>
      </c>
      <c r="C1028" s="7">
        <v>1020</v>
      </c>
      <c r="D1028" s="7">
        <v>431</v>
      </c>
      <c r="E1028" s="8">
        <v>0</v>
      </c>
      <c r="F1028" s="22">
        <f t="shared" si="181"/>
        <v>0</v>
      </c>
      <c r="G1028" s="14">
        <f t="shared" si="189"/>
        <v>0</v>
      </c>
      <c r="H1028" s="14">
        <f>('motorcycle data'!$C$4)*(G1028)</f>
        <v>0</v>
      </c>
      <c r="I1028" s="14">
        <f>0.5*1.225*F1028^2*('motorcycle data'!$F$4)*('motorcycle data'!$G$4)</f>
        <v>0</v>
      </c>
      <c r="J1028" s="14">
        <f>IF(F1028=0,0,H1028+I1028+'motorcycle data'!$E$7)</f>
        <v>0</v>
      </c>
      <c r="K1028" s="14">
        <f t="shared" si="182"/>
        <v>0</v>
      </c>
      <c r="L1028" s="14">
        <f t="shared" si="183"/>
        <v>0</v>
      </c>
      <c r="M1028" s="14">
        <f t="shared" si="184"/>
        <v>0</v>
      </c>
      <c r="N1028" s="14">
        <f t="shared" si="180"/>
        <v>0</v>
      </c>
      <c r="O1028" s="14">
        <f t="shared" si="185"/>
        <v>0</v>
      </c>
      <c r="P1028" s="14">
        <f t="shared" si="186"/>
        <v>0</v>
      </c>
      <c r="Q1028" s="14" t="str">
        <f t="shared" si="187"/>
        <v/>
      </c>
      <c r="R1028" s="14"/>
      <c r="S1028" s="14"/>
      <c r="T1028" s="14">
        <f t="shared" si="190"/>
        <v>726.50792026513898</v>
      </c>
      <c r="U1028" s="14">
        <f t="shared" si="191"/>
        <v>154.63171724146841</v>
      </c>
      <c r="V1028" s="14">
        <f t="shared" si="188"/>
        <v>0</v>
      </c>
    </row>
    <row r="1029" spans="2:22" x14ac:dyDescent="0.3">
      <c r="B1029" s="7" t="s">
        <v>11</v>
      </c>
      <c r="C1029" s="7">
        <v>1021</v>
      </c>
      <c r="D1029" s="7">
        <v>432</v>
      </c>
      <c r="E1029" s="8">
        <v>0</v>
      </c>
      <c r="F1029" s="22">
        <f t="shared" si="181"/>
        <v>0</v>
      </c>
      <c r="G1029" s="14">
        <f t="shared" si="189"/>
        <v>0</v>
      </c>
      <c r="H1029" s="14">
        <f>('motorcycle data'!$C$4)*(G1029)</f>
        <v>0</v>
      </c>
      <c r="I1029" s="14">
        <f>0.5*1.225*F1029^2*('motorcycle data'!$F$4)*('motorcycle data'!$G$4)</f>
        <v>0</v>
      </c>
      <c r="J1029" s="14">
        <f>IF(F1029=0,0,H1029+I1029+'motorcycle data'!$E$7)</f>
        <v>0</v>
      </c>
      <c r="K1029" s="14">
        <f t="shared" si="182"/>
        <v>0</v>
      </c>
      <c r="L1029" s="14">
        <f t="shared" si="183"/>
        <v>0</v>
      </c>
      <c r="M1029" s="14">
        <f t="shared" si="184"/>
        <v>0</v>
      </c>
      <c r="N1029" s="14">
        <f t="shared" si="180"/>
        <v>0</v>
      </c>
      <c r="O1029" s="14">
        <f t="shared" si="185"/>
        <v>0</v>
      </c>
      <c r="P1029" s="14">
        <f t="shared" si="186"/>
        <v>0</v>
      </c>
      <c r="Q1029" s="14" t="str">
        <f t="shared" si="187"/>
        <v/>
      </c>
      <c r="R1029" s="14"/>
      <c r="S1029" s="14"/>
      <c r="T1029" s="14">
        <f t="shared" si="190"/>
        <v>726.50792026513898</v>
      </c>
      <c r="U1029" s="14">
        <f t="shared" si="191"/>
        <v>154.63171724146841</v>
      </c>
      <c r="V1029" s="14">
        <f t="shared" si="188"/>
        <v>0</v>
      </c>
    </row>
    <row r="1030" spans="2:22" x14ac:dyDescent="0.3">
      <c r="B1030" s="7" t="s">
        <v>11</v>
      </c>
      <c r="C1030" s="7">
        <v>1022</v>
      </c>
      <c r="D1030" s="7">
        <v>433</v>
      </c>
      <c r="E1030" s="8">
        <v>0</v>
      </c>
      <c r="F1030" s="22">
        <f t="shared" si="181"/>
        <v>0</v>
      </c>
      <c r="G1030" s="14">
        <f t="shared" si="189"/>
        <v>0</v>
      </c>
      <c r="H1030" s="14">
        <f>('motorcycle data'!$C$4)*(G1030)</f>
        <v>0</v>
      </c>
      <c r="I1030" s="14">
        <f>0.5*1.225*F1030^2*('motorcycle data'!$F$4)*('motorcycle data'!$G$4)</f>
        <v>0</v>
      </c>
      <c r="J1030" s="14">
        <f>IF(F1030=0,0,H1030+I1030+'motorcycle data'!$E$7)</f>
        <v>0</v>
      </c>
      <c r="K1030" s="14">
        <f t="shared" si="182"/>
        <v>0</v>
      </c>
      <c r="L1030" s="14">
        <f t="shared" si="183"/>
        <v>0</v>
      </c>
      <c r="M1030" s="14">
        <f t="shared" si="184"/>
        <v>0</v>
      </c>
      <c r="N1030" s="14">
        <f t="shared" si="180"/>
        <v>0</v>
      </c>
      <c r="O1030" s="14">
        <f t="shared" si="185"/>
        <v>0</v>
      </c>
      <c r="P1030" s="14">
        <f t="shared" si="186"/>
        <v>0</v>
      </c>
      <c r="Q1030" s="14" t="str">
        <f t="shared" si="187"/>
        <v/>
      </c>
      <c r="R1030" s="14"/>
      <c r="S1030" s="14"/>
      <c r="T1030" s="14">
        <f t="shared" si="190"/>
        <v>726.50792026513898</v>
      </c>
      <c r="U1030" s="14">
        <f t="shared" si="191"/>
        <v>154.63171724146841</v>
      </c>
      <c r="V1030" s="14">
        <f t="shared" si="188"/>
        <v>0</v>
      </c>
    </row>
    <row r="1031" spans="2:22" x14ac:dyDescent="0.3">
      <c r="B1031" s="10" t="s">
        <v>12</v>
      </c>
      <c r="C1031" s="10">
        <v>1023</v>
      </c>
      <c r="D1031" s="10">
        <v>1</v>
      </c>
      <c r="E1031" s="11">
        <v>0</v>
      </c>
      <c r="F1031" s="22">
        <f t="shared" si="181"/>
        <v>0</v>
      </c>
      <c r="G1031" s="14">
        <f t="shared" si="189"/>
        <v>0</v>
      </c>
      <c r="H1031" s="14">
        <f>('motorcycle data'!$C$4)*(G1031)</f>
        <v>0</v>
      </c>
      <c r="I1031" s="14">
        <f>0.5*1.225*F1031^2*('motorcycle data'!$F$4)*('motorcycle data'!$G$4)</f>
        <v>0</v>
      </c>
      <c r="J1031" s="14">
        <f>IF(F1031=0,0,H1031+I1031+'motorcycle data'!$E$7)</f>
        <v>0</v>
      </c>
      <c r="K1031" s="14">
        <f t="shared" si="182"/>
        <v>0</v>
      </c>
      <c r="L1031" s="14">
        <f t="shared" si="183"/>
        <v>0</v>
      </c>
      <c r="M1031" s="14">
        <f t="shared" si="184"/>
        <v>0</v>
      </c>
      <c r="N1031" s="14">
        <f t="shared" si="180"/>
        <v>0</v>
      </c>
      <c r="O1031" s="14">
        <f t="shared" si="185"/>
        <v>0</v>
      </c>
      <c r="P1031" s="14">
        <f t="shared" si="186"/>
        <v>0</v>
      </c>
      <c r="Q1031" s="14" t="str">
        <f t="shared" si="187"/>
        <v/>
      </c>
      <c r="R1031" s="14"/>
      <c r="S1031" s="14"/>
      <c r="T1031" s="14">
        <f t="shared" si="190"/>
        <v>726.50792026513898</v>
      </c>
      <c r="U1031" s="14">
        <f t="shared" si="191"/>
        <v>154.63171724146841</v>
      </c>
      <c r="V1031" s="14">
        <f t="shared" si="188"/>
        <v>0</v>
      </c>
    </row>
    <row r="1032" spans="2:22" x14ac:dyDescent="0.3">
      <c r="B1032" s="10" t="s">
        <v>12</v>
      </c>
      <c r="C1032" s="10">
        <v>1024</v>
      </c>
      <c r="D1032" s="10">
        <v>2</v>
      </c>
      <c r="E1032" s="11">
        <v>0</v>
      </c>
      <c r="F1032" s="22">
        <f t="shared" si="181"/>
        <v>0</v>
      </c>
      <c r="G1032" s="14">
        <f t="shared" si="189"/>
        <v>0</v>
      </c>
      <c r="H1032" s="14">
        <f>('motorcycle data'!$C$4)*(G1032)</f>
        <v>0</v>
      </c>
      <c r="I1032" s="14">
        <f>0.5*1.225*F1032^2*('motorcycle data'!$F$4)*('motorcycle data'!$G$4)</f>
        <v>0</v>
      </c>
      <c r="J1032" s="14">
        <f>IF(F1032=0,0,H1032+I1032+'motorcycle data'!$E$7)</f>
        <v>0</v>
      </c>
      <c r="K1032" s="14">
        <f t="shared" si="182"/>
        <v>0</v>
      </c>
      <c r="L1032" s="14">
        <f t="shared" si="183"/>
        <v>0</v>
      </c>
      <c r="M1032" s="14">
        <f t="shared" si="184"/>
        <v>0</v>
      </c>
      <c r="N1032" s="14">
        <f t="shared" ref="N1032:N1095" si="192">IF(M1032&gt;0,M1032,0)</f>
        <v>0</v>
      </c>
      <c r="O1032" s="14">
        <f t="shared" si="185"/>
        <v>0</v>
      </c>
      <c r="P1032" s="14">
        <f t="shared" si="186"/>
        <v>0</v>
      </c>
      <c r="Q1032" s="14" t="str">
        <f t="shared" si="187"/>
        <v/>
      </c>
      <c r="R1032" s="14"/>
      <c r="S1032" s="14"/>
      <c r="T1032" s="14">
        <f t="shared" si="190"/>
        <v>726.50792026513898</v>
      </c>
      <c r="U1032" s="14">
        <f t="shared" si="191"/>
        <v>154.63171724146841</v>
      </c>
      <c r="V1032" s="14">
        <f t="shared" si="188"/>
        <v>0</v>
      </c>
    </row>
    <row r="1033" spans="2:22" x14ac:dyDescent="0.3">
      <c r="B1033" s="10" t="s">
        <v>12</v>
      </c>
      <c r="C1033" s="10">
        <v>1025</v>
      </c>
      <c r="D1033" s="10">
        <v>3</v>
      </c>
      <c r="E1033" s="11">
        <v>0</v>
      </c>
      <c r="F1033" s="22">
        <f t="shared" ref="F1033:F1096" si="193">E1033/3.6</f>
        <v>0</v>
      </c>
      <c r="G1033" s="14">
        <f t="shared" si="189"/>
        <v>0</v>
      </c>
      <c r="H1033" s="14">
        <f>('motorcycle data'!$C$4)*(G1033)</f>
        <v>0</v>
      </c>
      <c r="I1033" s="14">
        <f>0.5*1.225*F1033^2*('motorcycle data'!$F$4)*('motorcycle data'!$G$4)</f>
        <v>0</v>
      </c>
      <c r="J1033" s="14">
        <f>IF(F1033=0,0,H1033+I1033+'motorcycle data'!$E$7)</f>
        <v>0</v>
      </c>
      <c r="K1033" s="14">
        <f t="shared" ref="K1033:K1096" si="194">IF(J1033&lt;=0,0,J1033)</f>
        <v>0</v>
      </c>
      <c r="L1033" s="14">
        <f t="shared" ref="L1033:L1096" si="195">IF(J1033&lt;0,J1033*-1,0)</f>
        <v>0</v>
      </c>
      <c r="M1033" s="14">
        <f t="shared" ref="M1033:M1096" si="196">(J1033*F1033)/1000</f>
        <v>0</v>
      </c>
      <c r="N1033" s="14">
        <f t="shared" si="192"/>
        <v>0</v>
      </c>
      <c r="O1033" s="14">
        <f t="shared" ref="O1033:O1096" si="197">IF(M1033&lt;0,M1033*-1,0)</f>
        <v>0</v>
      </c>
      <c r="P1033" s="14">
        <f t="shared" ref="P1033:P1096" si="198">O1033*0.75</f>
        <v>0</v>
      </c>
      <c r="Q1033" s="14" t="str">
        <f t="shared" ref="Q1033:Q1096" si="199">IF(G1033&lt;0,P1033,"")</f>
        <v/>
      </c>
      <c r="R1033" s="14"/>
      <c r="S1033" s="14"/>
      <c r="T1033" s="14">
        <f t="shared" si="190"/>
        <v>726.50792026513898</v>
      </c>
      <c r="U1033" s="14">
        <f t="shared" si="191"/>
        <v>154.63171724146841</v>
      </c>
      <c r="V1033" s="14">
        <f t="shared" ref="V1033:V1096" si="200">O1033*0.75*0.9*0.9</f>
        <v>0</v>
      </c>
    </row>
    <row r="1034" spans="2:22" x14ac:dyDescent="0.3">
      <c r="B1034" s="10" t="s">
        <v>12</v>
      </c>
      <c r="C1034" s="10">
        <v>1026</v>
      </c>
      <c r="D1034" s="10">
        <v>4</v>
      </c>
      <c r="E1034" s="11">
        <v>0</v>
      </c>
      <c r="F1034" s="22">
        <f t="shared" si="193"/>
        <v>0</v>
      </c>
      <c r="G1034" s="14">
        <f t="shared" ref="G1034:G1097" si="201">($E1035-$E1033)/2/3.6</f>
        <v>0.11111111111111112</v>
      </c>
      <c r="H1034" s="14">
        <f>('motorcycle data'!$C$4)*(G1034)</f>
        <v>22</v>
      </c>
      <c r="I1034" s="14">
        <f>0.5*1.225*F1034^2*('motorcycle data'!$F$4)*('motorcycle data'!$G$4)</f>
        <v>0</v>
      </c>
      <c r="J1034" s="14">
        <f>IF(F1034=0,0,H1034+I1034+'motorcycle data'!$E$7)</f>
        <v>0</v>
      </c>
      <c r="K1034" s="14">
        <f t="shared" si="194"/>
        <v>0</v>
      </c>
      <c r="L1034" s="14">
        <f t="shared" si="195"/>
        <v>0</v>
      </c>
      <c r="M1034" s="14">
        <f t="shared" si="196"/>
        <v>0</v>
      </c>
      <c r="N1034" s="14">
        <f t="shared" si="192"/>
        <v>0</v>
      </c>
      <c r="O1034" s="14">
        <f t="shared" si="197"/>
        <v>0</v>
      </c>
      <c r="P1034" s="14">
        <f t="shared" si="198"/>
        <v>0</v>
      </c>
      <c r="Q1034" s="14" t="str">
        <f t="shared" si="199"/>
        <v/>
      </c>
      <c r="R1034" s="14"/>
      <c r="S1034" s="14"/>
      <c r="T1034" s="14">
        <f t="shared" ref="T1034:T1097" si="202">T1033+N1034</f>
        <v>726.50792026513898</v>
      </c>
      <c r="U1034" s="14">
        <f t="shared" ref="U1034:U1097" si="203">U1033+O1034</f>
        <v>154.63171724146841</v>
      </c>
      <c r="V1034" s="14">
        <f t="shared" si="200"/>
        <v>0</v>
      </c>
    </row>
    <row r="1035" spans="2:22" x14ac:dyDescent="0.3">
      <c r="B1035" s="10" t="s">
        <v>12</v>
      </c>
      <c r="C1035" s="10">
        <v>1027</v>
      </c>
      <c r="D1035" s="10">
        <v>5</v>
      </c>
      <c r="E1035" s="11">
        <v>0.8</v>
      </c>
      <c r="F1035" s="22">
        <f t="shared" si="193"/>
        <v>0.22222222222222224</v>
      </c>
      <c r="G1035" s="14">
        <f t="shared" si="201"/>
        <v>0.5</v>
      </c>
      <c r="H1035" s="14">
        <f>('motorcycle data'!$C$4)*(G1035)</f>
        <v>99</v>
      </c>
      <c r="I1035" s="14">
        <f>0.5*1.225*F1035^2*('motorcycle data'!$F$4)*('motorcycle data'!$G$4)</f>
        <v>9.9512345679012345E-3</v>
      </c>
      <c r="J1035" s="14">
        <f>IF(F1035=0,0,H1035+I1035+'motorcycle data'!$E$7)</f>
        <v>137.85755123456789</v>
      </c>
      <c r="K1035" s="14">
        <f t="shared" si="194"/>
        <v>137.85755123456789</v>
      </c>
      <c r="L1035" s="14">
        <f t="shared" si="195"/>
        <v>0</v>
      </c>
      <c r="M1035" s="14">
        <f t="shared" si="196"/>
        <v>3.0635011385459536E-2</v>
      </c>
      <c r="N1035" s="14">
        <f t="shared" si="192"/>
        <v>3.0635011385459536E-2</v>
      </c>
      <c r="O1035" s="14">
        <f t="shared" si="197"/>
        <v>0</v>
      </c>
      <c r="P1035" s="14">
        <f t="shared" si="198"/>
        <v>0</v>
      </c>
      <c r="Q1035" s="14" t="str">
        <f t="shared" si="199"/>
        <v/>
      </c>
      <c r="R1035" s="14"/>
      <c r="S1035" s="14"/>
      <c r="T1035" s="14">
        <f t="shared" si="202"/>
        <v>726.53855527652445</v>
      </c>
      <c r="U1035" s="14">
        <f t="shared" si="203"/>
        <v>154.63171724146841</v>
      </c>
      <c r="V1035" s="14">
        <f t="shared" si="200"/>
        <v>0</v>
      </c>
    </row>
    <row r="1036" spans="2:22" x14ac:dyDescent="0.3">
      <c r="B1036" s="10" t="s">
        <v>12</v>
      </c>
      <c r="C1036" s="10">
        <v>1028</v>
      </c>
      <c r="D1036" s="10">
        <v>6</v>
      </c>
      <c r="E1036" s="11">
        <v>3.6</v>
      </c>
      <c r="F1036" s="22">
        <f t="shared" si="193"/>
        <v>1</v>
      </c>
      <c r="G1036" s="14">
        <f t="shared" si="201"/>
        <v>1.0833333333333333</v>
      </c>
      <c r="H1036" s="14">
        <f>('motorcycle data'!$C$4)*(G1036)</f>
        <v>214.49999999999997</v>
      </c>
      <c r="I1036" s="14">
        <f>0.5*1.225*F1036^2*('motorcycle data'!$F$4)*('motorcycle data'!$G$4)</f>
        <v>0.20151250000000001</v>
      </c>
      <c r="J1036" s="14">
        <f>IF(F1036=0,0,H1036+I1036+'motorcycle data'!$E$7)</f>
        <v>253.54911249999998</v>
      </c>
      <c r="K1036" s="14">
        <f t="shared" si="194"/>
        <v>253.54911249999998</v>
      </c>
      <c r="L1036" s="14">
        <f t="shared" si="195"/>
        <v>0</v>
      </c>
      <c r="M1036" s="14">
        <f t="shared" si="196"/>
        <v>0.25354911249999995</v>
      </c>
      <c r="N1036" s="14">
        <f t="shared" si="192"/>
        <v>0.25354911249999995</v>
      </c>
      <c r="O1036" s="14">
        <f t="shared" si="197"/>
        <v>0</v>
      </c>
      <c r="P1036" s="14">
        <f t="shared" si="198"/>
        <v>0</v>
      </c>
      <c r="Q1036" s="14" t="str">
        <f t="shared" si="199"/>
        <v/>
      </c>
      <c r="R1036" s="14"/>
      <c r="S1036" s="14"/>
      <c r="T1036" s="14">
        <f t="shared" si="202"/>
        <v>726.79210438902442</v>
      </c>
      <c r="U1036" s="14">
        <f t="shared" si="203"/>
        <v>154.63171724146841</v>
      </c>
      <c r="V1036" s="14">
        <f t="shared" si="200"/>
        <v>0</v>
      </c>
    </row>
    <row r="1037" spans="2:22" x14ac:dyDescent="0.3">
      <c r="B1037" s="10" t="s">
        <v>12</v>
      </c>
      <c r="C1037" s="10">
        <v>1029</v>
      </c>
      <c r="D1037" s="10">
        <v>7</v>
      </c>
      <c r="E1037" s="11">
        <v>8.6</v>
      </c>
      <c r="F1037" s="22">
        <f t="shared" si="193"/>
        <v>2.3888888888888888</v>
      </c>
      <c r="G1037" s="14">
        <f t="shared" si="201"/>
        <v>1.5277777777777777</v>
      </c>
      <c r="H1037" s="14">
        <f>('motorcycle data'!$C$4)*(G1037)</f>
        <v>302.5</v>
      </c>
      <c r="I1037" s="14">
        <f>0.5*1.225*F1037^2*('motorcycle data'!$F$4)*('motorcycle data'!$G$4)</f>
        <v>1.1499895447530861</v>
      </c>
      <c r="J1037" s="14">
        <f>IF(F1037=0,0,H1037+I1037+'motorcycle data'!$E$7)</f>
        <v>342.49758954475311</v>
      </c>
      <c r="K1037" s="14">
        <f t="shared" si="194"/>
        <v>342.49758954475311</v>
      </c>
      <c r="L1037" s="14">
        <f t="shared" si="195"/>
        <v>0</v>
      </c>
      <c r="M1037" s="14">
        <f t="shared" si="196"/>
        <v>0.81818868613468798</v>
      </c>
      <c r="N1037" s="14">
        <f t="shared" si="192"/>
        <v>0.81818868613468798</v>
      </c>
      <c r="O1037" s="14">
        <f t="shared" si="197"/>
        <v>0</v>
      </c>
      <c r="P1037" s="14">
        <f t="shared" si="198"/>
        <v>0</v>
      </c>
      <c r="Q1037" s="14" t="str">
        <f t="shared" si="199"/>
        <v/>
      </c>
      <c r="R1037" s="14"/>
      <c r="S1037" s="14"/>
      <c r="T1037" s="14">
        <f t="shared" si="202"/>
        <v>727.61029307515912</v>
      </c>
      <c r="U1037" s="14">
        <f t="shared" si="203"/>
        <v>154.63171724146841</v>
      </c>
      <c r="V1037" s="14">
        <f t="shared" si="200"/>
        <v>0</v>
      </c>
    </row>
    <row r="1038" spans="2:22" x14ac:dyDescent="0.3">
      <c r="B1038" s="10" t="s">
        <v>12</v>
      </c>
      <c r="C1038" s="10">
        <v>1030</v>
      </c>
      <c r="D1038" s="10">
        <v>8</v>
      </c>
      <c r="E1038" s="11">
        <v>14.6</v>
      </c>
      <c r="F1038" s="22">
        <f t="shared" si="193"/>
        <v>4.0555555555555554</v>
      </c>
      <c r="G1038" s="14">
        <f t="shared" si="201"/>
        <v>1.5833333333333333</v>
      </c>
      <c r="H1038" s="14">
        <f>('motorcycle data'!$C$4)*(G1038)</f>
        <v>313.5</v>
      </c>
      <c r="I1038" s="14">
        <f>0.5*1.225*F1038^2*('motorcycle data'!$F$4)*('motorcycle data'!$G$4)</f>
        <v>3.3143830632716038</v>
      </c>
      <c r="J1038" s="14">
        <f>IF(F1038=0,0,H1038+I1038+'motorcycle data'!$E$7)</f>
        <v>355.66198306327158</v>
      </c>
      <c r="K1038" s="14">
        <f t="shared" si="194"/>
        <v>355.66198306327158</v>
      </c>
      <c r="L1038" s="14">
        <f t="shared" si="195"/>
        <v>0</v>
      </c>
      <c r="M1038" s="14">
        <f t="shared" si="196"/>
        <v>1.442406931312157</v>
      </c>
      <c r="N1038" s="14">
        <f t="shared" si="192"/>
        <v>1.442406931312157</v>
      </c>
      <c r="O1038" s="14">
        <f t="shared" si="197"/>
        <v>0</v>
      </c>
      <c r="P1038" s="14">
        <f t="shared" si="198"/>
        <v>0</v>
      </c>
      <c r="Q1038" s="14" t="str">
        <f t="shared" si="199"/>
        <v/>
      </c>
      <c r="R1038" s="14"/>
      <c r="S1038" s="14"/>
      <c r="T1038" s="14">
        <f t="shared" si="202"/>
        <v>729.05270000647124</v>
      </c>
      <c r="U1038" s="14">
        <f t="shared" si="203"/>
        <v>154.63171724146841</v>
      </c>
      <c r="V1038" s="14">
        <f t="shared" si="200"/>
        <v>0</v>
      </c>
    </row>
    <row r="1039" spans="2:22" x14ac:dyDescent="0.3">
      <c r="B1039" s="10" t="s">
        <v>12</v>
      </c>
      <c r="C1039" s="10">
        <v>1031</v>
      </c>
      <c r="D1039" s="10">
        <v>9</v>
      </c>
      <c r="E1039" s="11">
        <v>20</v>
      </c>
      <c r="F1039" s="22">
        <f t="shared" si="193"/>
        <v>5.5555555555555554</v>
      </c>
      <c r="G1039" s="14">
        <f t="shared" si="201"/>
        <v>1.3611111111111109</v>
      </c>
      <c r="H1039" s="14">
        <f>('motorcycle data'!$C$4)*(G1039)</f>
        <v>269.49999999999994</v>
      </c>
      <c r="I1039" s="14">
        <f>0.5*1.225*F1039^2*('motorcycle data'!$F$4)*('motorcycle data'!$G$4)</f>
        <v>6.2195216049382713</v>
      </c>
      <c r="J1039" s="14">
        <f>IF(F1039=0,0,H1039+I1039+'motorcycle data'!$E$7)</f>
        <v>314.56712160493822</v>
      </c>
      <c r="K1039" s="14">
        <f t="shared" si="194"/>
        <v>314.56712160493822</v>
      </c>
      <c r="L1039" s="14">
        <f t="shared" si="195"/>
        <v>0</v>
      </c>
      <c r="M1039" s="14">
        <f t="shared" si="196"/>
        <v>1.7475951200274344</v>
      </c>
      <c r="N1039" s="14">
        <f t="shared" si="192"/>
        <v>1.7475951200274344</v>
      </c>
      <c r="O1039" s="14">
        <f t="shared" si="197"/>
        <v>0</v>
      </c>
      <c r="P1039" s="14">
        <f t="shared" si="198"/>
        <v>0</v>
      </c>
      <c r="Q1039" s="14" t="str">
        <f t="shared" si="199"/>
        <v/>
      </c>
      <c r="R1039" s="14"/>
      <c r="S1039" s="14"/>
      <c r="T1039" s="14">
        <f t="shared" si="202"/>
        <v>730.80029512649867</v>
      </c>
      <c r="U1039" s="14">
        <f t="shared" si="203"/>
        <v>154.63171724146841</v>
      </c>
      <c r="V1039" s="14">
        <f t="shared" si="200"/>
        <v>0</v>
      </c>
    </row>
    <row r="1040" spans="2:22" x14ac:dyDescent="0.3">
      <c r="B1040" s="10" t="s">
        <v>12</v>
      </c>
      <c r="C1040" s="10">
        <v>1032</v>
      </c>
      <c r="D1040" s="10">
        <v>10</v>
      </c>
      <c r="E1040" s="11">
        <v>24.4</v>
      </c>
      <c r="F1040" s="22">
        <f t="shared" si="193"/>
        <v>6.7777777777777768</v>
      </c>
      <c r="G1040" s="14">
        <f t="shared" si="201"/>
        <v>1.1388888888888888</v>
      </c>
      <c r="H1040" s="14">
        <f>('motorcycle data'!$C$4)*(G1040)</f>
        <v>225.5</v>
      </c>
      <c r="I1040" s="14">
        <f>0.5*1.225*F1040^2*('motorcycle data'!$F$4)*('motorcycle data'!$G$4)</f>
        <v>9.257135956790119</v>
      </c>
      <c r="J1040" s="14">
        <f>IF(F1040=0,0,H1040+I1040+'motorcycle data'!$E$7)</f>
        <v>273.60473595679014</v>
      </c>
      <c r="K1040" s="14">
        <f t="shared" si="194"/>
        <v>273.60473595679014</v>
      </c>
      <c r="L1040" s="14">
        <f t="shared" si="195"/>
        <v>0</v>
      </c>
      <c r="M1040" s="14">
        <f t="shared" si="196"/>
        <v>1.8544320992626884</v>
      </c>
      <c r="N1040" s="14">
        <f t="shared" si="192"/>
        <v>1.8544320992626884</v>
      </c>
      <c r="O1040" s="14">
        <f t="shared" si="197"/>
        <v>0</v>
      </c>
      <c r="P1040" s="14">
        <f t="shared" si="198"/>
        <v>0</v>
      </c>
      <c r="Q1040" s="14" t="str">
        <f t="shared" si="199"/>
        <v/>
      </c>
      <c r="R1040" s="14"/>
      <c r="S1040" s="14"/>
      <c r="T1040" s="14">
        <f t="shared" si="202"/>
        <v>732.65472722576135</v>
      </c>
      <c r="U1040" s="14">
        <f t="shared" si="203"/>
        <v>154.63171724146841</v>
      </c>
      <c r="V1040" s="14">
        <f t="shared" si="200"/>
        <v>0</v>
      </c>
    </row>
    <row r="1041" spans="2:22" x14ac:dyDescent="0.3">
      <c r="B1041" s="10" t="s">
        <v>12</v>
      </c>
      <c r="C1041" s="10">
        <v>1033</v>
      </c>
      <c r="D1041" s="10">
        <v>11</v>
      </c>
      <c r="E1041" s="11">
        <v>28.2</v>
      </c>
      <c r="F1041" s="22">
        <f t="shared" si="193"/>
        <v>7.833333333333333</v>
      </c>
      <c r="G1041" s="14">
        <f t="shared" si="201"/>
        <v>1.0138888888888891</v>
      </c>
      <c r="H1041" s="14">
        <f>('motorcycle data'!$C$4)*(G1041)</f>
        <v>200.75000000000003</v>
      </c>
      <c r="I1041" s="14">
        <f>0.5*1.225*F1041^2*('motorcycle data'!$F$4)*('motorcycle data'!$G$4)</f>
        <v>12.365030902777775</v>
      </c>
      <c r="J1041" s="14">
        <f>IF(F1041=0,0,H1041+I1041+'motorcycle data'!$E$7)</f>
        <v>251.96263090277779</v>
      </c>
      <c r="K1041" s="14">
        <f t="shared" si="194"/>
        <v>251.96263090277779</v>
      </c>
      <c r="L1041" s="14">
        <f t="shared" si="195"/>
        <v>0</v>
      </c>
      <c r="M1041" s="14">
        <f t="shared" si="196"/>
        <v>1.9737072754050926</v>
      </c>
      <c r="N1041" s="14">
        <f t="shared" si="192"/>
        <v>1.9737072754050926</v>
      </c>
      <c r="O1041" s="14">
        <f t="shared" si="197"/>
        <v>0</v>
      </c>
      <c r="P1041" s="14">
        <f t="shared" si="198"/>
        <v>0</v>
      </c>
      <c r="Q1041" s="14" t="str">
        <f t="shared" si="199"/>
        <v/>
      </c>
      <c r="R1041" s="14"/>
      <c r="S1041" s="14"/>
      <c r="T1041" s="14">
        <f t="shared" si="202"/>
        <v>734.62843450116645</v>
      </c>
      <c r="U1041" s="14">
        <f t="shared" si="203"/>
        <v>154.63171724146841</v>
      </c>
      <c r="V1041" s="14">
        <f t="shared" si="200"/>
        <v>0</v>
      </c>
    </row>
    <row r="1042" spans="2:22" x14ac:dyDescent="0.3">
      <c r="B1042" s="10" t="s">
        <v>12</v>
      </c>
      <c r="C1042" s="10">
        <v>1034</v>
      </c>
      <c r="D1042" s="10">
        <v>12</v>
      </c>
      <c r="E1042" s="11">
        <v>31.7</v>
      </c>
      <c r="F1042" s="22">
        <f t="shared" si="193"/>
        <v>8.8055555555555554</v>
      </c>
      <c r="G1042" s="14">
        <f t="shared" si="201"/>
        <v>0.94444444444444453</v>
      </c>
      <c r="H1042" s="14">
        <f>('motorcycle data'!$C$4)*(G1042)</f>
        <v>187.00000000000003</v>
      </c>
      <c r="I1042" s="14">
        <f>0.5*1.225*F1042^2*('motorcycle data'!$F$4)*('motorcycle data'!$G$4)</f>
        <v>15.624837663966048</v>
      </c>
      <c r="J1042" s="14">
        <f>IF(F1042=0,0,H1042+I1042+'motorcycle data'!$E$7)</f>
        <v>241.47243766396608</v>
      </c>
      <c r="K1042" s="14">
        <f t="shared" si="194"/>
        <v>241.47243766396608</v>
      </c>
      <c r="L1042" s="14">
        <f t="shared" si="195"/>
        <v>0</v>
      </c>
      <c r="M1042" s="14">
        <f t="shared" si="196"/>
        <v>2.1262989649854789</v>
      </c>
      <c r="N1042" s="14">
        <f t="shared" si="192"/>
        <v>2.1262989649854789</v>
      </c>
      <c r="O1042" s="14">
        <f t="shared" si="197"/>
        <v>0</v>
      </c>
      <c r="P1042" s="14">
        <f t="shared" si="198"/>
        <v>0</v>
      </c>
      <c r="Q1042" s="14" t="str">
        <f t="shared" si="199"/>
        <v/>
      </c>
      <c r="R1042" s="14"/>
      <c r="S1042" s="14"/>
      <c r="T1042" s="14">
        <f t="shared" si="202"/>
        <v>736.75473346615195</v>
      </c>
      <c r="U1042" s="14">
        <f t="shared" si="203"/>
        <v>154.63171724146841</v>
      </c>
      <c r="V1042" s="14">
        <f t="shared" si="200"/>
        <v>0</v>
      </c>
    </row>
    <row r="1043" spans="2:22" x14ac:dyDescent="0.3">
      <c r="B1043" s="10" t="s">
        <v>12</v>
      </c>
      <c r="C1043" s="10">
        <v>1035</v>
      </c>
      <c r="D1043" s="10">
        <v>13</v>
      </c>
      <c r="E1043" s="11">
        <v>35</v>
      </c>
      <c r="F1043" s="22">
        <f t="shared" si="193"/>
        <v>9.7222222222222214</v>
      </c>
      <c r="G1043" s="14">
        <f t="shared" si="201"/>
        <v>0.81944444444444475</v>
      </c>
      <c r="H1043" s="14">
        <f>('motorcycle data'!$C$4)*(G1043)</f>
        <v>162.25000000000006</v>
      </c>
      <c r="I1043" s="14">
        <f>0.5*1.225*F1043^2*('motorcycle data'!$F$4)*('motorcycle data'!$G$4)</f>
        <v>19.047284915123452</v>
      </c>
      <c r="J1043" s="14">
        <f>IF(F1043=0,0,H1043+I1043+'motorcycle data'!$E$7)</f>
        <v>220.1448849151235</v>
      </c>
      <c r="K1043" s="14">
        <f t="shared" si="194"/>
        <v>220.1448849151235</v>
      </c>
      <c r="L1043" s="14">
        <f t="shared" si="195"/>
        <v>0</v>
      </c>
      <c r="M1043" s="14">
        <f t="shared" si="196"/>
        <v>2.140297492230367</v>
      </c>
      <c r="N1043" s="14">
        <f t="shared" si="192"/>
        <v>2.140297492230367</v>
      </c>
      <c r="O1043" s="14">
        <f t="shared" si="197"/>
        <v>0</v>
      </c>
      <c r="P1043" s="14">
        <f t="shared" si="198"/>
        <v>0</v>
      </c>
      <c r="Q1043" s="14" t="str">
        <f t="shared" si="199"/>
        <v/>
      </c>
      <c r="R1043" s="14"/>
      <c r="S1043" s="14"/>
      <c r="T1043" s="14">
        <f t="shared" si="202"/>
        <v>738.89503095838234</v>
      </c>
      <c r="U1043" s="14">
        <f t="shared" si="203"/>
        <v>154.63171724146841</v>
      </c>
      <c r="V1043" s="14">
        <f t="shared" si="200"/>
        <v>0</v>
      </c>
    </row>
    <row r="1044" spans="2:22" x14ac:dyDescent="0.3">
      <c r="B1044" s="10" t="s">
        <v>12</v>
      </c>
      <c r="C1044" s="10">
        <v>1036</v>
      </c>
      <c r="D1044" s="10">
        <v>14</v>
      </c>
      <c r="E1044" s="11">
        <v>37.6</v>
      </c>
      <c r="F1044" s="22">
        <f t="shared" si="193"/>
        <v>10.444444444444445</v>
      </c>
      <c r="G1044" s="14">
        <f t="shared" si="201"/>
        <v>0.65277777777777812</v>
      </c>
      <c r="H1044" s="14">
        <f>('motorcycle data'!$C$4)*(G1044)</f>
        <v>129.25000000000006</v>
      </c>
      <c r="I1044" s="14">
        <f>0.5*1.225*F1044^2*('motorcycle data'!$F$4)*('motorcycle data'!$G$4)</f>
        <v>21.98227716049383</v>
      </c>
      <c r="J1044" s="14">
        <f>IF(F1044=0,0,H1044+I1044+'motorcycle data'!$E$7)</f>
        <v>190.07987716049388</v>
      </c>
      <c r="K1044" s="14">
        <f t="shared" si="194"/>
        <v>190.07987716049388</v>
      </c>
      <c r="L1044" s="14">
        <f t="shared" si="195"/>
        <v>0</v>
      </c>
      <c r="M1044" s="14">
        <f t="shared" si="196"/>
        <v>1.9852787170096029</v>
      </c>
      <c r="N1044" s="14">
        <f t="shared" si="192"/>
        <v>1.9852787170096029</v>
      </c>
      <c r="O1044" s="14">
        <f t="shared" si="197"/>
        <v>0</v>
      </c>
      <c r="P1044" s="14">
        <f t="shared" si="198"/>
        <v>0</v>
      </c>
      <c r="Q1044" s="14" t="str">
        <f t="shared" si="199"/>
        <v/>
      </c>
      <c r="R1044" s="14"/>
      <c r="S1044" s="14"/>
      <c r="T1044" s="14">
        <f t="shared" si="202"/>
        <v>740.88030967539191</v>
      </c>
      <c r="U1044" s="14">
        <f t="shared" si="203"/>
        <v>154.63171724146841</v>
      </c>
      <c r="V1044" s="14">
        <f t="shared" si="200"/>
        <v>0</v>
      </c>
    </row>
    <row r="1045" spans="2:22" x14ac:dyDescent="0.3">
      <c r="B1045" s="10" t="s">
        <v>12</v>
      </c>
      <c r="C1045" s="10">
        <v>1037</v>
      </c>
      <c r="D1045" s="10">
        <v>15</v>
      </c>
      <c r="E1045" s="11">
        <v>39.700000000000003</v>
      </c>
      <c r="F1045" s="22">
        <f t="shared" si="193"/>
        <v>11.027777777777779</v>
      </c>
      <c r="G1045" s="14">
        <f t="shared" si="201"/>
        <v>0.54166666666666641</v>
      </c>
      <c r="H1045" s="14">
        <f>('motorcycle data'!$C$4)*(G1045)</f>
        <v>107.24999999999994</v>
      </c>
      <c r="I1045" s="14">
        <f>0.5*1.225*F1045^2*('motorcycle data'!$F$4)*('motorcycle data'!$G$4)</f>
        <v>24.506314515817902</v>
      </c>
      <c r="J1045" s="14">
        <f>IF(F1045=0,0,H1045+I1045+'motorcycle data'!$E$7)</f>
        <v>170.60391451581785</v>
      </c>
      <c r="K1045" s="14">
        <f t="shared" si="194"/>
        <v>170.60391451581785</v>
      </c>
      <c r="L1045" s="14">
        <f t="shared" si="195"/>
        <v>0</v>
      </c>
      <c r="M1045" s="14">
        <f t="shared" si="196"/>
        <v>1.881382057299436</v>
      </c>
      <c r="N1045" s="14">
        <f t="shared" si="192"/>
        <v>1.881382057299436</v>
      </c>
      <c r="O1045" s="14">
        <f t="shared" si="197"/>
        <v>0</v>
      </c>
      <c r="P1045" s="14">
        <f t="shared" si="198"/>
        <v>0</v>
      </c>
      <c r="Q1045" s="14" t="str">
        <f t="shared" si="199"/>
        <v/>
      </c>
      <c r="R1045" s="14"/>
      <c r="S1045" s="14"/>
      <c r="T1045" s="14">
        <f t="shared" si="202"/>
        <v>742.76169173269136</v>
      </c>
      <c r="U1045" s="14">
        <f t="shared" si="203"/>
        <v>154.63171724146841</v>
      </c>
      <c r="V1045" s="14">
        <f t="shared" si="200"/>
        <v>0</v>
      </c>
    </row>
    <row r="1046" spans="2:22" x14ac:dyDescent="0.3">
      <c r="B1046" s="10" t="s">
        <v>12</v>
      </c>
      <c r="C1046" s="10">
        <v>1038</v>
      </c>
      <c r="D1046" s="10">
        <v>16</v>
      </c>
      <c r="E1046" s="11">
        <v>41.5</v>
      </c>
      <c r="F1046" s="22">
        <f t="shared" si="193"/>
        <v>11.527777777777777</v>
      </c>
      <c r="G1046" s="14">
        <f t="shared" si="201"/>
        <v>0.54166666666666641</v>
      </c>
      <c r="H1046" s="14">
        <f>('motorcycle data'!$C$4)*(G1046)</f>
        <v>107.24999999999994</v>
      </c>
      <c r="I1046" s="14">
        <f>0.5*1.225*F1046^2*('motorcycle data'!$F$4)*('motorcycle data'!$G$4)</f>
        <v>26.778927710262341</v>
      </c>
      <c r="J1046" s="14">
        <f>IF(F1046=0,0,H1046+I1046+'motorcycle data'!$E$7)</f>
        <v>172.87652771026228</v>
      </c>
      <c r="K1046" s="14">
        <f t="shared" si="194"/>
        <v>172.87652771026228</v>
      </c>
      <c r="L1046" s="14">
        <f t="shared" si="195"/>
        <v>0</v>
      </c>
      <c r="M1046" s="14">
        <f t="shared" si="196"/>
        <v>1.9928821944377455</v>
      </c>
      <c r="N1046" s="14">
        <f t="shared" si="192"/>
        <v>1.9928821944377455</v>
      </c>
      <c r="O1046" s="14">
        <f t="shared" si="197"/>
        <v>0</v>
      </c>
      <c r="P1046" s="14">
        <f t="shared" si="198"/>
        <v>0</v>
      </c>
      <c r="Q1046" s="14" t="str">
        <f t="shared" si="199"/>
        <v/>
      </c>
      <c r="R1046" s="14"/>
      <c r="S1046" s="14"/>
      <c r="T1046" s="14">
        <f t="shared" si="202"/>
        <v>744.75457392712906</v>
      </c>
      <c r="U1046" s="14">
        <f t="shared" si="203"/>
        <v>154.63171724146841</v>
      </c>
      <c r="V1046" s="14">
        <f t="shared" si="200"/>
        <v>0</v>
      </c>
    </row>
    <row r="1047" spans="2:22" x14ac:dyDescent="0.3">
      <c r="B1047" s="10" t="s">
        <v>12</v>
      </c>
      <c r="C1047" s="10">
        <v>1039</v>
      </c>
      <c r="D1047" s="10">
        <v>17</v>
      </c>
      <c r="E1047" s="11">
        <v>43.6</v>
      </c>
      <c r="F1047" s="22">
        <f t="shared" si="193"/>
        <v>12.111111111111111</v>
      </c>
      <c r="G1047" s="14">
        <f t="shared" si="201"/>
        <v>0.625</v>
      </c>
      <c r="H1047" s="14">
        <f>('motorcycle data'!$C$4)*(G1047)</f>
        <v>123.75</v>
      </c>
      <c r="I1047" s="14">
        <f>0.5*1.225*F1047^2*('motorcycle data'!$F$4)*('motorcycle data'!$G$4)</f>
        <v>29.557654475308642</v>
      </c>
      <c r="J1047" s="14">
        <f>IF(F1047=0,0,H1047+I1047+'motorcycle data'!$E$7)</f>
        <v>192.15525447530865</v>
      </c>
      <c r="K1047" s="14">
        <f t="shared" si="194"/>
        <v>192.15525447530865</v>
      </c>
      <c r="L1047" s="14">
        <f t="shared" si="195"/>
        <v>0</v>
      </c>
      <c r="M1047" s="14">
        <f t="shared" si="196"/>
        <v>2.3272136375342933</v>
      </c>
      <c r="N1047" s="14">
        <f t="shared" si="192"/>
        <v>2.3272136375342933</v>
      </c>
      <c r="O1047" s="14">
        <f t="shared" si="197"/>
        <v>0</v>
      </c>
      <c r="P1047" s="14">
        <f t="shared" si="198"/>
        <v>0</v>
      </c>
      <c r="Q1047" s="14" t="str">
        <f t="shared" si="199"/>
        <v/>
      </c>
      <c r="R1047" s="14"/>
      <c r="S1047" s="14"/>
      <c r="T1047" s="14">
        <f t="shared" si="202"/>
        <v>747.08178756466339</v>
      </c>
      <c r="U1047" s="14">
        <f t="shared" si="203"/>
        <v>154.63171724146841</v>
      </c>
      <c r="V1047" s="14">
        <f t="shared" si="200"/>
        <v>0</v>
      </c>
    </row>
    <row r="1048" spans="2:22" x14ac:dyDescent="0.3">
      <c r="B1048" s="10" t="s">
        <v>12</v>
      </c>
      <c r="C1048" s="10">
        <v>1040</v>
      </c>
      <c r="D1048" s="10">
        <v>18</v>
      </c>
      <c r="E1048" s="11">
        <v>46</v>
      </c>
      <c r="F1048" s="22">
        <f t="shared" si="193"/>
        <v>12.777777777777777</v>
      </c>
      <c r="G1048" s="14">
        <f t="shared" si="201"/>
        <v>0.6666666666666663</v>
      </c>
      <c r="H1048" s="14">
        <f>('motorcycle data'!$C$4)*(G1048)</f>
        <v>131.99999999999991</v>
      </c>
      <c r="I1048" s="14">
        <f>0.5*1.225*F1048^2*('motorcycle data'!$F$4)*('motorcycle data'!$G$4)</f>
        <v>32.901269290123452</v>
      </c>
      <c r="J1048" s="14">
        <f>IF(F1048=0,0,H1048+I1048+'motorcycle data'!$E$7)</f>
        <v>203.74886929012337</v>
      </c>
      <c r="K1048" s="14">
        <f t="shared" si="194"/>
        <v>203.74886929012337</v>
      </c>
      <c r="L1048" s="14">
        <f t="shared" si="195"/>
        <v>0</v>
      </c>
      <c r="M1048" s="14">
        <f t="shared" si="196"/>
        <v>2.603457774262687</v>
      </c>
      <c r="N1048" s="14">
        <f t="shared" si="192"/>
        <v>2.603457774262687</v>
      </c>
      <c r="O1048" s="14">
        <f t="shared" si="197"/>
        <v>0</v>
      </c>
      <c r="P1048" s="14">
        <f t="shared" si="198"/>
        <v>0</v>
      </c>
      <c r="Q1048" s="14" t="str">
        <f t="shared" si="199"/>
        <v/>
      </c>
      <c r="R1048" s="14"/>
      <c r="S1048" s="14"/>
      <c r="T1048" s="14">
        <f t="shared" si="202"/>
        <v>749.68524533892605</v>
      </c>
      <c r="U1048" s="14">
        <f t="shared" si="203"/>
        <v>154.63171724146841</v>
      </c>
      <c r="V1048" s="14">
        <f t="shared" si="200"/>
        <v>0</v>
      </c>
    </row>
    <row r="1049" spans="2:22" x14ac:dyDescent="0.3">
      <c r="B1049" s="10" t="s">
        <v>12</v>
      </c>
      <c r="C1049" s="10">
        <v>1041</v>
      </c>
      <c r="D1049" s="10">
        <v>19</v>
      </c>
      <c r="E1049" s="11">
        <v>48.4</v>
      </c>
      <c r="F1049" s="22">
        <f t="shared" si="193"/>
        <v>13.444444444444443</v>
      </c>
      <c r="G1049" s="14">
        <f t="shared" si="201"/>
        <v>0.625</v>
      </c>
      <c r="H1049" s="14">
        <f>('motorcycle data'!$C$4)*(G1049)</f>
        <v>123.75</v>
      </c>
      <c r="I1049" s="14">
        <f>0.5*1.225*F1049^2*('motorcycle data'!$F$4)*('motorcycle data'!$G$4)</f>
        <v>36.424006327160484</v>
      </c>
      <c r="J1049" s="14">
        <f>IF(F1049=0,0,H1049+I1049+'motorcycle data'!$E$7)</f>
        <v>199.0216063271605</v>
      </c>
      <c r="K1049" s="14">
        <f t="shared" si="194"/>
        <v>199.0216063271605</v>
      </c>
      <c r="L1049" s="14">
        <f t="shared" si="195"/>
        <v>0</v>
      </c>
      <c r="M1049" s="14">
        <f t="shared" si="196"/>
        <v>2.675734929509602</v>
      </c>
      <c r="N1049" s="14">
        <f t="shared" si="192"/>
        <v>2.675734929509602</v>
      </c>
      <c r="O1049" s="14">
        <f t="shared" si="197"/>
        <v>0</v>
      </c>
      <c r="P1049" s="14">
        <f t="shared" si="198"/>
        <v>0</v>
      </c>
      <c r="Q1049" s="14" t="str">
        <f t="shared" si="199"/>
        <v/>
      </c>
      <c r="R1049" s="14"/>
      <c r="S1049" s="14"/>
      <c r="T1049" s="14">
        <f t="shared" si="202"/>
        <v>752.3609802684357</v>
      </c>
      <c r="U1049" s="14">
        <f t="shared" si="203"/>
        <v>154.63171724146841</v>
      </c>
      <c r="V1049" s="14">
        <f t="shared" si="200"/>
        <v>0</v>
      </c>
    </row>
    <row r="1050" spans="2:22" x14ac:dyDescent="0.3">
      <c r="B1050" s="10" t="s">
        <v>12</v>
      </c>
      <c r="C1050" s="10">
        <v>1042</v>
      </c>
      <c r="D1050" s="10">
        <v>20</v>
      </c>
      <c r="E1050" s="11">
        <v>50.5</v>
      </c>
      <c r="F1050" s="22">
        <f t="shared" si="193"/>
        <v>14.027777777777777</v>
      </c>
      <c r="G1050" s="14">
        <f t="shared" si="201"/>
        <v>0.4861111111111111</v>
      </c>
      <c r="H1050" s="14">
        <f>('motorcycle data'!$C$4)*(G1050)</f>
        <v>96.25</v>
      </c>
      <c r="I1050" s="14">
        <f>0.5*1.225*F1050^2*('motorcycle data'!$F$4)*('motorcycle data'!$G$4)</f>
        <v>39.653337432484562</v>
      </c>
      <c r="J1050" s="14">
        <f>IF(F1050=0,0,H1050+I1050+'motorcycle data'!$E$7)</f>
        <v>174.75093743248456</v>
      </c>
      <c r="K1050" s="14">
        <f t="shared" si="194"/>
        <v>174.75093743248456</v>
      </c>
      <c r="L1050" s="14">
        <f t="shared" si="195"/>
        <v>0</v>
      </c>
      <c r="M1050" s="14">
        <f t="shared" si="196"/>
        <v>2.4513673167612415</v>
      </c>
      <c r="N1050" s="14">
        <f t="shared" si="192"/>
        <v>2.4513673167612415</v>
      </c>
      <c r="O1050" s="14">
        <f t="shared" si="197"/>
        <v>0</v>
      </c>
      <c r="P1050" s="14">
        <f t="shared" si="198"/>
        <v>0</v>
      </c>
      <c r="Q1050" s="14" t="str">
        <f t="shared" si="199"/>
        <v/>
      </c>
      <c r="R1050" s="14"/>
      <c r="S1050" s="14"/>
      <c r="T1050" s="14">
        <f t="shared" si="202"/>
        <v>754.8123475851969</v>
      </c>
      <c r="U1050" s="14">
        <f t="shared" si="203"/>
        <v>154.63171724146841</v>
      </c>
      <c r="V1050" s="14">
        <f t="shared" si="200"/>
        <v>0</v>
      </c>
    </row>
    <row r="1051" spans="2:22" x14ac:dyDescent="0.3">
      <c r="B1051" s="10" t="s">
        <v>12</v>
      </c>
      <c r="C1051" s="10">
        <v>1043</v>
      </c>
      <c r="D1051" s="10">
        <v>21</v>
      </c>
      <c r="E1051" s="11">
        <v>51.9</v>
      </c>
      <c r="F1051" s="22">
        <f t="shared" si="193"/>
        <v>14.416666666666666</v>
      </c>
      <c r="G1051" s="14">
        <f t="shared" si="201"/>
        <v>0.29166666666666685</v>
      </c>
      <c r="H1051" s="14">
        <f>('motorcycle data'!$C$4)*(G1051)</f>
        <v>57.750000000000036</v>
      </c>
      <c r="I1051" s="14">
        <f>0.5*1.225*F1051^2*('motorcycle data'!$F$4)*('motorcycle data'!$G$4)</f>
        <v>41.882413975694448</v>
      </c>
      <c r="J1051" s="14">
        <f>IF(F1051=0,0,H1051+I1051+'motorcycle data'!$E$7)</f>
        <v>138.48001397569448</v>
      </c>
      <c r="K1051" s="14">
        <f t="shared" si="194"/>
        <v>138.48001397569448</v>
      </c>
      <c r="L1051" s="14">
        <f t="shared" si="195"/>
        <v>0</v>
      </c>
      <c r="M1051" s="14">
        <f t="shared" si="196"/>
        <v>1.9964202014829286</v>
      </c>
      <c r="N1051" s="14">
        <f t="shared" si="192"/>
        <v>1.9964202014829286</v>
      </c>
      <c r="O1051" s="14">
        <f t="shared" si="197"/>
        <v>0</v>
      </c>
      <c r="P1051" s="14">
        <f t="shared" si="198"/>
        <v>0</v>
      </c>
      <c r="Q1051" s="14" t="str">
        <f t="shared" si="199"/>
        <v/>
      </c>
      <c r="R1051" s="14"/>
      <c r="S1051" s="14"/>
      <c r="T1051" s="14">
        <f t="shared" si="202"/>
        <v>756.80876778667982</v>
      </c>
      <c r="U1051" s="14">
        <f t="shared" si="203"/>
        <v>154.63171724146841</v>
      </c>
      <c r="V1051" s="14">
        <f t="shared" si="200"/>
        <v>0</v>
      </c>
    </row>
    <row r="1052" spans="2:22" x14ac:dyDescent="0.3">
      <c r="B1052" s="10" t="s">
        <v>12</v>
      </c>
      <c r="C1052" s="10">
        <v>1044</v>
      </c>
      <c r="D1052" s="10">
        <v>22</v>
      </c>
      <c r="E1052" s="11">
        <v>52.6</v>
      </c>
      <c r="F1052" s="22">
        <f t="shared" si="193"/>
        <v>14.611111111111111</v>
      </c>
      <c r="G1052" s="14">
        <f t="shared" si="201"/>
        <v>0.12499999999999981</v>
      </c>
      <c r="H1052" s="14">
        <f>('motorcycle data'!$C$4)*(G1052)</f>
        <v>24.749999999999961</v>
      </c>
      <c r="I1052" s="14">
        <f>0.5*1.225*F1052^2*('motorcycle data'!$F$4)*('motorcycle data'!$G$4)</f>
        <v>43.019808989197521</v>
      </c>
      <c r="J1052" s="14">
        <f>IF(F1052=0,0,H1052+I1052+'motorcycle data'!$E$7)</f>
        <v>106.61740898919749</v>
      </c>
      <c r="K1052" s="14">
        <f t="shared" si="194"/>
        <v>106.61740898919749</v>
      </c>
      <c r="L1052" s="14">
        <f t="shared" si="195"/>
        <v>0</v>
      </c>
      <c r="M1052" s="14">
        <f t="shared" si="196"/>
        <v>1.5577988091199411</v>
      </c>
      <c r="N1052" s="14">
        <f t="shared" si="192"/>
        <v>1.5577988091199411</v>
      </c>
      <c r="O1052" s="14">
        <f t="shared" si="197"/>
        <v>0</v>
      </c>
      <c r="P1052" s="14">
        <f t="shared" si="198"/>
        <v>0</v>
      </c>
      <c r="Q1052" s="14" t="str">
        <f t="shared" si="199"/>
        <v/>
      </c>
      <c r="R1052" s="14"/>
      <c r="S1052" s="14"/>
      <c r="T1052" s="14">
        <f t="shared" si="202"/>
        <v>758.36656659579978</v>
      </c>
      <c r="U1052" s="14">
        <f t="shared" si="203"/>
        <v>154.63171724146841</v>
      </c>
      <c r="V1052" s="14">
        <f t="shared" si="200"/>
        <v>0</v>
      </c>
    </row>
    <row r="1053" spans="2:22" x14ac:dyDescent="0.3">
      <c r="B1053" s="10" t="s">
        <v>12</v>
      </c>
      <c r="C1053" s="10">
        <v>1045</v>
      </c>
      <c r="D1053" s="10">
        <v>23</v>
      </c>
      <c r="E1053" s="11">
        <v>52.8</v>
      </c>
      <c r="F1053" s="22">
        <f t="shared" si="193"/>
        <v>14.666666666666666</v>
      </c>
      <c r="G1053" s="14">
        <f t="shared" si="201"/>
        <v>4.1666666666666269E-2</v>
      </c>
      <c r="H1053" s="14">
        <f>('motorcycle data'!$C$4)*(G1053)</f>
        <v>8.2499999999999218</v>
      </c>
      <c r="I1053" s="14">
        <f>0.5*1.225*F1053^2*('motorcycle data'!$F$4)*('motorcycle data'!$G$4)</f>
        <v>43.347577777777772</v>
      </c>
      <c r="J1053" s="14">
        <f>IF(F1053=0,0,H1053+I1053+'motorcycle data'!$E$7)</f>
        <v>90.445177777777701</v>
      </c>
      <c r="K1053" s="14">
        <f t="shared" si="194"/>
        <v>90.445177777777701</v>
      </c>
      <c r="L1053" s="14">
        <f t="shared" si="195"/>
        <v>0</v>
      </c>
      <c r="M1053" s="14">
        <f t="shared" si="196"/>
        <v>1.3265292740740728</v>
      </c>
      <c r="N1053" s="14">
        <f t="shared" si="192"/>
        <v>1.3265292740740728</v>
      </c>
      <c r="O1053" s="14">
        <f t="shared" si="197"/>
        <v>0</v>
      </c>
      <c r="P1053" s="14">
        <f t="shared" si="198"/>
        <v>0</v>
      </c>
      <c r="Q1053" s="14" t="str">
        <f t="shared" si="199"/>
        <v/>
      </c>
      <c r="R1053" s="14"/>
      <c r="S1053" s="14"/>
      <c r="T1053" s="14">
        <f t="shared" si="202"/>
        <v>759.6930958698739</v>
      </c>
      <c r="U1053" s="14">
        <f t="shared" si="203"/>
        <v>154.63171724146841</v>
      </c>
      <c r="V1053" s="14">
        <f t="shared" si="200"/>
        <v>0</v>
      </c>
    </row>
    <row r="1054" spans="2:22" x14ac:dyDescent="0.3">
      <c r="B1054" s="10" t="s">
        <v>12</v>
      </c>
      <c r="C1054" s="10">
        <v>1046</v>
      </c>
      <c r="D1054" s="10">
        <v>24</v>
      </c>
      <c r="E1054" s="11">
        <v>52.9</v>
      </c>
      <c r="F1054" s="22">
        <f t="shared" si="193"/>
        <v>14.694444444444443</v>
      </c>
      <c r="G1054" s="14">
        <f t="shared" si="201"/>
        <v>4.1666666666667261E-2</v>
      </c>
      <c r="H1054" s="14">
        <f>('motorcycle data'!$C$4)*(G1054)</f>
        <v>8.2500000000001172</v>
      </c>
      <c r="I1054" s="14">
        <f>0.5*1.225*F1054^2*('motorcycle data'!$F$4)*('motorcycle data'!$G$4)</f>
        <v>43.511928636188259</v>
      </c>
      <c r="J1054" s="14">
        <f>IF(F1054=0,0,H1054+I1054+'motorcycle data'!$E$7)</f>
        <v>90.609528636188372</v>
      </c>
      <c r="K1054" s="14">
        <f t="shared" si="194"/>
        <v>90.609528636188372</v>
      </c>
      <c r="L1054" s="14">
        <f t="shared" si="195"/>
        <v>0</v>
      </c>
      <c r="M1054" s="14">
        <f t="shared" si="196"/>
        <v>1.3314566846817679</v>
      </c>
      <c r="N1054" s="14">
        <f t="shared" si="192"/>
        <v>1.3314566846817679</v>
      </c>
      <c r="O1054" s="14">
        <f t="shared" si="197"/>
        <v>0</v>
      </c>
      <c r="P1054" s="14">
        <f t="shared" si="198"/>
        <v>0</v>
      </c>
      <c r="Q1054" s="14" t="str">
        <f t="shared" si="199"/>
        <v/>
      </c>
      <c r="R1054" s="14"/>
      <c r="S1054" s="14"/>
      <c r="T1054" s="14">
        <f t="shared" si="202"/>
        <v>761.02455255455561</v>
      </c>
      <c r="U1054" s="14">
        <f t="shared" si="203"/>
        <v>154.63171724146841</v>
      </c>
      <c r="V1054" s="14">
        <f t="shared" si="200"/>
        <v>0</v>
      </c>
    </row>
    <row r="1055" spans="2:22" x14ac:dyDescent="0.3">
      <c r="B1055" s="10" t="s">
        <v>12</v>
      </c>
      <c r="C1055" s="10">
        <v>1047</v>
      </c>
      <c r="D1055" s="10">
        <v>25</v>
      </c>
      <c r="E1055" s="11">
        <v>53.1</v>
      </c>
      <c r="F1055" s="22">
        <f t="shared" si="193"/>
        <v>14.75</v>
      </c>
      <c r="G1055" s="14">
        <f t="shared" si="201"/>
        <v>5.5555555555555358E-2</v>
      </c>
      <c r="H1055" s="14">
        <f>('motorcycle data'!$C$4)*(G1055)</f>
        <v>10.999999999999961</v>
      </c>
      <c r="I1055" s="14">
        <f>0.5*1.225*F1055^2*('motorcycle data'!$F$4)*('motorcycle data'!$G$4)</f>
        <v>43.841563281249996</v>
      </c>
      <c r="J1055" s="14">
        <f>IF(F1055=0,0,H1055+I1055+'motorcycle data'!$E$7)</f>
        <v>93.689163281249961</v>
      </c>
      <c r="K1055" s="14">
        <f t="shared" si="194"/>
        <v>93.689163281249961</v>
      </c>
      <c r="L1055" s="14">
        <f t="shared" si="195"/>
        <v>0</v>
      </c>
      <c r="M1055" s="14">
        <f t="shared" si="196"/>
        <v>1.3819151583984368</v>
      </c>
      <c r="N1055" s="14">
        <f t="shared" si="192"/>
        <v>1.3819151583984368</v>
      </c>
      <c r="O1055" s="14">
        <f t="shared" si="197"/>
        <v>0</v>
      </c>
      <c r="P1055" s="14">
        <f t="shared" si="198"/>
        <v>0</v>
      </c>
      <c r="Q1055" s="14" t="str">
        <f t="shared" si="199"/>
        <v/>
      </c>
      <c r="R1055" s="14"/>
      <c r="S1055" s="14"/>
      <c r="T1055" s="14">
        <f t="shared" si="202"/>
        <v>762.40646771295405</v>
      </c>
      <c r="U1055" s="14">
        <f t="shared" si="203"/>
        <v>154.63171724146841</v>
      </c>
      <c r="V1055" s="14">
        <f t="shared" si="200"/>
        <v>0</v>
      </c>
    </row>
    <row r="1056" spans="2:22" x14ac:dyDescent="0.3">
      <c r="B1056" s="10" t="s">
        <v>12</v>
      </c>
      <c r="C1056" s="10">
        <v>1048</v>
      </c>
      <c r="D1056" s="10">
        <v>26</v>
      </c>
      <c r="E1056" s="11">
        <v>53.3</v>
      </c>
      <c r="F1056" s="22">
        <f t="shared" si="193"/>
        <v>14.805555555555554</v>
      </c>
      <c r="G1056" s="14">
        <f t="shared" si="201"/>
        <v>0</v>
      </c>
      <c r="H1056" s="14">
        <f>('motorcycle data'!$C$4)*(G1056)</f>
        <v>0</v>
      </c>
      <c r="I1056" s="14">
        <f>0.5*1.225*F1056^2*('motorcycle data'!$F$4)*('motorcycle data'!$G$4)</f>
        <v>44.1724418306327</v>
      </c>
      <c r="J1056" s="14">
        <f>IF(F1056=0,0,H1056+I1056+'motorcycle data'!$E$7)</f>
        <v>83.020041830632692</v>
      </c>
      <c r="K1056" s="14">
        <f t="shared" si="194"/>
        <v>83.020041830632692</v>
      </c>
      <c r="L1056" s="14">
        <f t="shared" si="195"/>
        <v>0</v>
      </c>
      <c r="M1056" s="14">
        <f t="shared" si="196"/>
        <v>1.2291578415479782</v>
      </c>
      <c r="N1056" s="14">
        <f t="shared" si="192"/>
        <v>1.2291578415479782</v>
      </c>
      <c r="O1056" s="14">
        <f t="shared" si="197"/>
        <v>0</v>
      </c>
      <c r="P1056" s="14">
        <f t="shared" si="198"/>
        <v>0</v>
      </c>
      <c r="Q1056" s="14" t="str">
        <f t="shared" si="199"/>
        <v/>
      </c>
      <c r="R1056" s="14"/>
      <c r="S1056" s="14"/>
      <c r="T1056" s="14">
        <f t="shared" si="202"/>
        <v>763.63562555450198</v>
      </c>
      <c r="U1056" s="14">
        <f t="shared" si="203"/>
        <v>154.63171724146841</v>
      </c>
      <c r="V1056" s="14">
        <f t="shared" si="200"/>
        <v>0</v>
      </c>
    </row>
    <row r="1057" spans="2:22" x14ac:dyDescent="0.3">
      <c r="B1057" s="10" t="s">
        <v>12</v>
      </c>
      <c r="C1057" s="10">
        <v>1049</v>
      </c>
      <c r="D1057" s="10">
        <v>27</v>
      </c>
      <c r="E1057" s="11">
        <v>53.1</v>
      </c>
      <c r="F1057" s="22">
        <f t="shared" si="193"/>
        <v>14.75</v>
      </c>
      <c r="G1057" s="14">
        <f t="shared" si="201"/>
        <v>-0.1388888888888889</v>
      </c>
      <c r="H1057" s="14">
        <f>('motorcycle data'!$C$4)*(G1057)</f>
        <v>-27.5</v>
      </c>
      <c r="I1057" s="14">
        <f>0.5*1.225*F1057^2*('motorcycle data'!$F$4)*('motorcycle data'!$G$4)</f>
        <v>43.841563281249996</v>
      </c>
      <c r="J1057" s="14">
        <f>IF(F1057=0,0,H1057+I1057+'motorcycle data'!$E$7)</f>
        <v>55.189163281249996</v>
      </c>
      <c r="K1057" s="14">
        <f t="shared" si="194"/>
        <v>55.189163281249996</v>
      </c>
      <c r="L1057" s="14">
        <f t="shared" si="195"/>
        <v>0</v>
      </c>
      <c r="M1057" s="14">
        <f t="shared" si="196"/>
        <v>0.81404015839843746</v>
      </c>
      <c r="N1057" s="14">
        <f t="shared" si="192"/>
        <v>0.81404015839843746</v>
      </c>
      <c r="O1057" s="14">
        <f t="shared" si="197"/>
        <v>0</v>
      </c>
      <c r="P1057" s="14">
        <f t="shared" si="198"/>
        <v>0</v>
      </c>
      <c r="Q1057" s="14">
        <f t="shared" si="199"/>
        <v>0</v>
      </c>
      <c r="R1057" s="14">
        <f>SUM(Q1057:Q1070)</f>
        <v>9.2897010024801858</v>
      </c>
      <c r="S1057" s="14">
        <f>R1057*14</f>
        <v>130.0558140347226</v>
      </c>
      <c r="T1057" s="14">
        <f t="shared" si="202"/>
        <v>764.44966571290047</v>
      </c>
      <c r="U1057" s="14">
        <f t="shared" si="203"/>
        <v>154.63171724146841</v>
      </c>
      <c r="V1057" s="14">
        <f t="shared" si="200"/>
        <v>0</v>
      </c>
    </row>
    <row r="1058" spans="2:22" x14ac:dyDescent="0.3">
      <c r="B1058" s="10" t="s">
        <v>12</v>
      </c>
      <c r="C1058" s="10">
        <v>1050</v>
      </c>
      <c r="D1058" s="10">
        <v>28</v>
      </c>
      <c r="E1058" s="11">
        <v>52.3</v>
      </c>
      <c r="F1058" s="22">
        <f t="shared" si="193"/>
        <v>14.527777777777777</v>
      </c>
      <c r="G1058" s="14">
        <f t="shared" si="201"/>
        <v>-0.33333333333333315</v>
      </c>
      <c r="H1058" s="14">
        <f>('motorcycle data'!$C$4)*(G1058)</f>
        <v>-65.999999999999957</v>
      </c>
      <c r="I1058" s="14">
        <f>0.5*1.225*F1058^2*('motorcycle data'!$F$4)*('motorcycle data'!$G$4)</f>
        <v>42.530488126929008</v>
      </c>
      <c r="J1058" s="14">
        <f>IF(F1058=0,0,H1058+I1058+'motorcycle data'!$E$7)</f>
        <v>15.37808812692905</v>
      </c>
      <c r="K1058" s="14">
        <f t="shared" si="194"/>
        <v>15.37808812692905</v>
      </c>
      <c r="L1058" s="14">
        <f t="shared" si="195"/>
        <v>0</v>
      </c>
      <c r="M1058" s="14">
        <f t="shared" si="196"/>
        <v>0.22340944695510814</v>
      </c>
      <c r="N1058" s="14">
        <f t="shared" si="192"/>
        <v>0.22340944695510814</v>
      </c>
      <c r="O1058" s="14">
        <f t="shared" si="197"/>
        <v>0</v>
      </c>
      <c r="P1058" s="14">
        <f t="shared" si="198"/>
        <v>0</v>
      </c>
      <c r="Q1058" s="14">
        <f t="shared" si="199"/>
        <v>0</v>
      </c>
      <c r="R1058" s="14"/>
      <c r="S1058" s="14"/>
      <c r="T1058" s="14">
        <f t="shared" si="202"/>
        <v>764.67307515985556</v>
      </c>
      <c r="U1058" s="14">
        <f t="shared" si="203"/>
        <v>154.63171724146841</v>
      </c>
      <c r="V1058" s="14">
        <f t="shared" si="200"/>
        <v>0</v>
      </c>
    </row>
    <row r="1059" spans="2:22" x14ac:dyDescent="0.3">
      <c r="B1059" s="10" t="s">
        <v>12</v>
      </c>
      <c r="C1059" s="10">
        <v>1051</v>
      </c>
      <c r="D1059" s="10">
        <v>29</v>
      </c>
      <c r="E1059" s="11">
        <v>50.7</v>
      </c>
      <c r="F1059" s="22">
        <f t="shared" si="193"/>
        <v>14.083333333333334</v>
      </c>
      <c r="G1059" s="14">
        <f t="shared" si="201"/>
        <v>-0.4861111111111111</v>
      </c>
      <c r="H1059" s="14">
        <f>('motorcycle data'!$C$4)*(G1059)</f>
        <v>-96.25</v>
      </c>
      <c r="I1059" s="14">
        <f>0.5*1.225*F1059^2*('motorcycle data'!$F$4)*('motorcycle data'!$G$4)</f>
        <v>39.968045225694446</v>
      </c>
      <c r="J1059" s="14">
        <f>IF(F1059=0,0,H1059+I1059+'motorcycle data'!$E$7)</f>
        <v>-17.434354774305554</v>
      </c>
      <c r="K1059" s="14">
        <f t="shared" si="194"/>
        <v>0</v>
      </c>
      <c r="L1059" s="14">
        <f t="shared" si="195"/>
        <v>17.434354774305554</v>
      </c>
      <c r="M1059" s="14">
        <f t="shared" si="196"/>
        <v>-0.24553382973813653</v>
      </c>
      <c r="N1059" s="14">
        <f t="shared" si="192"/>
        <v>0</v>
      </c>
      <c r="O1059" s="14">
        <f t="shared" si="197"/>
        <v>0.24553382973813653</v>
      </c>
      <c r="P1059" s="14">
        <f t="shared" si="198"/>
        <v>0.1841503723036024</v>
      </c>
      <c r="Q1059" s="14">
        <f t="shared" si="199"/>
        <v>0.1841503723036024</v>
      </c>
      <c r="R1059" s="14"/>
      <c r="S1059" s="14"/>
      <c r="T1059" s="14">
        <f t="shared" si="202"/>
        <v>764.67307515985556</v>
      </c>
      <c r="U1059" s="14">
        <f t="shared" si="203"/>
        <v>154.87725107120656</v>
      </c>
      <c r="V1059" s="14">
        <f t="shared" si="200"/>
        <v>0.14916180156591796</v>
      </c>
    </row>
    <row r="1060" spans="2:22" x14ac:dyDescent="0.3">
      <c r="B1060" s="10" t="s">
        <v>12</v>
      </c>
      <c r="C1060" s="10">
        <v>1052</v>
      </c>
      <c r="D1060" s="10">
        <v>30</v>
      </c>
      <c r="E1060" s="11">
        <v>48.8</v>
      </c>
      <c r="F1060" s="22">
        <f t="shared" si="193"/>
        <v>13.555555555555554</v>
      </c>
      <c r="G1060" s="14">
        <f t="shared" si="201"/>
        <v>-0.5833333333333337</v>
      </c>
      <c r="H1060" s="14">
        <f>('motorcycle data'!$C$4)*(G1060)</f>
        <v>-115.50000000000007</v>
      </c>
      <c r="I1060" s="14">
        <f>0.5*1.225*F1060^2*('motorcycle data'!$F$4)*('motorcycle data'!$G$4)</f>
        <v>37.028543827160476</v>
      </c>
      <c r="J1060" s="14">
        <f>IF(F1060=0,0,H1060+I1060+'motorcycle data'!$E$7)</f>
        <v>-39.623856172839595</v>
      </c>
      <c r="K1060" s="14">
        <f t="shared" si="194"/>
        <v>0</v>
      </c>
      <c r="L1060" s="14">
        <f t="shared" si="195"/>
        <v>39.623856172839595</v>
      </c>
      <c r="M1060" s="14">
        <f t="shared" si="196"/>
        <v>-0.53712338367626999</v>
      </c>
      <c r="N1060" s="14">
        <f t="shared" si="192"/>
        <v>0</v>
      </c>
      <c r="O1060" s="14">
        <f t="shared" si="197"/>
        <v>0.53712338367626999</v>
      </c>
      <c r="P1060" s="14">
        <f t="shared" si="198"/>
        <v>0.40284253775720247</v>
      </c>
      <c r="Q1060" s="14">
        <f t="shared" si="199"/>
        <v>0.40284253775720247</v>
      </c>
      <c r="R1060" s="14"/>
      <c r="S1060" s="14"/>
      <c r="T1060" s="14">
        <f t="shared" si="202"/>
        <v>764.67307515985556</v>
      </c>
      <c r="U1060" s="14">
        <f t="shared" si="203"/>
        <v>155.41437445488282</v>
      </c>
      <c r="V1060" s="14">
        <f t="shared" si="200"/>
        <v>0.32630245558333398</v>
      </c>
    </row>
    <row r="1061" spans="2:22" x14ac:dyDescent="0.3">
      <c r="B1061" s="10" t="s">
        <v>12</v>
      </c>
      <c r="C1061" s="10">
        <v>1053</v>
      </c>
      <c r="D1061" s="10">
        <v>31</v>
      </c>
      <c r="E1061" s="11">
        <v>46.5</v>
      </c>
      <c r="F1061" s="22">
        <f t="shared" si="193"/>
        <v>12.916666666666666</v>
      </c>
      <c r="G1061" s="14">
        <f t="shared" si="201"/>
        <v>-0.69444444444444442</v>
      </c>
      <c r="H1061" s="14">
        <f>('motorcycle data'!$C$4)*(G1061)</f>
        <v>-137.5</v>
      </c>
      <c r="I1061" s="14">
        <f>0.5*1.225*F1061^2*('motorcycle data'!$F$4)*('motorcycle data'!$G$4)</f>
        <v>33.620401475694436</v>
      </c>
      <c r="J1061" s="14">
        <f>IF(F1061=0,0,H1061+I1061+'motorcycle data'!$E$7)</f>
        <v>-65.031998524305564</v>
      </c>
      <c r="K1061" s="14">
        <f t="shared" si="194"/>
        <v>0</v>
      </c>
      <c r="L1061" s="14">
        <f t="shared" si="195"/>
        <v>65.031998524305564</v>
      </c>
      <c r="M1061" s="14">
        <f t="shared" si="196"/>
        <v>-0.83999664760561343</v>
      </c>
      <c r="N1061" s="14">
        <f t="shared" si="192"/>
        <v>0</v>
      </c>
      <c r="O1061" s="14">
        <f t="shared" si="197"/>
        <v>0.83999664760561343</v>
      </c>
      <c r="P1061" s="14">
        <f t="shared" si="198"/>
        <v>0.6299974857042101</v>
      </c>
      <c r="Q1061" s="14">
        <f t="shared" si="199"/>
        <v>0.6299974857042101</v>
      </c>
      <c r="R1061" s="14"/>
      <c r="S1061" s="14"/>
      <c r="T1061" s="14">
        <f t="shared" si="202"/>
        <v>764.67307515985556</v>
      </c>
      <c r="U1061" s="14">
        <f t="shared" si="203"/>
        <v>156.25437110248842</v>
      </c>
      <c r="V1061" s="14">
        <f t="shared" si="200"/>
        <v>0.51029796342041023</v>
      </c>
    </row>
    <row r="1062" spans="2:22" x14ac:dyDescent="0.3">
      <c r="B1062" s="10" t="s">
        <v>12</v>
      </c>
      <c r="C1062" s="10">
        <v>1054</v>
      </c>
      <c r="D1062" s="10">
        <v>32</v>
      </c>
      <c r="E1062" s="11">
        <v>43.8</v>
      </c>
      <c r="F1062" s="22">
        <f t="shared" si="193"/>
        <v>12.166666666666666</v>
      </c>
      <c r="G1062" s="14">
        <f t="shared" si="201"/>
        <v>-0.86111111111111149</v>
      </c>
      <c r="H1062" s="14">
        <f>('motorcycle data'!$C$4)*(G1062)</f>
        <v>-170.50000000000009</v>
      </c>
      <c r="I1062" s="14">
        <f>0.5*1.225*F1062^2*('motorcycle data'!$F$4)*('motorcycle data'!$G$4)</f>
        <v>29.82944756944444</v>
      </c>
      <c r="J1062" s="14">
        <f>IF(F1062=0,0,H1062+I1062+'motorcycle data'!$E$7)</f>
        <v>-101.82295243055563</v>
      </c>
      <c r="K1062" s="14">
        <f t="shared" si="194"/>
        <v>0</v>
      </c>
      <c r="L1062" s="14">
        <f t="shared" si="195"/>
        <v>101.82295243055563</v>
      </c>
      <c r="M1062" s="14">
        <f t="shared" si="196"/>
        <v>-1.2388459212384269</v>
      </c>
      <c r="N1062" s="14">
        <f t="shared" si="192"/>
        <v>0</v>
      </c>
      <c r="O1062" s="14">
        <f t="shared" si="197"/>
        <v>1.2388459212384269</v>
      </c>
      <c r="P1062" s="14">
        <f t="shared" si="198"/>
        <v>0.92913444092882014</v>
      </c>
      <c r="Q1062" s="14">
        <f t="shared" si="199"/>
        <v>0.92913444092882014</v>
      </c>
      <c r="R1062" s="14"/>
      <c r="S1062" s="14"/>
      <c r="T1062" s="14">
        <f t="shared" si="202"/>
        <v>764.67307515985556</v>
      </c>
      <c r="U1062" s="14">
        <f t="shared" si="203"/>
        <v>157.49321702372686</v>
      </c>
      <c r="V1062" s="14">
        <f t="shared" si="200"/>
        <v>0.75259889715234429</v>
      </c>
    </row>
    <row r="1063" spans="2:22" x14ac:dyDescent="0.3">
      <c r="B1063" s="10" t="s">
        <v>12</v>
      </c>
      <c r="C1063" s="10">
        <v>1055</v>
      </c>
      <c r="D1063" s="10">
        <v>33</v>
      </c>
      <c r="E1063" s="11">
        <v>40.299999999999997</v>
      </c>
      <c r="F1063" s="22">
        <f t="shared" si="193"/>
        <v>11.194444444444443</v>
      </c>
      <c r="G1063" s="14">
        <f t="shared" si="201"/>
        <v>-1.0833333333333328</v>
      </c>
      <c r="H1063" s="14">
        <f>('motorcycle data'!$C$4)*(G1063)</f>
        <v>-214.49999999999989</v>
      </c>
      <c r="I1063" s="14">
        <f>0.5*1.225*F1063^2*('motorcycle data'!$F$4)*('motorcycle data'!$G$4)</f>
        <v>25.252657108410485</v>
      </c>
      <c r="J1063" s="14">
        <f>IF(F1063=0,0,H1063+I1063+'motorcycle data'!$E$7)</f>
        <v>-150.3997428915894</v>
      </c>
      <c r="K1063" s="14">
        <f t="shared" si="194"/>
        <v>0</v>
      </c>
      <c r="L1063" s="14">
        <f t="shared" si="195"/>
        <v>150.3997428915894</v>
      </c>
      <c r="M1063" s="14">
        <f t="shared" si="196"/>
        <v>-1.6836415662586255</v>
      </c>
      <c r="N1063" s="14">
        <f t="shared" si="192"/>
        <v>0</v>
      </c>
      <c r="O1063" s="14">
        <f t="shared" si="197"/>
        <v>1.6836415662586255</v>
      </c>
      <c r="P1063" s="14">
        <f t="shared" si="198"/>
        <v>1.2627311746939691</v>
      </c>
      <c r="Q1063" s="14">
        <f t="shared" si="199"/>
        <v>1.2627311746939691</v>
      </c>
      <c r="R1063" s="14"/>
      <c r="S1063" s="14"/>
      <c r="T1063" s="14">
        <f t="shared" si="202"/>
        <v>764.67307515985556</v>
      </c>
      <c r="U1063" s="14">
        <f t="shared" si="203"/>
        <v>159.17685858998547</v>
      </c>
      <c r="V1063" s="14">
        <f t="shared" si="200"/>
        <v>1.022812251502115</v>
      </c>
    </row>
    <row r="1064" spans="2:22" x14ac:dyDescent="0.3">
      <c r="B1064" s="10" t="s">
        <v>12</v>
      </c>
      <c r="C1064" s="10">
        <v>1056</v>
      </c>
      <c r="D1064" s="10">
        <v>34</v>
      </c>
      <c r="E1064" s="11">
        <v>36</v>
      </c>
      <c r="F1064" s="22">
        <f t="shared" si="193"/>
        <v>10</v>
      </c>
      <c r="G1064" s="14">
        <f t="shared" si="201"/>
        <v>-1.333333333333333</v>
      </c>
      <c r="H1064" s="14">
        <f>('motorcycle data'!$C$4)*(G1064)</f>
        <v>-263.99999999999994</v>
      </c>
      <c r="I1064" s="14">
        <f>0.5*1.225*F1064^2*('motorcycle data'!$F$4)*('motorcycle data'!$G$4)</f>
        <v>20.151249999999997</v>
      </c>
      <c r="J1064" s="14">
        <f>IF(F1064=0,0,H1064+I1064+'motorcycle data'!$E$7)</f>
        <v>-205.00114999999994</v>
      </c>
      <c r="K1064" s="14">
        <f t="shared" si="194"/>
        <v>0</v>
      </c>
      <c r="L1064" s="14">
        <f t="shared" si="195"/>
        <v>205.00114999999994</v>
      </c>
      <c r="M1064" s="14">
        <f t="shared" si="196"/>
        <v>-2.0500114999999997</v>
      </c>
      <c r="N1064" s="14">
        <f t="shared" si="192"/>
        <v>0</v>
      </c>
      <c r="O1064" s="14">
        <f t="shared" si="197"/>
        <v>2.0500114999999997</v>
      </c>
      <c r="P1064" s="14">
        <f t="shared" si="198"/>
        <v>1.5375086249999996</v>
      </c>
      <c r="Q1064" s="14">
        <f t="shared" si="199"/>
        <v>1.5375086249999996</v>
      </c>
      <c r="R1064" s="14"/>
      <c r="S1064" s="14"/>
      <c r="T1064" s="14">
        <f t="shared" si="202"/>
        <v>764.67307515985556</v>
      </c>
      <c r="U1064" s="14">
        <f t="shared" si="203"/>
        <v>161.22687008998548</v>
      </c>
      <c r="V1064" s="14">
        <f t="shared" si="200"/>
        <v>1.2453819862499997</v>
      </c>
    </row>
    <row r="1065" spans="2:22" x14ac:dyDescent="0.3">
      <c r="B1065" s="10" t="s">
        <v>12</v>
      </c>
      <c r="C1065" s="10">
        <v>1057</v>
      </c>
      <c r="D1065" s="10">
        <v>35</v>
      </c>
      <c r="E1065" s="11">
        <v>30.7</v>
      </c>
      <c r="F1065" s="22">
        <f t="shared" si="193"/>
        <v>8.5277777777777768</v>
      </c>
      <c r="G1065" s="14">
        <f t="shared" si="201"/>
        <v>-1.4722222222222223</v>
      </c>
      <c r="H1065" s="14">
        <f>('motorcycle data'!$C$4)*(G1065)</f>
        <v>-291.5</v>
      </c>
      <c r="I1065" s="14">
        <f>0.5*1.225*F1065^2*('motorcycle data'!$F$4)*('motorcycle data'!$G$4)</f>
        <v>14.654592293595677</v>
      </c>
      <c r="J1065" s="14">
        <f>IF(F1065=0,0,H1065+I1065+'motorcycle data'!$E$7)</f>
        <v>-237.99780770640433</v>
      </c>
      <c r="K1065" s="14">
        <f t="shared" si="194"/>
        <v>0</v>
      </c>
      <c r="L1065" s="14">
        <f t="shared" si="195"/>
        <v>237.99780770640433</v>
      </c>
      <c r="M1065" s="14">
        <f t="shared" si="196"/>
        <v>-2.0295924157185032</v>
      </c>
      <c r="N1065" s="14">
        <f t="shared" si="192"/>
        <v>0</v>
      </c>
      <c r="O1065" s="14">
        <f t="shared" si="197"/>
        <v>2.0295924157185032</v>
      </c>
      <c r="P1065" s="14">
        <f t="shared" si="198"/>
        <v>1.5221943117888774</v>
      </c>
      <c r="Q1065" s="14">
        <f t="shared" si="199"/>
        <v>1.5221943117888774</v>
      </c>
      <c r="R1065" s="14"/>
      <c r="S1065" s="14"/>
      <c r="T1065" s="14">
        <f t="shared" si="202"/>
        <v>764.67307515985556</v>
      </c>
      <c r="U1065" s="14">
        <f t="shared" si="203"/>
        <v>163.25646250570398</v>
      </c>
      <c r="V1065" s="14">
        <f t="shared" si="200"/>
        <v>1.2329773925489906</v>
      </c>
    </row>
    <row r="1066" spans="2:22" x14ac:dyDescent="0.3">
      <c r="B1066" s="10" t="s">
        <v>12</v>
      </c>
      <c r="C1066" s="10">
        <v>1058</v>
      </c>
      <c r="D1066" s="10">
        <v>36</v>
      </c>
      <c r="E1066" s="11">
        <v>25.4</v>
      </c>
      <c r="F1066" s="22">
        <f t="shared" si="193"/>
        <v>7.0555555555555554</v>
      </c>
      <c r="G1066" s="14">
        <f t="shared" si="201"/>
        <v>-1.3472222222222221</v>
      </c>
      <c r="H1066" s="14">
        <f>('motorcycle data'!$C$4)*(G1066)</f>
        <v>-266.75</v>
      </c>
      <c r="I1066" s="14">
        <f>0.5*1.225*F1066^2*('motorcycle data'!$F$4)*('motorcycle data'!$G$4)</f>
        <v>10.031466396604937</v>
      </c>
      <c r="J1066" s="14">
        <f>IF(F1066=0,0,H1066+I1066+'motorcycle data'!$E$7)</f>
        <v>-217.87093360339509</v>
      </c>
      <c r="K1066" s="14">
        <f t="shared" si="194"/>
        <v>0</v>
      </c>
      <c r="L1066" s="14">
        <f t="shared" si="195"/>
        <v>217.87093360339509</v>
      </c>
      <c r="M1066" s="14">
        <f t="shared" si="196"/>
        <v>-1.5372004759795097</v>
      </c>
      <c r="N1066" s="14">
        <f t="shared" si="192"/>
        <v>0</v>
      </c>
      <c r="O1066" s="14">
        <f t="shared" si="197"/>
        <v>1.5372004759795097</v>
      </c>
      <c r="P1066" s="14">
        <f t="shared" si="198"/>
        <v>1.1529003569846323</v>
      </c>
      <c r="Q1066" s="14">
        <f t="shared" si="199"/>
        <v>1.1529003569846323</v>
      </c>
      <c r="R1066" s="14"/>
      <c r="S1066" s="14"/>
      <c r="T1066" s="14">
        <f t="shared" si="202"/>
        <v>764.67307515985556</v>
      </c>
      <c r="U1066" s="14">
        <f t="shared" si="203"/>
        <v>164.7936629816835</v>
      </c>
      <c r="V1066" s="14">
        <f t="shared" si="200"/>
        <v>0.93384928915755228</v>
      </c>
    </row>
    <row r="1067" spans="2:22" x14ac:dyDescent="0.3">
      <c r="B1067" s="10" t="s">
        <v>12</v>
      </c>
      <c r="C1067" s="10">
        <v>1059</v>
      </c>
      <c r="D1067" s="10">
        <v>37</v>
      </c>
      <c r="E1067" s="11">
        <v>21</v>
      </c>
      <c r="F1067" s="22">
        <f t="shared" si="193"/>
        <v>5.833333333333333</v>
      </c>
      <c r="G1067" s="14">
        <f t="shared" si="201"/>
        <v>-1.2083333333333333</v>
      </c>
      <c r="H1067" s="14">
        <f>('motorcycle data'!$C$4)*(G1067)</f>
        <v>-239.24999999999997</v>
      </c>
      <c r="I1067" s="14">
        <f>0.5*1.225*F1067^2*('motorcycle data'!$F$4)*('motorcycle data'!$G$4)</f>
        <v>6.8570225694444424</v>
      </c>
      <c r="J1067" s="14">
        <f>IF(F1067=0,0,H1067+I1067+'motorcycle data'!$E$7)</f>
        <v>-193.54537743055553</v>
      </c>
      <c r="K1067" s="14">
        <f t="shared" si="194"/>
        <v>0</v>
      </c>
      <c r="L1067" s="14">
        <f t="shared" si="195"/>
        <v>193.54537743055553</v>
      </c>
      <c r="M1067" s="14">
        <f t="shared" si="196"/>
        <v>-1.1290147016782406</v>
      </c>
      <c r="N1067" s="14">
        <f t="shared" si="192"/>
        <v>0</v>
      </c>
      <c r="O1067" s="14">
        <f t="shared" si="197"/>
        <v>1.1290147016782406</v>
      </c>
      <c r="P1067" s="14">
        <f t="shared" si="198"/>
        <v>0.84676102625868044</v>
      </c>
      <c r="Q1067" s="14">
        <f t="shared" si="199"/>
        <v>0.84676102625868044</v>
      </c>
      <c r="R1067" s="14"/>
      <c r="S1067" s="14"/>
      <c r="T1067" s="14">
        <f t="shared" si="202"/>
        <v>764.67307515985556</v>
      </c>
      <c r="U1067" s="14">
        <f t="shared" si="203"/>
        <v>165.92267768336174</v>
      </c>
      <c r="V1067" s="14">
        <f t="shared" si="200"/>
        <v>0.68587643126953124</v>
      </c>
    </row>
    <row r="1068" spans="2:22" x14ac:dyDescent="0.3">
      <c r="B1068" s="10" t="s">
        <v>12</v>
      </c>
      <c r="C1068" s="10">
        <v>1060</v>
      </c>
      <c r="D1068" s="10">
        <v>38</v>
      </c>
      <c r="E1068" s="11">
        <v>16.7</v>
      </c>
      <c r="F1068" s="22">
        <f t="shared" si="193"/>
        <v>4.6388888888888884</v>
      </c>
      <c r="G1068" s="14">
        <f t="shared" si="201"/>
        <v>-1.0555555555555556</v>
      </c>
      <c r="H1068" s="14">
        <f>('motorcycle data'!$C$4)*(G1068)</f>
        <v>-209</v>
      </c>
      <c r="I1068" s="14">
        <f>0.5*1.225*F1068^2*('motorcycle data'!$F$4)*('motorcycle data'!$G$4)</f>
        <v>4.3364059510030843</v>
      </c>
      <c r="J1068" s="14">
        <f>IF(F1068=0,0,H1068+I1068+'motorcycle data'!$E$7)</f>
        <v>-165.81599404899691</v>
      </c>
      <c r="K1068" s="14">
        <f t="shared" si="194"/>
        <v>0</v>
      </c>
      <c r="L1068" s="14">
        <f t="shared" si="195"/>
        <v>165.81599404899691</v>
      </c>
      <c r="M1068" s="14">
        <f t="shared" si="196"/>
        <v>-0.76920197239395782</v>
      </c>
      <c r="N1068" s="14">
        <f t="shared" si="192"/>
        <v>0</v>
      </c>
      <c r="O1068" s="14">
        <f t="shared" si="197"/>
        <v>0.76920197239395782</v>
      </c>
      <c r="P1068" s="14">
        <f t="shared" si="198"/>
        <v>0.57690147929546831</v>
      </c>
      <c r="Q1068" s="14">
        <f t="shared" si="199"/>
        <v>0.57690147929546831</v>
      </c>
      <c r="R1068" s="14"/>
      <c r="S1068" s="14"/>
      <c r="T1068" s="14">
        <f t="shared" si="202"/>
        <v>764.67307515985556</v>
      </c>
      <c r="U1068" s="14">
        <f t="shared" si="203"/>
        <v>166.69187965575568</v>
      </c>
      <c r="V1068" s="14">
        <f t="shared" si="200"/>
        <v>0.46729019822932932</v>
      </c>
    </row>
    <row r="1069" spans="2:22" x14ac:dyDescent="0.3">
      <c r="B1069" s="10" t="s">
        <v>12</v>
      </c>
      <c r="C1069" s="10">
        <v>1061</v>
      </c>
      <c r="D1069" s="10">
        <v>39</v>
      </c>
      <c r="E1069" s="11">
        <v>13.4</v>
      </c>
      <c r="F1069" s="22">
        <f t="shared" si="193"/>
        <v>3.7222222222222223</v>
      </c>
      <c r="G1069" s="14">
        <f t="shared" si="201"/>
        <v>-0.65277777777777768</v>
      </c>
      <c r="H1069" s="14">
        <f>('motorcycle data'!$C$4)*(G1069)</f>
        <v>-129.24999999999997</v>
      </c>
      <c r="I1069" s="14">
        <f>0.5*1.225*F1069^2*('motorcycle data'!$F$4)*('motorcycle data'!$G$4)</f>
        <v>2.7919432484567901</v>
      </c>
      <c r="J1069" s="14">
        <f>IF(F1069=0,0,H1069+I1069+'motorcycle data'!$E$7)</f>
        <v>-87.610456751543182</v>
      </c>
      <c r="K1069" s="14">
        <f t="shared" si="194"/>
        <v>0</v>
      </c>
      <c r="L1069" s="14">
        <f t="shared" si="195"/>
        <v>87.610456751543182</v>
      </c>
      <c r="M1069" s="14">
        <f t="shared" si="196"/>
        <v>-0.32610558901963299</v>
      </c>
      <c r="N1069" s="14">
        <f t="shared" si="192"/>
        <v>0</v>
      </c>
      <c r="O1069" s="14">
        <f t="shared" si="197"/>
        <v>0.32610558901963299</v>
      </c>
      <c r="P1069" s="14">
        <f t="shared" si="198"/>
        <v>0.24457919176472476</v>
      </c>
      <c r="Q1069" s="14">
        <f t="shared" si="199"/>
        <v>0.24457919176472476</v>
      </c>
      <c r="R1069" s="14"/>
      <c r="S1069" s="14"/>
      <c r="T1069" s="14">
        <f t="shared" si="202"/>
        <v>764.67307515985556</v>
      </c>
      <c r="U1069" s="14">
        <f t="shared" si="203"/>
        <v>167.0179852447753</v>
      </c>
      <c r="V1069" s="14">
        <f t="shared" si="200"/>
        <v>0.19810914532942706</v>
      </c>
    </row>
    <row r="1070" spans="2:22" x14ac:dyDescent="0.3">
      <c r="B1070" s="10" t="s">
        <v>12</v>
      </c>
      <c r="C1070" s="10">
        <v>1062</v>
      </c>
      <c r="D1070" s="10">
        <v>40</v>
      </c>
      <c r="E1070" s="11">
        <v>12</v>
      </c>
      <c r="F1070" s="22">
        <f t="shared" si="193"/>
        <v>3.333333333333333</v>
      </c>
      <c r="G1070" s="14">
        <f t="shared" si="201"/>
        <v>-0.18055555555555566</v>
      </c>
      <c r="H1070" s="14">
        <f>('motorcycle data'!$C$4)*(G1070)</f>
        <v>-35.750000000000021</v>
      </c>
      <c r="I1070" s="14">
        <f>0.5*1.225*F1070^2*('motorcycle data'!$F$4)*('motorcycle data'!$G$4)</f>
        <v>2.239027777777777</v>
      </c>
      <c r="J1070" s="14">
        <f>IF(F1070=0,0,H1070+I1070+'motorcycle data'!$E$7)</f>
        <v>5.3366277777777569</v>
      </c>
      <c r="K1070" s="14">
        <f t="shared" si="194"/>
        <v>5.3366277777777569</v>
      </c>
      <c r="L1070" s="14">
        <f t="shared" si="195"/>
        <v>0</v>
      </c>
      <c r="M1070" s="14">
        <f t="shared" si="196"/>
        <v>1.7788759259259188E-2</v>
      </c>
      <c r="N1070" s="14">
        <f t="shared" si="192"/>
        <v>1.7788759259259188E-2</v>
      </c>
      <c r="O1070" s="14">
        <f t="shared" si="197"/>
        <v>0</v>
      </c>
      <c r="P1070" s="14">
        <f t="shared" si="198"/>
        <v>0</v>
      </c>
      <c r="Q1070" s="14">
        <f t="shared" si="199"/>
        <v>0</v>
      </c>
      <c r="R1070" s="14"/>
      <c r="S1070" s="14"/>
      <c r="T1070" s="14">
        <f t="shared" si="202"/>
        <v>764.6908639191148</v>
      </c>
      <c r="U1070" s="14">
        <f t="shared" si="203"/>
        <v>167.0179852447753</v>
      </c>
      <c r="V1070" s="14">
        <f t="shared" si="200"/>
        <v>0</v>
      </c>
    </row>
    <row r="1071" spans="2:22" x14ac:dyDescent="0.3">
      <c r="B1071" s="10" t="s">
        <v>12</v>
      </c>
      <c r="C1071" s="10">
        <v>1063</v>
      </c>
      <c r="D1071" s="10">
        <v>41</v>
      </c>
      <c r="E1071" s="11">
        <v>12.1</v>
      </c>
      <c r="F1071" s="22">
        <f t="shared" si="193"/>
        <v>3.3611111111111107</v>
      </c>
      <c r="G1071" s="14">
        <f t="shared" si="201"/>
        <v>0.1111111111111112</v>
      </c>
      <c r="H1071" s="14">
        <f>('motorcycle data'!$C$4)*(G1071)</f>
        <v>22.000000000000018</v>
      </c>
      <c r="I1071" s="14">
        <f>0.5*1.225*F1071^2*('motorcycle data'!$F$4)*('motorcycle data'!$G$4)</f>
        <v>2.2765003954475302</v>
      </c>
      <c r="J1071" s="14">
        <f>IF(F1071=0,0,H1071+I1071+'motorcycle data'!$E$7)</f>
        <v>63.124100395447549</v>
      </c>
      <c r="K1071" s="14">
        <f t="shared" si="194"/>
        <v>63.124100395447549</v>
      </c>
      <c r="L1071" s="14">
        <f t="shared" si="195"/>
        <v>0</v>
      </c>
      <c r="M1071" s="14">
        <f t="shared" si="196"/>
        <v>0.21216711521803203</v>
      </c>
      <c r="N1071" s="14">
        <f t="shared" si="192"/>
        <v>0.21216711521803203</v>
      </c>
      <c r="O1071" s="14">
        <f t="shared" si="197"/>
        <v>0</v>
      </c>
      <c r="P1071" s="14">
        <f t="shared" si="198"/>
        <v>0</v>
      </c>
      <c r="Q1071" s="14" t="str">
        <f t="shared" si="199"/>
        <v/>
      </c>
      <c r="R1071" s="14"/>
      <c r="S1071" s="14"/>
      <c r="T1071" s="14">
        <f t="shared" si="202"/>
        <v>764.9030310343328</v>
      </c>
      <c r="U1071" s="14">
        <f t="shared" si="203"/>
        <v>167.0179852447753</v>
      </c>
      <c r="V1071" s="14">
        <f t="shared" si="200"/>
        <v>0</v>
      </c>
    </row>
    <row r="1072" spans="2:22" x14ac:dyDescent="0.3">
      <c r="B1072" s="10" t="s">
        <v>12</v>
      </c>
      <c r="C1072" s="10">
        <v>1064</v>
      </c>
      <c r="D1072" s="10">
        <v>42</v>
      </c>
      <c r="E1072" s="11">
        <v>12.8</v>
      </c>
      <c r="F1072" s="22">
        <f t="shared" si="193"/>
        <v>3.5555555555555558</v>
      </c>
      <c r="G1072" s="14">
        <f t="shared" si="201"/>
        <v>0.4861111111111111</v>
      </c>
      <c r="H1072" s="14">
        <f>('motorcycle data'!$C$4)*(G1072)</f>
        <v>96.25</v>
      </c>
      <c r="I1072" s="14">
        <f>0.5*1.225*F1072^2*('motorcycle data'!$F$4)*('motorcycle data'!$G$4)</f>
        <v>2.547516049382716</v>
      </c>
      <c r="J1072" s="14">
        <f>IF(F1072=0,0,H1072+I1072+'motorcycle data'!$E$7)</f>
        <v>137.64511604938272</v>
      </c>
      <c r="K1072" s="14">
        <f t="shared" si="194"/>
        <v>137.64511604938272</v>
      </c>
      <c r="L1072" s="14">
        <f t="shared" si="195"/>
        <v>0</v>
      </c>
      <c r="M1072" s="14">
        <f t="shared" si="196"/>
        <v>0.4894048570644719</v>
      </c>
      <c r="N1072" s="14">
        <f t="shared" si="192"/>
        <v>0.4894048570644719</v>
      </c>
      <c r="O1072" s="14">
        <f t="shared" si="197"/>
        <v>0</v>
      </c>
      <c r="P1072" s="14">
        <f t="shared" si="198"/>
        <v>0</v>
      </c>
      <c r="Q1072" s="14" t="str">
        <f t="shared" si="199"/>
        <v/>
      </c>
      <c r="R1072" s="14"/>
      <c r="S1072" s="14"/>
      <c r="T1072" s="14">
        <f t="shared" si="202"/>
        <v>765.39243589139733</v>
      </c>
      <c r="U1072" s="14">
        <f t="shared" si="203"/>
        <v>167.0179852447753</v>
      </c>
      <c r="V1072" s="14">
        <f t="shared" si="200"/>
        <v>0</v>
      </c>
    </row>
    <row r="1073" spans="2:22" x14ac:dyDescent="0.3">
      <c r="B1073" s="10" t="s">
        <v>12</v>
      </c>
      <c r="C1073" s="10">
        <v>1065</v>
      </c>
      <c r="D1073" s="10">
        <v>43</v>
      </c>
      <c r="E1073" s="11">
        <v>15.6</v>
      </c>
      <c r="F1073" s="22">
        <f t="shared" si="193"/>
        <v>4.333333333333333</v>
      </c>
      <c r="G1073" s="14">
        <f t="shared" si="201"/>
        <v>0.98611111111111083</v>
      </c>
      <c r="H1073" s="14">
        <f>('motorcycle data'!$C$4)*(G1073)</f>
        <v>195.24999999999994</v>
      </c>
      <c r="I1073" s="14">
        <f>0.5*1.225*F1073^2*('motorcycle data'!$F$4)*('motorcycle data'!$G$4)</f>
        <v>3.7839569444444434</v>
      </c>
      <c r="J1073" s="14">
        <f>IF(F1073=0,0,H1073+I1073+'motorcycle data'!$E$7)</f>
        <v>237.88155694444438</v>
      </c>
      <c r="K1073" s="14">
        <f t="shared" si="194"/>
        <v>237.88155694444438</v>
      </c>
      <c r="L1073" s="14">
        <f t="shared" si="195"/>
        <v>0</v>
      </c>
      <c r="M1073" s="14">
        <f t="shared" si="196"/>
        <v>1.0308200800925922</v>
      </c>
      <c r="N1073" s="14">
        <f t="shared" si="192"/>
        <v>1.0308200800925922</v>
      </c>
      <c r="O1073" s="14">
        <f t="shared" si="197"/>
        <v>0</v>
      </c>
      <c r="P1073" s="14">
        <f t="shared" si="198"/>
        <v>0</v>
      </c>
      <c r="Q1073" s="14" t="str">
        <f t="shared" si="199"/>
        <v/>
      </c>
      <c r="R1073" s="14"/>
      <c r="S1073" s="14"/>
      <c r="T1073" s="14">
        <f t="shared" si="202"/>
        <v>766.42325597148988</v>
      </c>
      <c r="U1073" s="14">
        <f t="shared" si="203"/>
        <v>167.0179852447753</v>
      </c>
      <c r="V1073" s="14">
        <f t="shared" si="200"/>
        <v>0</v>
      </c>
    </row>
    <row r="1074" spans="2:22" x14ac:dyDescent="0.3">
      <c r="B1074" s="10" t="s">
        <v>12</v>
      </c>
      <c r="C1074" s="10">
        <v>1066</v>
      </c>
      <c r="D1074" s="10">
        <v>44</v>
      </c>
      <c r="E1074" s="11">
        <v>19.899999999999999</v>
      </c>
      <c r="F1074" s="22">
        <f t="shared" si="193"/>
        <v>5.5277777777777777</v>
      </c>
      <c r="G1074" s="14">
        <f t="shared" si="201"/>
        <v>1.0833333333333333</v>
      </c>
      <c r="H1074" s="14">
        <f>('motorcycle data'!$C$4)*(G1074)</f>
        <v>214.49999999999997</v>
      </c>
      <c r="I1074" s="14">
        <f>0.5*1.225*F1074^2*('motorcycle data'!$F$4)*('motorcycle data'!$G$4)</f>
        <v>6.1574818769290118</v>
      </c>
      <c r="J1074" s="14">
        <f>IF(F1074=0,0,H1074+I1074+'motorcycle data'!$E$7)</f>
        <v>259.50508187692901</v>
      </c>
      <c r="K1074" s="14">
        <f t="shared" si="194"/>
        <v>259.50508187692901</v>
      </c>
      <c r="L1074" s="14">
        <f t="shared" si="195"/>
        <v>0</v>
      </c>
      <c r="M1074" s="14">
        <f t="shared" si="196"/>
        <v>1.4344864248196909</v>
      </c>
      <c r="N1074" s="14">
        <f t="shared" si="192"/>
        <v>1.4344864248196909</v>
      </c>
      <c r="O1074" s="14">
        <f t="shared" si="197"/>
        <v>0</v>
      </c>
      <c r="P1074" s="14">
        <f t="shared" si="198"/>
        <v>0</v>
      </c>
      <c r="Q1074" s="14" t="str">
        <f t="shared" si="199"/>
        <v/>
      </c>
      <c r="R1074" s="14"/>
      <c r="S1074" s="14"/>
      <c r="T1074" s="14">
        <f t="shared" si="202"/>
        <v>767.85774239630962</v>
      </c>
      <c r="U1074" s="14">
        <f t="shared" si="203"/>
        <v>167.0179852447753</v>
      </c>
      <c r="V1074" s="14">
        <f t="shared" si="200"/>
        <v>0</v>
      </c>
    </row>
    <row r="1075" spans="2:22" x14ac:dyDescent="0.3">
      <c r="B1075" s="10" t="s">
        <v>12</v>
      </c>
      <c r="C1075" s="10">
        <v>1067</v>
      </c>
      <c r="D1075" s="10">
        <v>45</v>
      </c>
      <c r="E1075" s="11">
        <v>23.4</v>
      </c>
      <c r="F1075" s="22">
        <f t="shared" si="193"/>
        <v>6.4999999999999991</v>
      </c>
      <c r="G1075" s="14">
        <f t="shared" si="201"/>
        <v>0.65277777777777812</v>
      </c>
      <c r="H1075" s="14">
        <f>('motorcycle data'!$C$4)*(G1075)</f>
        <v>129.25000000000006</v>
      </c>
      <c r="I1075" s="14">
        <f>0.5*1.225*F1075^2*('motorcycle data'!$F$4)*('motorcycle data'!$G$4)</f>
        <v>8.513903124999997</v>
      </c>
      <c r="J1075" s="14">
        <f>IF(F1075=0,0,H1075+I1075+'motorcycle data'!$E$7)</f>
        <v>176.61150312500004</v>
      </c>
      <c r="K1075" s="14">
        <f t="shared" si="194"/>
        <v>176.61150312500004</v>
      </c>
      <c r="L1075" s="14">
        <f t="shared" si="195"/>
        <v>0</v>
      </c>
      <c r="M1075" s="14">
        <f t="shared" si="196"/>
        <v>1.1479747703125001</v>
      </c>
      <c r="N1075" s="14">
        <f t="shared" si="192"/>
        <v>1.1479747703125001</v>
      </c>
      <c r="O1075" s="14">
        <f t="shared" si="197"/>
        <v>0</v>
      </c>
      <c r="P1075" s="14">
        <f t="shared" si="198"/>
        <v>0</v>
      </c>
      <c r="Q1075" s="14" t="str">
        <f t="shared" si="199"/>
        <v/>
      </c>
      <c r="R1075" s="14"/>
      <c r="S1075" s="14"/>
      <c r="T1075" s="14">
        <f t="shared" si="202"/>
        <v>769.00571716662216</v>
      </c>
      <c r="U1075" s="14">
        <f t="shared" si="203"/>
        <v>167.0179852447753</v>
      </c>
      <c r="V1075" s="14">
        <f t="shared" si="200"/>
        <v>0</v>
      </c>
    </row>
    <row r="1076" spans="2:22" x14ac:dyDescent="0.3">
      <c r="B1076" s="10" t="s">
        <v>12</v>
      </c>
      <c r="C1076" s="10">
        <v>1068</v>
      </c>
      <c r="D1076" s="10">
        <v>46</v>
      </c>
      <c r="E1076" s="11">
        <v>24.6</v>
      </c>
      <c r="F1076" s="22">
        <f t="shared" si="193"/>
        <v>6.8333333333333339</v>
      </c>
      <c r="G1076" s="14">
        <f t="shared" si="201"/>
        <v>0.25000000000000011</v>
      </c>
      <c r="H1076" s="14">
        <f>('motorcycle data'!$C$4)*(G1076)</f>
        <v>49.500000000000021</v>
      </c>
      <c r="I1076" s="14">
        <f>0.5*1.225*F1076^2*('motorcycle data'!$F$4)*('motorcycle data'!$G$4)</f>
        <v>9.4095142361111126</v>
      </c>
      <c r="J1076" s="14">
        <f>IF(F1076=0,0,H1076+I1076+'motorcycle data'!$E$7)</f>
        <v>97.757114236111136</v>
      </c>
      <c r="K1076" s="14">
        <f t="shared" si="194"/>
        <v>97.757114236111136</v>
      </c>
      <c r="L1076" s="14">
        <f t="shared" si="195"/>
        <v>0</v>
      </c>
      <c r="M1076" s="14">
        <f t="shared" si="196"/>
        <v>0.6680069472800928</v>
      </c>
      <c r="N1076" s="14">
        <f t="shared" si="192"/>
        <v>0.6680069472800928</v>
      </c>
      <c r="O1076" s="14">
        <f t="shared" si="197"/>
        <v>0</v>
      </c>
      <c r="P1076" s="14">
        <f t="shared" si="198"/>
        <v>0</v>
      </c>
      <c r="Q1076" s="14" t="str">
        <f t="shared" si="199"/>
        <v/>
      </c>
      <c r="R1076" s="14"/>
      <c r="S1076" s="14"/>
      <c r="T1076" s="14">
        <f t="shared" si="202"/>
        <v>769.67372411390227</v>
      </c>
      <c r="U1076" s="14">
        <f t="shared" si="203"/>
        <v>167.0179852447753</v>
      </c>
      <c r="V1076" s="14">
        <f t="shared" si="200"/>
        <v>0</v>
      </c>
    </row>
    <row r="1077" spans="2:22" x14ac:dyDescent="0.3">
      <c r="B1077" s="10" t="s">
        <v>12</v>
      </c>
      <c r="C1077" s="10">
        <v>1069</v>
      </c>
      <c r="D1077" s="10">
        <v>47</v>
      </c>
      <c r="E1077" s="11">
        <v>25.2</v>
      </c>
      <c r="F1077" s="22">
        <f t="shared" si="193"/>
        <v>7</v>
      </c>
      <c r="G1077" s="14">
        <f t="shared" si="201"/>
        <v>0.24999999999999961</v>
      </c>
      <c r="H1077" s="14">
        <f>('motorcycle data'!$C$4)*(G1077)</f>
        <v>49.499999999999922</v>
      </c>
      <c r="I1077" s="14">
        <f>0.5*1.225*F1077^2*('motorcycle data'!$F$4)*('motorcycle data'!$G$4)</f>
        <v>9.874112499999999</v>
      </c>
      <c r="J1077" s="14">
        <f>IF(F1077=0,0,H1077+I1077+'motorcycle data'!$E$7)</f>
        <v>98.221712499999924</v>
      </c>
      <c r="K1077" s="14">
        <f t="shared" si="194"/>
        <v>98.221712499999924</v>
      </c>
      <c r="L1077" s="14">
        <f t="shared" si="195"/>
        <v>0</v>
      </c>
      <c r="M1077" s="14">
        <f t="shared" si="196"/>
        <v>0.68755198749999946</v>
      </c>
      <c r="N1077" s="14">
        <f t="shared" si="192"/>
        <v>0.68755198749999946</v>
      </c>
      <c r="O1077" s="14">
        <f t="shared" si="197"/>
        <v>0</v>
      </c>
      <c r="P1077" s="14">
        <f t="shared" si="198"/>
        <v>0</v>
      </c>
      <c r="Q1077" s="14" t="str">
        <f t="shared" si="199"/>
        <v/>
      </c>
      <c r="R1077" s="14"/>
      <c r="S1077" s="14"/>
      <c r="T1077" s="14">
        <f t="shared" si="202"/>
        <v>770.36127610140227</v>
      </c>
      <c r="U1077" s="14">
        <f t="shared" si="203"/>
        <v>167.0179852447753</v>
      </c>
      <c r="V1077" s="14">
        <f t="shared" si="200"/>
        <v>0</v>
      </c>
    </row>
    <row r="1078" spans="2:22" x14ac:dyDescent="0.3">
      <c r="B1078" s="10" t="s">
        <v>12</v>
      </c>
      <c r="C1078" s="10">
        <v>1070</v>
      </c>
      <c r="D1078" s="10">
        <v>48</v>
      </c>
      <c r="E1078" s="11">
        <v>26.4</v>
      </c>
      <c r="F1078" s="22">
        <f t="shared" si="193"/>
        <v>7.333333333333333</v>
      </c>
      <c r="G1078" s="14">
        <f t="shared" si="201"/>
        <v>0.50000000000000022</v>
      </c>
      <c r="H1078" s="14">
        <f>('motorcycle data'!$C$4)*(G1078)</f>
        <v>99.000000000000043</v>
      </c>
      <c r="I1078" s="14">
        <f>0.5*1.225*F1078^2*('motorcycle data'!$F$4)*('motorcycle data'!$G$4)</f>
        <v>10.836894444444443</v>
      </c>
      <c r="J1078" s="14">
        <f>IF(F1078=0,0,H1078+I1078+'motorcycle data'!$E$7)</f>
        <v>148.68449444444448</v>
      </c>
      <c r="K1078" s="14">
        <f t="shared" si="194"/>
        <v>148.68449444444448</v>
      </c>
      <c r="L1078" s="14">
        <f t="shared" si="195"/>
        <v>0</v>
      </c>
      <c r="M1078" s="14">
        <f t="shared" si="196"/>
        <v>1.0903529592592596</v>
      </c>
      <c r="N1078" s="14">
        <f t="shared" si="192"/>
        <v>1.0903529592592596</v>
      </c>
      <c r="O1078" s="14">
        <f t="shared" si="197"/>
        <v>0</v>
      </c>
      <c r="P1078" s="14">
        <f t="shared" si="198"/>
        <v>0</v>
      </c>
      <c r="Q1078" s="14" t="str">
        <f t="shared" si="199"/>
        <v/>
      </c>
      <c r="R1078" s="14"/>
      <c r="S1078" s="14"/>
      <c r="T1078" s="14">
        <f t="shared" si="202"/>
        <v>771.4516290606615</v>
      </c>
      <c r="U1078" s="14">
        <f t="shared" si="203"/>
        <v>167.0179852447753</v>
      </c>
      <c r="V1078" s="14">
        <f t="shared" si="200"/>
        <v>0</v>
      </c>
    </row>
    <row r="1079" spans="2:22" x14ac:dyDescent="0.3">
      <c r="B1079" s="10" t="s">
        <v>12</v>
      </c>
      <c r="C1079" s="10">
        <v>1071</v>
      </c>
      <c r="D1079" s="10">
        <v>49</v>
      </c>
      <c r="E1079" s="11">
        <v>28.8</v>
      </c>
      <c r="F1079" s="22">
        <f t="shared" si="193"/>
        <v>8</v>
      </c>
      <c r="G1079" s="14">
        <f t="shared" si="201"/>
        <v>0.75000000000000022</v>
      </c>
      <c r="H1079" s="14">
        <f>('motorcycle data'!$C$4)*(G1079)</f>
        <v>148.50000000000006</v>
      </c>
      <c r="I1079" s="14">
        <f>0.5*1.225*F1079^2*('motorcycle data'!$F$4)*('motorcycle data'!$G$4)</f>
        <v>12.896800000000001</v>
      </c>
      <c r="J1079" s="14">
        <f>IF(F1079=0,0,H1079+I1079+'motorcycle data'!$E$7)</f>
        <v>200.24440000000007</v>
      </c>
      <c r="K1079" s="14">
        <f t="shared" si="194"/>
        <v>200.24440000000007</v>
      </c>
      <c r="L1079" s="14">
        <f t="shared" si="195"/>
        <v>0</v>
      </c>
      <c r="M1079" s="14">
        <f t="shared" si="196"/>
        <v>1.6019552000000006</v>
      </c>
      <c r="N1079" s="14">
        <f t="shared" si="192"/>
        <v>1.6019552000000006</v>
      </c>
      <c r="O1079" s="14">
        <f t="shared" si="197"/>
        <v>0</v>
      </c>
      <c r="P1079" s="14">
        <f t="shared" si="198"/>
        <v>0</v>
      </c>
      <c r="Q1079" s="14" t="str">
        <f t="shared" si="199"/>
        <v/>
      </c>
      <c r="R1079" s="14"/>
      <c r="S1079" s="14"/>
      <c r="T1079" s="14">
        <f t="shared" si="202"/>
        <v>773.05358426066152</v>
      </c>
      <c r="U1079" s="14">
        <f t="shared" si="203"/>
        <v>167.0179852447753</v>
      </c>
      <c r="V1079" s="14">
        <f t="shared" si="200"/>
        <v>0</v>
      </c>
    </row>
    <row r="1080" spans="2:22" x14ac:dyDescent="0.3">
      <c r="B1080" s="10" t="s">
        <v>12</v>
      </c>
      <c r="C1080" s="10">
        <v>1072</v>
      </c>
      <c r="D1080" s="10">
        <v>50</v>
      </c>
      <c r="E1080" s="11">
        <v>31.8</v>
      </c>
      <c r="F1080" s="22">
        <f t="shared" si="193"/>
        <v>8.8333333333333339</v>
      </c>
      <c r="G1080" s="14">
        <f t="shared" si="201"/>
        <v>0.90277777777777724</v>
      </c>
      <c r="H1080" s="14">
        <f>('motorcycle data'!$C$4)*(G1080)</f>
        <v>178.74999999999989</v>
      </c>
      <c r="I1080" s="14">
        <f>0.5*1.225*F1080^2*('motorcycle data'!$F$4)*('motorcycle data'!$G$4)</f>
        <v>15.723572569444444</v>
      </c>
      <c r="J1080" s="14">
        <f>IF(F1080=0,0,H1080+I1080+'motorcycle data'!$E$7)</f>
        <v>233.32117256944434</v>
      </c>
      <c r="K1080" s="14">
        <f t="shared" si="194"/>
        <v>233.32117256944434</v>
      </c>
      <c r="L1080" s="14">
        <f t="shared" si="195"/>
        <v>0</v>
      </c>
      <c r="M1080" s="14">
        <f t="shared" si="196"/>
        <v>2.0610036910300917</v>
      </c>
      <c r="N1080" s="14">
        <f t="shared" si="192"/>
        <v>2.0610036910300917</v>
      </c>
      <c r="O1080" s="14">
        <f t="shared" si="197"/>
        <v>0</v>
      </c>
      <c r="P1080" s="14">
        <f t="shared" si="198"/>
        <v>0</v>
      </c>
      <c r="Q1080" s="14" t="str">
        <f t="shared" si="199"/>
        <v/>
      </c>
      <c r="R1080" s="14"/>
      <c r="S1080" s="14"/>
      <c r="T1080" s="14">
        <f t="shared" si="202"/>
        <v>775.11458795169165</v>
      </c>
      <c r="U1080" s="14">
        <f t="shared" si="203"/>
        <v>167.0179852447753</v>
      </c>
      <c r="V1080" s="14">
        <f t="shared" si="200"/>
        <v>0</v>
      </c>
    </row>
    <row r="1081" spans="2:22" x14ac:dyDescent="0.3">
      <c r="B1081" s="10" t="s">
        <v>12</v>
      </c>
      <c r="C1081" s="10">
        <v>1073</v>
      </c>
      <c r="D1081" s="10">
        <v>51</v>
      </c>
      <c r="E1081" s="11">
        <v>35.299999999999997</v>
      </c>
      <c r="F1081" s="22">
        <f t="shared" si="193"/>
        <v>9.8055555555555554</v>
      </c>
      <c r="G1081" s="14">
        <f t="shared" si="201"/>
        <v>1.0694444444444444</v>
      </c>
      <c r="H1081" s="14">
        <f>('motorcycle data'!$C$4)*(G1081)</f>
        <v>211.75</v>
      </c>
      <c r="I1081" s="14">
        <f>0.5*1.225*F1081^2*('motorcycle data'!$F$4)*('motorcycle data'!$G$4)</f>
        <v>19.375209191743824</v>
      </c>
      <c r="J1081" s="14">
        <f>IF(F1081=0,0,H1081+I1081+'motorcycle data'!$E$7)</f>
        <v>269.97280919174386</v>
      </c>
      <c r="K1081" s="14">
        <f t="shared" si="194"/>
        <v>269.97280919174386</v>
      </c>
      <c r="L1081" s="14">
        <f t="shared" si="195"/>
        <v>0</v>
      </c>
      <c r="M1081" s="14">
        <f t="shared" si="196"/>
        <v>2.6472333790190441</v>
      </c>
      <c r="N1081" s="14">
        <f t="shared" si="192"/>
        <v>2.6472333790190441</v>
      </c>
      <c r="O1081" s="14">
        <f t="shared" si="197"/>
        <v>0</v>
      </c>
      <c r="P1081" s="14">
        <f t="shared" si="198"/>
        <v>0</v>
      </c>
      <c r="Q1081" s="14" t="str">
        <f t="shared" si="199"/>
        <v/>
      </c>
      <c r="R1081" s="14"/>
      <c r="S1081" s="14"/>
      <c r="T1081" s="14">
        <f t="shared" si="202"/>
        <v>777.76182133071075</v>
      </c>
      <c r="U1081" s="14">
        <f t="shared" si="203"/>
        <v>167.0179852447753</v>
      </c>
      <c r="V1081" s="14">
        <f t="shared" si="200"/>
        <v>0</v>
      </c>
    </row>
    <row r="1082" spans="2:22" x14ac:dyDescent="0.3">
      <c r="B1082" s="10" t="s">
        <v>12</v>
      </c>
      <c r="C1082" s="10">
        <v>1074</v>
      </c>
      <c r="D1082" s="10">
        <v>52</v>
      </c>
      <c r="E1082" s="11">
        <v>39.5</v>
      </c>
      <c r="F1082" s="22">
        <f t="shared" si="193"/>
        <v>10.972222222222221</v>
      </c>
      <c r="G1082" s="14">
        <f t="shared" si="201"/>
        <v>1.2777777777777781</v>
      </c>
      <c r="H1082" s="14">
        <f>('motorcycle data'!$C$4)*(G1082)</f>
        <v>253.00000000000006</v>
      </c>
      <c r="I1082" s="14">
        <f>0.5*1.225*F1082^2*('motorcycle data'!$F$4)*('motorcycle data'!$G$4)</f>
        <v>24.26002146026234</v>
      </c>
      <c r="J1082" s="14">
        <f>IF(F1082=0,0,H1082+I1082+'motorcycle data'!$E$7)</f>
        <v>316.10762146026241</v>
      </c>
      <c r="K1082" s="14">
        <f t="shared" si="194"/>
        <v>316.10762146026241</v>
      </c>
      <c r="L1082" s="14">
        <f t="shared" si="195"/>
        <v>0</v>
      </c>
      <c r="M1082" s="14">
        <f t="shared" si="196"/>
        <v>3.4684030688001011</v>
      </c>
      <c r="N1082" s="14">
        <f t="shared" si="192"/>
        <v>3.4684030688001011</v>
      </c>
      <c r="O1082" s="14">
        <f t="shared" si="197"/>
        <v>0</v>
      </c>
      <c r="P1082" s="14">
        <f t="shared" si="198"/>
        <v>0</v>
      </c>
      <c r="Q1082" s="14" t="str">
        <f t="shared" si="199"/>
        <v/>
      </c>
      <c r="R1082" s="14"/>
      <c r="S1082" s="14"/>
      <c r="T1082" s="14">
        <f t="shared" si="202"/>
        <v>781.2302243995108</v>
      </c>
      <c r="U1082" s="14">
        <f t="shared" si="203"/>
        <v>167.0179852447753</v>
      </c>
      <c r="V1082" s="14">
        <f t="shared" si="200"/>
        <v>0</v>
      </c>
    </row>
    <row r="1083" spans="2:22" x14ac:dyDescent="0.3">
      <c r="B1083" s="10" t="s">
        <v>12</v>
      </c>
      <c r="C1083" s="10">
        <v>1075</v>
      </c>
      <c r="D1083" s="10">
        <v>53</v>
      </c>
      <c r="E1083" s="11">
        <v>44.5</v>
      </c>
      <c r="F1083" s="22">
        <f t="shared" si="193"/>
        <v>12.361111111111111</v>
      </c>
      <c r="G1083" s="14">
        <f t="shared" si="201"/>
        <v>1.3611111111111107</v>
      </c>
      <c r="H1083" s="14">
        <f>('motorcycle data'!$C$4)*(G1083)</f>
        <v>269.49999999999994</v>
      </c>
      <c r="I1083" s="14">
        <f>0.5*1.225*F1083^2*('motorcycle data'!$F$4)*('motorcycle data'!$G$4)</f>
        <v>30.790519145447526</v>
      </c>
      <c r="J1083" s="14">
        <f>IF(F1083=0,0,H1083+I1083+'motorcycle data'!$E$7)</f>
        <v>339.13811914544749</v>
      </c>
      <c r="K1083" s="14">
        <f t="shared" si="194"/>
        <v>339.13811914544749</v>
      </c>
      <c r="L1083" s="14">
        <f t="shared" si="195"/>
        <v>0</v>
      </c>
      <c r="M1083" s="14">
        <f t="shared" si="196"/>
        <v>4.1921239727701147</v>
      </c>
      <c r="N1083" s="14">
        <f t="shared" si="192"/>
        <v>4.1921239727701147</v>
      </c>
      <c r="O1083" s="14">
        <f t="shared" si="197"/>
        <v>0</v>
      </c>
      <c r="P1083" s="14">
        <f t="shared" si="198"/>
        <v>0</v>
      </c>
      <c r="Q1083" s="14" t="str">
        <f t="shared" si="199"/>
        <v/>
      </c>
      <c r="R1083" s="14"/>
      <c r="S1083" s="14"/>
      <c r="T1083" s="14">
        <f t="shared" si="202"/>
        <v>785.42234837228091</v>
      </c>
      <c r="U1083" s="14">
        <f t="shared" si="203"/>
        <v>167.0179852447753</v>
      </c>
      <c r="V1083" s="14">
        <f t="shared" si="200"/>
        <v>0</v>
      </c>
    </row>
    <row r="1084" spans="2:22" x14ac:dyDescent="0.3">
      <c r="B1084" s="10" t="s">
        <v>12</v>
      </c>
      <c r="C1084" s="10">
        <v>1076</v>
      </c>
      <c r="D1084" s="10">
        <v>54</v>
      </c>
      <c r="E1084" s="11">
        <v>49.3</v>
      </c>
      <c r="F1084" s="22">
        <f t="shared" si="193"/>
        <v>13.694444444444443</v>
      </c>
      <c r="G1084" s="14">
        <f t="shared" si="201"/>
        <v>1.2222222222222219</v>
      </c>
      <c r="H1084" s="14">
        <f>('motorcycle data'!$C$4)*(G1084)</f>
        <v>241.99999999999994</v>
      </c>
      <c r="I1084" s="14">
        <f>0.5*1.225*F1084^2*('motorcycle data'!$F$4)*('motorcycle data'!$G$4)</f>
        <v>37.791212663966036</v>
      </c>
      <c r="J1084" s="14">
        <f>IF(F1084=0,0,H1084+I1084+'motorcycle data'!$E$7)</f>
        <v>318.63881266396601</v>
      </c>
      <c r="K1084" s="14">
        <f t="shared" si="194"/>
        <v>318.63881266396601</v>
      </c>
      <c r="L1084" s="14">
        <f t="shared" si="195"/>
        <v>0</v>
      </c>
      <c r="M1084" s="14">
        <f t="shared" si="196"/>
        <v>4.363581517870422</v>
      </c>
      <c r="N1084" s="14">
        <f t="shared" si="192"/>
        <v>4.363581517870422</v>
      </c>
      <c r="O1084" s="14">
        <f t="shared" si="197"/>
        <v>0</v>
      </c>
      <c r="P1084" s="14">
        <f t="shared" si="198"/>
        <v>0</v>
      </c>
      <c r="Q1084" s="14" t="str">
        <f t="shared" si="199"/>
        <v/>
      </c>
      <c r="R1084" s="14"/>
      <c r="S1084" s="14"/>
      <c r="T1084" s="14">
        <f t="shared" si="202"/>
        <v>789.78592989015135</v>
      </c>
      <c r="U1084" s="14">
        <f t="shared" si="203"/>
        <v>167.0179852447753</v>
      </c>
      <c r="V1084" s="14">
        <f t="shared" si="200"/>
        <v>0</v>
      </c>
    </row>
    <row r="1085" spans="2:22" x14ac:dyDescent="0.3">
      <c r="B1085" s="10" t="s">
        <v>12</v>
      </c>
      <c r="C1085" s="10">
        <v>1077</v>
      </c>
      <c r="D1085" s="10">
        <v>55</v>
      </c>
      <c r="E1085" s="11">
        <v>53.3</v>
      </c>
      <c r="F1085" s="22">
        <f t="shared" si="193"/>
        <v>14.805555555555554</v>
      </c>
      <c r="G1085" s="14">
        <f t="shared" si="201"/>
        <v>0.98611111111111127</v>
      </c>
      <c r="H1085" s="14">
        <f>('motorcycle data'!$C$4)*(G1085)</f>
        <v>195.25000000000003</v>
      </c>
      <c r="I1085" s="14">
        <f>0.5*1.225*F1085^2*('motorcycle data'!$F$4)*('motorcycle data'!$G$4)</f>
        <v>44.1724418306327</v>
      </c>
      <c r="J1085" s="14">
        <f>IF(F1085=0,0,H1085+I1085+'motorcycle data'!$E$7)</f>
        <v>278.27004183063275</v>
      </c>
      <c r="K1085" s="14">
        <f t="shared" si="194"/>
        <v>278.27004183063275</v>
      </c>
      <c r="L1085" s="14">
        <f t="shared" si="195"/>
        <v>0</v>
      </c>
      <c r="M1085" s="14">
        <f t="shared" si="196"/>
        <v>4.1199425637702003</v>
      </c>
      <c r="N1085" s="14">
        <f t="shared" si="192"/>
        <v>4.1199425637702003</v>
      </c>
      <c r="O1085" s="14">
        <f t="shared" si="197"/>
        <v>0</v>
      </c>
      <c r="P1085" s="14">
        <f t="shared" si="198"/>
        <v>0</v>
      </c>
      <c r="Q1085" s="14" t="str">
        <f t="shared" si="199"/>
        <v/>
      </c>
      <c r="R1085" s="14"/>
      <c r="S1085" s="14"/>
      <c r="T1085" s="14">
        <f t="shared" si="202"/>
        <v>793.90587245392157</v>
      </c>
      <c r="U1085" s="14">
        <f t="shared" si="203"/>
        <v>167.0179852447753</v>
      </c>
      <c r="V1085" s="14">
        <f t="shared" si="200"/>
        <v>0</v>
      </c>
    </row>
    <row r="1086" spans="2:22" x14ac:dyDescent="0.3">
      <c r="B1086" s="10" t="s">
        <v>12</v>
      </c>
      <c r="C1086" s="10">
        <v>1078</v>
      </c>
      <c r="D1086" s="10">
        <v>56</v>
      </c>
      <c r="E1086" s="11">
        <v>56.4</v>
      </c>
      <c r="F1086" s="22">
        <f t="shared" si="193"/>
        <v>15.666666666666666</v>
      </c>
      <c r="G1086" s="14">
        <f t="shared" si="201"/>
        <v>0.7777777777777779</v>
      </c>
      <c r="H1086" s="14">
        <f>('motorcycle data'!$C$4)*(G1086)</f>
        <v>154.00000000000003</v>
      </c>
      <c r="I1086" s="14">
        <f>0.5*1.225*F1086^2*('motorcycle data'!$F$4)*('motorcycle data'!$G$4)</f>
        <v>49.460123611111101</v>
      </c>
      <c r="J1086" s="14">
        <f>IF(F1086=0,0,H1086+I1086+'motorcycle data'!$E$7)</f>
        <v>242.30772361111113</v>
      </c>
      <c r="K1086" s="14">
        <f t="shared" si="194"/>
        <v>242.30772361111113</v>
      </c>
      <c r="L1086" s="14">
        <f t="shared" si="195"/>
        <v>0</v>
      </c>
      <c r="M1086" s="14">
        <f t="shared" si="196"/>
        <v>3.796154336574074</v>
      </c>
      <c r="N1086" s="14">
        <f t="shared" si="192"/>
        <v>3.796154336574074</v>
      </c>
      <c r="O1086" s="14">
        <f t="shared" si="197"/>
        <v>0</v>
      </c>
      <c r="P1086" s="14">
        <f t="shared" si="198"/>
        <v>0</v>
      </c>
      <c r="Q1086" s="14" t="str">
        <f t="shared" si="199"/>
        <v/>
      </c>
      <c r="R1086" s="14"/>
      <c r="S1086" s="14"/>
      <c r="T1086" s="14">
        <f t="shared" si="202"/>
        <v>797.70202679049567</v>
      </c>
      <c r="U1086" s="14">
        <f t="shared" si="203"/>
        <v>167.0179852447753</v>
      </c>
      <c r="V1086" s="14">
        <f t="shared" si="200"/>
        <v>0</v>
      </c>
    </row>
    <row r="1087" spans="2:22" x14ac:dyDescent="0.3">
      <c r="B1087" s="10" t="s">
        <v>12</v>
      </c>
      <c r="C1087" s="10">
        <v>1079</v>
      </c>
      <c r="D1087" s="10">
        <v>57</v>
      </c>
      <c r="E1087" s="11">
        <v>58.9</v>
      </c>
      <c r="F1087" s="22">
        <f t="shared" si="193"/>
        <v>16.361111111111111</v>
      </c>
      <c r="G1087" s="14">
        <f t="shared" si="201"/>
        <v>0.6666666666666673</v>
      </c>
      <c r="H1087" s="14">
        <f>('motorcycle data'!$C$4)*(G1087)</f>
        <v>132.00000000000011</v>
      </c>
      <c r="I1087" s="14">
        <f>0.5*1.225*F1087^2*('motorcycle data'!$F$4)*('motorcycle data'!$G$4)</f>
        <v>53.942066367669746</v>
      </c>
      <c r="J1087" s="14">
        <f>IF(F1087=0,0,H1087+I1087+'motorcycle data'!$E$7)</f>
        <v>224.78966636766987</v>
      </c>
      <c r="K1087" s="14">
        <f t="shared" si="194"/>
        <v>224.78966636766987</v>
      </c>
      <c r="L1087" s="14">
        <f t="shared" si="195"/>
        <v>0</v>
      </c>
      <c r="M1087" s="14">
        <f t="shared" si="196"/>
        <v>3.6778087080710429</v>
      </c>
      <c r="N1087" s="14">
        <f t="shared" si="192"/>
        <v>3.6778087080710429</v>
      </c>
      <c r="O1087" s="14">
        <f t="shared" si="197"/>
        <v>0</v>
      </c>
      <c r="P1087" s="14">
        <f t="shared" si="198"/>
        <v>0</v>
      </c>
      <c r="Q1087" s="14" t="str">
        <f t="shared" si="199"/>
        <v/>
      </c>
      <c r="R1087" s="14"/>
      <c r="S1087" s="14"/>
      <c r="T1087" s="14">
        <f t="shared" si="202"/>
        <v>801.37983549856676</v>
      </c>
      <c r="U1087" s="14">
        <f t="shared" si="203"/>
        <v>167.0179852447753</v>
      </c>
      <c r="V1087" s="14">
        <f t="shared" si="200"/>
        <v>0</v>
      </c>
    </row>
    <row r="1088" spans="2:22" x14ac:dyDescent="0.3">
      <c r="B1088" s="10" t="s">
        <v>12</v>
      </c>
      <c r="C1088" s="10">
        <v>1080</v>
      </c>
      <c r="D1088" s="10">
        <v>58</v>
      </c>
      <c r="E1088" s="11">
        <v>61.2</v>
      </c>
      <c r="F1088" s="22">
        <f t="shared" si="193"/>
        <v>17</v>
      </c>
      <c r="G1088" s="14">
        <f t="shared" si="201"/>
        <v>0.51388888888888928</v>
      </c>
      <c r="H1088" s="14">
        <f>('motorcycle data'!$C$4)*(G1088)</f>
        <v>101.75000000000009</v>
      </c>
      <c r="I1088" s="14">
        <f>0.5*1.225*F1088^2*('motorcycle data'!$F$4)*('motorcycle data'!$G$4)</f>
        <v>58.237112499999995</v>
      </c>
      <c r="J1088" s="14">
        <f>IF(F1088=0,0,H1088+I1088+'motorcycle data'!$E$7)</f>
        <v>198.83471250000008</v>
      </c>
      <c r="K1088" s="14">
        <f t="shared" si="194"/>
        <v>198.83471250000008</v>
      </c>
      <c r="L1088" s="14">
        <f t="shared" si="195"/>
        <v>0</v>
      </c>
      <c r="M1088" s="14">
        <f t="shared" si="196"/>
        <v>3.3801901125000011</v>
      </c>
      <c r="N1088" s="14">
        <f t="shared" si="192"/>
        <v>3.3801901125000011</v>
      </c>
      <c r="O1088" s="14">
        <f t="shared" si="197"/>
        <v>0</v>
      </c>
      <c r="P1088" s="14">
        <f t="shared" si="198"/>
        <v>0</v>
      </c>
      <c r="Q1088" s="14" t="str">
        <f t="shared" si="199"/>
        <v/>
      </c>
      <c r="R1088" s="14"/>
      <c r="S1088" s="14"/>
      <c r="T1088" s="14">
        <f t="shared" si="202"/>
        <v>804.76002561106679</v>
      </c>
      <c r="U1088" s="14">
        <f t="shared" si="203"/>
        <v>167.0179852447753</v>
      </c>
      <c r="V1088" s="14">
        <f t="shared" si="200"/>
        <v>0</v>
      </c>
    </row>
    <row r="1089" spans="2:22" x14ac:dyDescent="0.3">
      <c r="B1089" s="10" t="s">
        <v>12</v>
      </c>
      <c r="C1089" s="10">
        <v>1081</v>
      </c>
      <c r="D1089" s="10">
        <v>59</v>
      </c>
      <c r="E1089" s="11">
        <v>62.6</v>
      </c>
      <c r="F1089" s="22">
        <f t="shared" si="193"/>
        <v>17.388888888888889</v>
      </c>
      <c r="G1089" s="14">
        <f t="shared" si="201"/>
        <v>0.24999999999999961</v>
      </c>
      <c r="H1089" s="14">
        <f>('motorcycle data'!$C$4)*(G1089)</f>
        <v>49.499999999999922</v>
      </c>
      <c r="I1089" s="14">
        <f>0.5*1.225*F1089^2*('motorcycle data'!$F$4)*('motorcycle data'!$G$4)</f>
        <v>60.932031211419748</v>
      </c>
      <c r="J1089" s="14">
        <f>IF(F1089=0,0,H1089+I1089+'motorcycle data'!$E$7)</f>
        <v>149.27963121141966</v>
      </c>
      <c r="K1089" s="14">
        <f t="shared" si="194"/>
        <v>149.27963121141966</v>
      </c>
      <c r="L1089" s="14">
        <f t="shared" si="195"/>
        <v>0</v>
      </c>
      <c r="M1089" s="14">
        <f t="shared" si="196"/>
        <v>2.5958069205096863</v>
      </c>
      <c r="N1089" s="14">
        <f t="shared" si="192"/>
        <v>2.5958069205096863</v>
      </c>
      <c r="O1089" s="14">
        <f t="shared" si="197"/>
        <v>0</v>
      </c>
      <c r="P1089" s="14">
        <f t="shared" si="198"/>
        <v>0</v>
      </c>
      <c r="Q1089" s="14" t="str">
        <f t="shared" si="199"/>
        <v/>
      </c>
      <c r="R1089" s="14"/>
      <c r="S1089" s="14"/>
      <c r="T1089" s="14">
        <f t="shared" si="202"/>
        <v>807.35583253157643</v>
      </c>
      <c r="U1089" s="14">
        <f t="shared" si="203"/>
        <v>167.0179852447753</v>
      </c>
      <c r="V1089" s="14">
        <f t="shared" si="200"/>
        <v>0</v>
      </c>
    </row>
    <row r="1090" spans="2:22" x14ac:dyDescent="0.3">
      <c r="B1090" s="10" t="s">
        <v>12</v>
      </c>
      <c r="C1090" s="10">
        <v>1082</v>
      </c>
      <c r="D1090" s="10">
        <v>60</v>
      </c>
      <c r="E1090" s="11">
        <v>63</v>
      </c>
      <c r="F1090" s="22">
        <f t="shared" si="193"/>
        <v>17.5</v>
      </c>
      <c r="G1090" s="14">
        <f t="shared" si="201"/>
        <v>-1.3888888888889086E-2</v>
      </c>
      <c r="H1090" s="14">
        <f>('motorcycle data'!$C$4)*(G1090)</f>
        <v>-2.7500000000000391</v>
      </c>
      <c r="I1090" s="14">
        <f>0.5*1.225*F1090^2*('motorcycle data'!$F$4)*('motorcycle data'!$G$4)</f>
        <v>61.713203125</v>
      </c>
      <c r="J1090" s="14">
        <f>IF(F1090=0,0,H1090+I1090+'motorcycle data'!$E$7)</f>
        <v>97.810803124999964</v>
      </c>
      <c r="K1090" s="14">
        <f t="shared" si="194"/>
        <v>97.810803124999964</v>
      </c>
      <c r="L1090" s="14">
        <f t="shared" si="195"/>
        <v>0</v>
      </c>
      <c r="M1090" s="14">
        <f t="shared" si="196"/>
        <v>1.7116890546874992</v>
      </c>
      <c r="N1090" s="14">
        <f t="shared" si="192"/>
        <v>1.7116890546874992</v>
      </c>
      <c r="O1090" s="14">
        <f t="shared" si="197"/>
        <v>0</v>
      </c>
      <c r="P1090" s="14">
        <f t="shared" si="198"/>
        <v>0</v>
      </c>
      <c r="Q1090" s="14">
        <f t="shared" si="199"/>
        <v>0</v>
      </c>
      <c r="R1090" s="14">
        <f>SUM(Q1090:Q1094)</f>
        <v>0</v>
      </c>
      <c r="S1090" s="14"/>
      <c r="T1090" s="14">
        <f t="shared" si="202"/>
        <v>809.06752158626398</v>
      </c>
      <c r="U1090" s="14">
        <f t="shared" si="203"/>
        <v>167.0179852447753</v>
      </c>
      <c r="V1090" s="14">
        <f t="shared" si="200"/>
        <v>0</v>
      </c>
    </row>
    <row r="1091" spans="2:22" x14ac:dyDescent="0.3">
      <c r="B1091" s="10" t="s">
        <v>12</v>
      </c>
      <c r="C1091" s="10">
        <v>1083</v>
      </c>
      <c r="D1091" s="10">
        <v>61</v>
      </c>
      <c r="E1091" s="11">
        <v>62.5</v>
      </c>
      <c r="F1091" s="22">
        <f t="shared" si="193"/>
        <v>17.361111111111111</v>
      </c>
      <c r="G1091" s="14">
        <f t="shared" si="201"/>
        <v>-0.29166666666666685</v>
      </c>
      <c r="H1091" s="14">
        <f>('motorcycle data'!$C$4)*(G1091)</f>
        <v>-57.750000000000036</v>
      </c>
      <c r="I1091" s="14">
        <f>0.5*1.225*F1091^2*('motorcycle data'!$F$4)*('motorcycle data'!$G$4)</f>
        <v>60.73751567322531</v>
      </c>
      <c r="J1091" s="14">
        <f>IF(F1091=0,0,H1091+I1091+'motorcycle data'!$E$7)</f>
        <v>41.835115673225275</v>
      </c>
      <c r="K1091" s="14">
        <f t="shared" si="194"/>
        <v>41.835115673225275</v>
      </c>
      <c r="L1091" s="14">
        <f t="shared" si="195"/>
        <v>0</v>
      </c>
      <c r="M1091" s="14">
        <f t="shared" si="196"/>
        <v>0.72630409154904985</v>
      </c>
      <c r="N1091" s="14">
        <f t="shared" si="192"/>
        <v>0.72630409154904985</v>
      </c>
      <c r="O1091" s="14">
        <f t="shared" si="197"/>
        <v>0</v>
      </c>
      <c r="P1091" s="14">
        <f t="shared" si="198"/>
        <v>0</v>
      </c>
      <c r="Q1091" s="14">
        <f t="shared" si="199"/>
        <v>0</v>
      </c>
      <c r="R1091" s="14"/>
      <c r="S1091" s="14"/>
      <c r="T1091" s="14">
        <f t="shared" si="202"/>
        <v>809.79382567781306</v>
      </c>
      <c r="U1091" s="14">
        <f t="shared" si="203"/>
        <v>167.0179852447753</v>
      </c>
      <c r="V1091" s="14">
        <f t="shared" si="200"/>
        <v>0</v>
      </c>
    </row>
    <row r="1092" spans="2:22" x14ac:dyDescent="0.3">
      <c r="B1092" s="10" t="s">
        <v>12</v>
      </c>
      <c r="C1092" s="10">
        <v>1084</v>
      </c>
      <c r="D1092" s="10">
        <v>62</v>
      </c>
      <c r="E1092" s="11">
        <v>60.9</v>
      </c>
      <c r="F1092" s="22">
        <f t="shared" si="193"/>
        <v>16.916666666666664</v>
      </c>
      <c r="G1092" s="14">
        <f t="shared" si="201"/>
        <v>-0.44444444444444481</v>
      </c>
      <c r="H1092" s="14">
        <f>('motorcycle data'!$C$4)*(G1092)</f>
        <v>-88.000000000000071</v>
      </c>
      <c r="I1092" s="14">
        <f>0.5*1.225*F1092^2*('motorcycle data'!$F$4)*('motorcycle data'!$G$4)</f>
        <v>57.667559809027757</v>
      </c>
      <c r="J1092" s="14">
        <f>IF(F1092=0,0,H1092+I1092+'motorcycle data'!$E$7)</f>
        <v>8.5151598090276863</v>
      </c>
      <c r="K1092" s="14">
        <f t="shared" si="194"/>
        <v>8.5151598090276863</v>
      </c>
      <c r="L1092" s="14">
        <f t="shared" si="195"/>
        <v>0</v>
      </c>
      <c r="M1092" s="14">
        <f t="shared" si="196"/>
        <v>0.14404812010271834</v>
      </c>
      <c r="N1092" s="14">
        <f t="shared" si="192"/>
        <v>0.14404812010271834</v>
      </c>
      <c r="O1092" s="14">
        <f t="shared" si="197"/>
        <v>0</v>
      </c>
      <c r="P1092" s="14">
        <f t="shared" si="198"/>
        <v>0</v>
      </c>
      <c r="Q1092" s="14">
        <f t="shared" si="199"/>
        <v>0</v>
      </c>
      <c r="R1092" s="14"/>
      <c r="S1092" s="14"/>
      <c r="T1092" s="14">
        <f t="shared" si="202"/>
        <v>809.93787379791581</v>
      </c>
      <c r="U1092" s="14">
        <f t="shared" si="203"/>
        <v>167.0179852447753</v>
      </c>
      <c r="V1092" s="14">
        <f t="shared" si="200"/>
        <v>0</v>
      </c>
    </row>
    <row r="1093" spans="2:22" x14ac:dyDescent="0.3">
      <c r="B1093" s="10" t="s">
        <v>12</v>
      </c>
      <c r="C1093" s="10">
        <v>1085</v>
      </c>
      <c r="D1093" s="10">
        <v>63</v>
      </c>
      <c r="E1093" s="11">
        <v>59.3</v>
      </c>
      <c r="F1093" s="22">
        <f t="shared" si="193"/>
        <v>16.472222222222221</v>
      </c>
      <c r="G1093" s="14">
        <f t="shared" si="201"/>
        <v>-0.31944444444444403</v>
      </c>
      <c r="H1093" s="14">
        <f>('motorcycle data'!$C$4)*(G1093)</f>
        <v>-63.249999999999915</v>
      </c>
      <c r="I1093" s="14">
        <f>0.5*1.225*F1093^2*('motorcycle data'!$F$4)*('motorcycle data'!$G$4)</f>
        <v>54.677213821373449</v>
      </c>
      <c r="J1093" s="14">
        <f>IF(F1093=0,0,H1093+I1093+'motorcycle data'!$E$7)</f>
        <v>30.274813821373534</v>
      </c>
      <c r="K1093" s="14">
        <f t="shared" si="194"/>
        <v>30.274813821373534</v>
      </c>
      <c r="L1093" s="14">
        <f t="shared" si="195"/>
        <v>0</v>
      </c>
      <c r="M1093" s="14">
        <f t="shared" si="196"/>
        <v>0.49869346100206957</v>
      </c>
      <c r="N1093" s="14">
        <f t="shared" si="192"/>
        <v>0.49869346100206957</v>
      </c>
      <c r="O1093" s="14">
        <f t="shared" si="197"/>
        <v>0</v>
      </c>
      <c r="P1093" s="14">
        <f t="shared" si="198"/>
        <v>0</v>
      </c>
      <c r="Q1093" s="14">
        <f t="shared" si="199"/>
        <v>0</v>
      </c>
      <c r="R1093" s="14"/>
      <c r="S1093" s="14"/>
      <c r="T1093" s="14">
        <f t="shared" si="202"/>
        <v>810.43656725891788</v>
      </c>
      <c r="U1093" s="14">
        <f t="shared" si="203"/>
        <v>167.0179852447753</v>
      </c>
      <c r="V1093" s="14">
        <f t="shared" si="200"/>
        <v>0</v>
      </c>
    </row>
    <row r="1094" spans="2:22" x14ac:dyDescent="0.3">
      <c r="B1094" s="10" t="s">
        <v>12</v>
      </c>
      <c r="C1094" s="10">
        <v>1086</v>
      </c>
      <c r="D1094" s="10">
        <v>64</v>
      </c>
      <c r="E1094" s="11">
        <v>58.6</v>
      </c>
      <c r="F1094" s="22">
        <f t="shared" si="193"/>
        <v>16.277777777777779</v>
      </c>
      <c r="G1094" s="14">
        <f t="shared" si="201"/>
        <v>-9.7222222222221627E-2</v>
      </c>
      <c r="H1094" s="14">
        <f>('motorcycle data'!$C$4)*(G1094)</f>
        <v>-19.249999999999883</v>
      </c>
      <c r="I1094" s="14">
        <f>0.5*1.225*F1094^2*('motorcycle data'!$F$4)*('motorcycle data'!$G$4)</f>
        <v>53.39397102623456</v>
      </c>
      <c r="J1094" s="14">
        <f>IF(F1094=0,0,H1094+I1094+'motorcycle data'!$E$7)</f>
        <v>72.991571026234681</v>
      </c>
      <c r="K1094" s="14">
        <f t="shared" si="194"/>
        <v>72.991571026234681</v>
      </c>
      <c r="L1094" s="14">
        <f t="shared" si="195"/>
        <v>0</v>
      </c>
      <c r="M1094" s="14">
        <f t="shared" si="196"/>
        <v>1.1881405728159311</v>
      </c>
      <c r="N1094" s="14">
        <f t="shared" si="192"/>
        <v>1.1881405728159311</v>
      </c>
      <c r="O1094" s="14">
        <f t="shared" si="197"/>
        <v>0</v>
      </c>
      <c r="P1094" s="14">
        <f t="shared" si="198"/>
        <v>0</v>
      </c>
      <c r="Q1094" s="14">
        <f t="shared" si="199"/>
        <v>0</v>
      </c>
      <c r="R1094" s="14"/>
      <c r="S1094" s="14"/>
      <c r="T1094" s="14">
        <f t="shared" si="202"/>
        <v>811.62470783173376</v>
      </c>
      <c r="U1094" s="14">
        <f t="shared" si="203"/>
        <v>167.0179852447753</v>
      </c>
      <c r="V1094" s="14">
        <f t="shared" si="200"/>
        <v>0</v>
      </c>
    </row>
    <row r="1095" spans="2:22" x14ac:dyDescent="0.3">
      <c r="B1095" s="10" t="s">
        <v>12</v>
      </c>
      <c r="C1095" s="10">
        <v>1087</v>
      </c>
      <c r="D1095" s="10">
        <v>65</v>
      </c>
      <c r="E1095" s="11">
        <v>58.6</v>
      </c>
      <c r="F1095" s="22">
        <f t="shared" si="193"/>
        <v>16.277777777777779</v>
      </c>
      <c r="G1095" s="14">
        <f t="shared" si="201"/>
        <v>1.3888888888889086E-2</v>
      </c>
      <c r="H1095" s="14">
        <f>('motorcycle data'!$C$4)*(G1095)</f>
        <v>2.7500000000000391</v>
      </c>
      <c r="I1095" s="14">
        <f>0.5*1.225*F1095^2*('motorcycle data'!$F$4)*('motorcycle data'!$G$4)</f>
        <v>53.39397102623456</v>
      </c>
      <c r="J1095" s="14">
        <f>IF(F1095=0,0,H1095+I1095+'motorcycle data'!$E$7)</f>
        <v>94.991571026234595</v>
      </c>
      <c r="K1095" s="14">
        <f t="shared" si="194"/>
        <v>94.991571026234595</v>
      </c>
      <c r="L1095" s="14">
        <f t="shared" si="195"/>
        <v>0</v>
      </c>
      <c r="M1095" s="14">
        <f t="shared" si="196"/>
        <v>1.546251683927041</v>
      </c>
      <c r="N1095" s="14">
        <f t="shared" si="192"/>
        <v>1.546251683927041</v>
      </c>
      <c r="O1095" s="14">
        <f t="shared" si="197"/>
        <v>0</v>
      </c>
      <c r="P1095" s="14">
        <f t="shared" si="198"/>
        <v>0</v>
      </c>
      <c r="Q1095" s="14" t="str">
        <f t="shared" si="199"/>
        <v/>
      </c>
      <c r="R1095" s="14"/>
      <c r="S1095" s="14"/>
      <c r="T1095" s="14">
        <f t="shared" si="202"/>
        <v>813.1709595156608</v>
      </c>
      <c r="U1095" s="14">
        <f t="shared" si="203"/>
        <v>167.0179852447753</v>
      </c>
      <c r="V1095" s="14">
        <f t="shared" si="200"/>
        <v>0</v>
      </c>
    </row>
    <row r="1096" spans="2:22" x14ac:dyDescent="0.3">
      <c r="B1096" s="10" t="s">
        <v>12</v>
      </c>
      <c r="C1096" s="10">
        <v>1088</v>
      </c>
      <c r="D1096" s="10">
        <v>66</v>
      </c>
      <c r="E1096" s="11">
        <v>58.7</v>
      </c>
      <c r="F1096" s="22">
        <f t="shared" si="193"/>
        <v>16.305555555555557</v>
      </c>
      <c r="G1096" s="14">
        <f t="shared" si="201"/>
        <v>2.7777777777777186E-2</v>
      </c>
      <c r="H1096" s="14">
        <f>('motorcycle data'!$C$4)*(G1096)</f>
        <v>5.4999999999998828</v>
      </c>
      <c r="I1096" s="14">
        <f>0.5*1.225*F1096^2*('motorcycle data'!$F$4)*('motorcycle data'!$G$4)</f>
        <v>53.576358497299395</v>
      </c>
      <c r="J1096" s="14">
        <f>IF(F1096=0,0,H1096+I1096+'motorcycle data'!$E$7)</f>
        <v>97.923958497299282</v>
      </c>
      <c r="K1096" s="14">
        <f t="shared" si="194"/>
        <v>97.923958497299282</v>
      </c>
      <c r="L1096" s="14">
        <f t="shared" si="195"/>
        <v>0</v>
      </c>
      <c r="M1096" s="14">
        <f t="shared" si="196"/>
        <v>1.5967045454976301</v>
      </c>
      <c r="N1096" s="14">
        <f t="shared" ref="N1096:N1159" si="204">IF(M1096&gt;0,M1096,0)</f>
        <v>1.5967045454976301</v>
      </c>
      <c r="O1096" s="14">
        <f t="shared" si="197"/>
        <v>0</v>
      </c>
      <c r="P1096" s="14">
        <f t="shared" si="198"/>
        <v>0</v>
      </c>
      <c r="Q1096" s="14" t="str">
        <f t="shared" si="199"/>
        <v/>
      </c>
      <c r="R1096" s="14"/>
      <c r="S1096" s="14"/>
      <c r="T1096" s="14">
        <f t="shared" si="202"/>
        <v>814.76766406115848</v>
      </c>
      <c r="U1096" s="14">
        <f t="shared" si="203"/>
        <v>167.0179852447753</v>
      </c>
      <c r="V1096" s="14">
        <f t="shared" si="200"/>
        <v>0</v>
      </c>
    </row>
    <row r="1097" spans="2:22" x14ac:dyDescent="0.3">
      <c r="B1097" s="10" t="s">
        <v>12</v>
      </c>
      <c r="C1097" s="10">
        <v>1089</v>
      </c>
      <c r="D1097" s="10">
        <v>67</v>
      </c>
      <c r="E1097" s="11">
        <v>58.8</v>
      </c>
      <c r="F1097" s="22">
        <f t="shared" ref="F1097:F1160" si="205">E1097/3.6</f>
        <v>16.333333333333332</v>
      </c>
      <c r="G1097" s="14">
        <f t="shared" si="201"/>
        <v>1.3888888888888099E-2</v>
      </c>
      <c r="H1097" s="14">
        <f>('motorcycle data'!$C$4)*(G1097)</f>
        <v>2.7499999999998437</v>
      </c>
      <c r="I1097" s="14">
        <f>0.5*1.225*F1097^2*('motorcycle data'!$F$4)*('motorcycle data'!$G$4)</f>
        <v>53.759056944444431</v>
      </c>
      <c r="J1097" s="14">
        <f>IF(F1097=0,0,H1097+I1097+'motorcycle data'!$E$7)</f>
        <v>95.356656944444268</v>
      </c>
      <c r="K1097" s="14">
        <f t="shared" ref="K1097:K1160" si="206">IF(J1097&lt;=0,0,J1097)</f>
        <v>95.356656944444268</v>
      </c>
      <c r="L1097" s="14">
        <f t="shared" ref="L1097:L1160" si="207">IF(J1097&lt;0,J1097*-1,0)</f>
        <v>0</v>
      </c>
      <c r="M1097" s="14">
        <f t="shared" ref="M1097:M1160" si="208">(J1097*F1097)/1000</f>
        <v>1.5574920634259228</v>
      </c>
      <c r="N1097" s="14">
        <f t="shared" si="204"/>
        <v>1.5574920634259228</v>
      </c>
      <c r="O1097" s="14">
        <f t="shared" ref="O1097:O1160" si="209">IF(M1097&lt;0,M1097*-1,0)</f>
        <v>0</v>
      </c>
      <c r="P1097" s="14">
        <f t="shared" ref="P1097:P1160" si="210">O1097*0.75</f>
        <v>0</v>
      </c>
      <c r="Q1097" s="14" t="str">
        <f t="shared" ref="Q1097:Q1160" si="211">IF(G1097&lt;0,P1097,"")</f>
        <v/>
      </c>
      <c r="R1097" s="14"/>
      <c r="S1097" s="14"/>
      <c r="T1097" s="14">
        <f t="shared" si="202"/>
        <v>816.3251561245844</v>
      </c>
      <c r="U1097" s="14">
        <f t="shared" si="203"/>
        <v>167.0179852447753</v>
      </c>
      <c r="V1097" s="14">
        <f t="shared" ref="V1097:V1160" si="212">O1097*0.75*0.9*0.9</f>
        <v>0</v>
      </c>
    </row>
    <row r="1098" spans="2:22" x14ac:dyDescent="0.3">
      <c r="B1098" s="10" t="s">
        <v>12</v>
      </c>
      <c r="C1098" s="10">
        <v>1090</v>
      </c>
      <c r="D1098" s="10">
        <v>68</v>
      </c>
      <c r="E1098" s="11">
        <v>58.8</v>
      </c>
      <c r="F1098" s="22">
        <f t="shared" si="205"/>
        <v>16.333333333333332</v>
      </c>
      <c r="G1098" s="14">
        <f t="shared" ref="G1098:G1161" si="213">($E1099-$E1097)/2/3.6</f>
        <v>0</v>
      </c>
      <c r="H1098" s="14">
        <f>('motorcycle data'!$C$4)*(G1098)</f>
        <v>0</v>
      </c>
      <c r="I1098" s="14">
        <f>0.5*1.225*F1098^2*('motorcycle data'!$F$4)*('motorcycle data'!$G$4)</f>
        <v>53.759056944444431</v>
      </c>
      <c r="J1098" s="14">
        <f>IF(F1098=0,0,H1098+I1098+'motorcycle data'!$E$7)</f>
        <v>92.606656944444438</v>
      </c>
      <c r="K1098" s="14">
        <f t="shared" si="206"/>
        <v>92.606656944444438</v>
      </c>
      <c r="L1098" s="14">
        <f t="shared" si="207"/>
        <v>0</v>
      </c>
      <c r="M1098" s="14">
        <f t="shared" si="208"/>
        <v>1.512575396759259</v>
      </c>
      <c r="N1098" s="14">
        <f t="shared" si="204"/>
        <v>1.512575396759259</v>
      </c>
      <c r="O1098" s="14">
        <f t="shared" si="209"/>
        <v>0</v>
      </c>
      <c r="P1098" s="14">
        <f t="shared" si="210"/>
        <v>0</v>
      </c>
      <c r="Q1098" s="14" t="str">
        <f t="shared" si="211"/>
        <v/>
      </c>
      <c r="R1098" s="14"/>
      <c r="S1098" s="14"/>
      <c r="T1098" s="14">
        <f t="shared" ref="T1098:T1161" si="214">T1097+N1098</f>
        <v>817.8377315213437</v>
      </c>
      <c r="U1098" s="14">
        <f t="shared" ref="U1098:U1161" si="215">U1097+O1098</f>
        <v>167.0179852447753</v>
      </c>
      <c r="V1098" s="14">
        <f t="shared" si="212"/>
        <v>0</v>
      </c>
    </row>
    <row r="1099" spans="2:22" x14ac:dyDescent="0.3">
      <c r="B1099" s="10" t="s">
        <v>12</v>
      </c>
      <c r="C1099" s="10">
        <v>1091</v>
      </c>
      <c r="D1099" s="10">
        <v>69</v>
      </c>
      <c r="E1099" s="11">
        <v>58.8</v>
      </c>
      <c r="F1099" s="22">
        <f t="shared" si="205"/>
        <v>16.333333333333332</v>
      </c>
      <c r="G1099" s="14">
        <f t="shared" si="213"/>
        <v>4.1666666666667261E-2</v>
      </c>
      <c r="H1099" s="14">
        <f>('motorcycle data'!$C$4)*(G1099)</f>
        <v>8.2500000000001172</v>
      </c>
      <c r="I1099" s="14">
        <f>0.5*1.225*F1099^2*('motorcycle data'!$F$4)*('motorcycle data'!$G$4)</f>
        <v>53.759056944444431</v>
      </c>
      <c r="J1099" s="14">
        <f>IF(F1099=0,0,H1099+I1099+'motorcycle data'!$E$7)</f>
        <v>100.85665694444455</v>
      </c>
      <c r="K1099" s="14">
        <f t="shared" si="206"/>
        <v>100.85665694444455</v>
      </c>
      <c r="L1099" s="14">
        <f t="shared" si="207"/>
        <v>0</v>
      </c>
      <c r="M1099" s="14">
        <f t="shared" si="208"/>
        <v>1.6473253967592609</v>
      </c>
      <c r="N1099" s="14">
        <f t="shared" si="204"/>
        <v>1.6473253967592609</v>
      </c>
      <c r="O1099" s="14">
        <f t="shared" si="209"/>
        <v>0</v>
      </c>
      <c r="P1099" s="14">
        <f t="shared" si="210"/>
        <v>0</v>
      </c>
      <c r="Q1099" s="14" t="str">
        <f t="shared" si="211"/>
        <v/>
      </c>
      <c r="R1099" s="14"/>
      <c r="S1099" s="14"/>
      <c r="T1099" s="14">
        <f t="shared" si="214"/>
        <v>819.48505691810294</v>
      </c>
      <c r="U1099" s="14">
        <f t="shared" si="215"/>
        <v>167.0179852447753</v>
      </c>
      <c r="V1099" s="14">
        <f t="shared" si="212"/>
        <v>0</v>
      </c>
    </row>
    <row r="1100" spans="2:22" x14ac:dyDescent="0.3">
      <c r="B1100" s="10" t="s">
        <v>12</v>
      </c>
      <c r="C1100" s="10">
        <v>1092</v>
      </c>
      <c r="D1100" s="10">
        <v>70</v>
      </c>
      <c r="E1100" s="11">
        <v>59.1</v>
      </c>
      <c r="F1100" s="22">
        <f t="shared" si="205"/>
        <v>16.416666666666668</v>
      </c>
      <c r="G1100" s="14">
        <f t="shared" si="213"/>
        <v>0.18055555555555614</v>
      </c>
      <c r="H1100" s="14">
        <f>('motorcycle data'!$C$4)*(G1100)</f>
        <v>35.750000000000114</v>
      </c>
      <c r="I1100" s="14">
        <f>0.5*1.225*F1100^2*('motorcycle data'!$F$4)*('motorcycle data'!$G$4)</f>
        <v>54.309018142361111</v>
      </c>
      <c r="J1100" s="14">
        <f>IF(F1100=0,0,H1100+I1100+'motorcycle data'!$E$7)</f>
        <v>128.90661814236122</v>
      </c>
      <c r="K1100" s="14">
        <f t="shared" si="206"/>
        <v>128.90661814236122</v>
      </c>
      <c r="L1100" s="14">
        <f t="shared" si="207"/>
        <v>0</v>
      </c>
      <c r="M1100" s="14">
        <f t="shared" si="208"/>
        <v>2.1162169811704303</v>
      </c>
      <c r="N1100" s="14">
        <f t="shared" si="204"/>
        <v>2.1162169811704303</v>
      </c>
      <c r="O1100" s="14">
        <f t="shared" si="209"/>
        <v>0</v>
      </c>
      <c r="P1100" s="14">
        <f t="shared" si="210"/>
        <v>0</v>
      </c>
      <c r="Q1100" s="14" t="str">
        <f t="shared" si="211"/>
        <v/>
      </c>
      <c r="R1100" s="14"/>
      <c r="S1100" s="14"/>
      <c r="T1100" s="14">
        <f t="shared" si="214"/>
        <v>821.60127389927334</v>
      </c>
      <c r="U1100" s="14">
        <f t="shared" si="215"/>
        <v>167.0179852447753</v>
      </c>
      <c r="V1100" s="14">
        <f t="shared" si="212"/>
        <v>0</v>
      </c>
    </row>
    <row r="1101" spans="2:22" x14ac:dyDescent="0.3">
      <c r="B1101" s="10" t="s">
        <v>12</v>
      </c>
      <c r="C1101" s="10">
        <v>1093</v>
      </c>
      <c r="D1101" s="10">
        <v>71</v>
      </c>
      <c r="E1101" s="11">
        <v>60.1</v>
      </c>
      <c r="F1101" s="22">
        <f t="shared" si="205"/>
        <v>16.694444444444443</v>
      </c>
      <c r="G1101" s="14">
        <f t="shared" si="213"/>
        <v>0.36111111111111133</v>
      </c>
      <c r="H1101" s="14">
        <f>('motorcycle data'!$C$4)*(G1101)</f>
        <v>71.500000000000043</v>
      </c>
      <c r="I1101" s="14">
        <f>0.5*1.225*F1101^2*('motorcycle data'!$F$4)*('motorcycle data'!$G$4)</f>
        <v>56.162435580632703</v>
      </c>
      <c r="J1101" s="14">
        <f>IF(F1101=0,0,H1101+I1101+'motorcycle data'!$E$7)</f>
        <v>166.51003558063275</v>
      </c>
      <c r="K1101" s="14">
        <f t="shared" si="206"/>
        <v>166.51003558063275</v>
      </c>
      <c r="L1101" s="14">
        <f t="shared" si="207"/>
        <v>0</v>
      </c>
      <c r="M1101" s="14">
        <f t="shared" si="208"/>
        <v>2.7797925384433411</v>
      </c>
      <c r="N1101" s="14">
        <f t="shared" si="204"/>
        <v>2.7797925384433411</v>
      </c>
      <c r="O1101" s="14">
        <f t="shared" si="209"/>
        <v>0</v>
      </c>
      <c r="P1101" s="14">
        <f t="shared" si="210"/>
        <v>0</v>
      </c>
      <c r="Q1101" s="14" t="str">
        <f t="shared" si="211"/>
        <v/>
      </c>
      <c r="R1101" s="14"/>
      <c r="S1101" s="14"/>
      <c r="T1101" s="14">
        <f t="shared" si="214"/>
        <v>824.38106643771664</v>
      </c>
      <c r="U1101" s="14">
        <f t="shared" si="215"/>
        <v>167.0179852447753</v>
      </c>
      <c r="V1101" s="14">
        <f t="shared" si="212"/>
        <v>0</v>
      </c>
    </row>
    <row r="1102" spans="2:22" x14ac:dyDescent="0.3">
      <c r="B1102" s="10" t="s">
        <v>12</v>
      </c>
      <c r="C1102" s="10">
        <v>1094</v>
      </c>
      <c r="D1102" s="10">
        <v>72</v>
      </c>
      <c r="E1102" s="11">
        <v>61.7</v>
      </c>
      <c r="F1102" s="22">
        <f t="shared" si="205"/>
        <v>17.138888888888889</v>
      </c>
      <c r="G1102" s="14">
        <f t="shared" si="213"/>
        <v>0.40277777777777757</v>
      </c>
      <c r="H1102" s="14">
        <f>('motorcycle data'!$C$4)*(G1102)</f>
        <v>79.749999999999957</v>
      </c>
      <c r="I1102" s="14">
        <f>0.5*1.225*F1102^2*('motorcycle data'!$F$4)*('motorcycle data'!$G$4)</f>
        <v>59.192586506558641</v>
      </c>
      <c r="J1102" s="14">
        <f>IF(F1102=0,0,H1102+I1102+'motorcycle data'!$E$7)</f>
        <v>177.7901865065586</v>
      </c>
      <c r="K1102" s="14">
        <f t="shared" si="206"/>
        <v>177.7901865065586</v>
      </c>
      <c r="L1102" s="14">
        <f t="shared" si="207"/>
        <v>0</v>
      </c>
      <c r="M1102" s="14">
        <f t="shared" si="208"/>
        <v>3.0471262520707407</v>
      </c>
      <c r="N1102" s="14">
        <f t="shared" si="204"/>
        <v>3.0471262520707407</v>
      </c>
      <c r="O1102" s="14">
        <f t="shared" si="209"/>
        <v>0</v>
      </c>
      <c r="P1102" s="14">
        <f t="shared" si="210"/>
        <v>0</v>
      </c>
      <c r="Q1102" s="14" t="str">
        <f t="shared" si="211"/>
        <v/>
      </c>
      <c r="R1102" s="14"/>
      <c r="S1102" s="14"/>
      <c r="T1102" s="14">
        <f t="shared" si="214"/>
        <v>827.42819268978735</v>
      </c>
      <c r="U1102" s="14">
        <f t="shared" si="215"/>
        <v>167.0179852447753</v>
      </c>
      <c r="V1102" s="14">
        <f t="shared" si="212"/>
        <v>0</v>
      </c>
    </row>
    <row r="1103" spans="2:22" x14ac:dyDescent="0.3">
      <c r="B1103" s="10" t="s">
        <v>12</v>
      </c>
      <c r="C1103" s="10">
        <v>1095</v>
      </c>
      <c r="D1103" s="10">
        <v>73</v>
      </c>
      <c r="E1103" s="11">
        <v>63</v>
      </c>
      <c r="F1103" s="22">
        <f t="shared" si="205"/>
        <v>17.5</v>
      </c>
      <c r="G1103" s="14">
        <f t="shared" si="213"/>
        <v>0.27777777777777779</v>
      </c>
      <c r="H1103" s="14">
        <f>('motorcycle data'!$C$4)*(G1103)</f>
        <v>55</v>
      </c>
      <c r="I1103" s="14">
        <f>0.5*1.225*F1103^2*('motorcycle data'!$F$4)*('motorcycle data'!$G$4)</f>
        <v>61.713203125</v>
      </c>
      <c r="J1103" s="14">
        <f>IF(F1103=0,0,H1103+I1103+'motorcycle data'!$E$7)</f>
        <v>155.56080312500001</v>
      </c>
      <c r="K1103" s="14">
        <f t="shared" si="206"/>
        <v>155.56080312500001</v>
      </c>
      <c r="L1103" s="14">
        <f t="shared" si="207"/>
        <v>0</v>
      </c>
      <c r="M1103" s="14">
        <f t="shared" si="208"/>
        <v>2.7223140546875002</v>
      </c>
      <c r="N1103" s="14">
        <f t="shared" si="204"/>
        <v>2.7223140546875002</v>
      </c>
      <c r="O1103" s="14">
        <f t="shared" si="209"/>
        <v>0</v>
      </c>
      <c r="P1103" s="14">
        <f t="shared" si="210"/>
        <v>0</v>
      </c>
      <c r="Q1103" s="14" t="str">
        <f t="shared" si="211"/>
        <v/>
      </c>
      <c r="R1103" s="14"/>
      <c r="S1103" s="14"/>
      <c r="T1103" s="14">
        <f t="shared" si="214"/>
        <v>830.1505067444748</v>
      </c>
      <c r="U1103" s="14">
        <f t="shared" si="215"/>
        <v>167.0179852447753</v>
      </c>
      <c r="V1103" s="14">
        <f t="shared" si="212"/>
        <v>0</v>
      </c>
    </row>
    <row r="1104" spans="2:22" x14ac:dyDescent="0.3">
      <c r="B1104" s="10" t="s">
        <v>12</v>
      </c>
      <c r="C1104" s="10">
        <v>1096</v>
      </c>
      <c r="D1104" s="10">
        <v>74</v>
      </c>
      <c r="E1104" s="11">
        <v>63.7</v>
      </c>
      <c r="F1104" s="22">
        <f t="shared" si="205"/>
        <v>17.694444444444446</v>
      </c>
      <c r="G1104" s="14">
        <f t="shared" si="213"/>
        <v>0.12499999999999981</v>
      </c>
      <c r="H1104" s="14">
        <f>('motorcycle data'!$C$4)*(G1104)</f>
        <v>24.749999999999961</v>
      </c>
      <c r="I1104" s="14">
        <f>0.5*1.225*F1104^2*('motorcycle data'!$F$4)*('motorcycle data'!$G$4)</f>
        <v>63.092226552854953</v>
      </c>
      <c r="J1104" s="14">
        <f>IF(F1104=0,0,H1104+I1104+'motorcycle data'!$E$7)</f>
        <v>126.68982655285491</v>
      </c>
      <c r="K1104" s="14">
        <f t="shared" si="206"/>
        <v>126.68982655285491</v>
      </c>
      <c r="L1104" s="14">
        <f t="shared" si="207"/>
        <v>0</v>
      </c>
      <c r="M1104" s="14">
        <f t="shared" si="208"/>
        <v>2.2417060976157939</v>
      </c>
      <c r="N1104" s="14">
        <f t="shared" si="204"/>
        <v>2.2417060976157939</v>
      </c>
      <c r="O1104" s="14">
        <f t="shared" si="209"/>
        <v>0</v>
      </c>
      <c r="P1104" s="14">
        <f t="shared" si="210"/>
        <v>0</v>
      </c>
      <c r="Q1104" s="14" t="str">
        <f t="shared" si="211"/>
        <v/>
      </c>
      <c r="R1104" s="14"/>
      <c r="S1104" s="14"/>
      <c r="T1104" s="14">
        <f t="shared" si="214"/>
        <v>832.39221284209054</v>
      </c>
      <c r="U1104" s="14">
        <f t="shared" si="215"/>
        <v>167.0179852447753</v>
      </c>
      <c r="V1104" s="14">
        <f t="shared" si="212"/>
        <v>0</v>
      </c>
    </row>
    <row r="1105" spans="2:22" x14ac:dyDescent="0.3">
      <c r="B1105" s="10" t="s">
        <v>12</v>
      </c>
      <c r="C1105" s="10">
        <v>1097</v>
      </c>
      <c r="D1105" s="10">
        <v>75</v>
      </c>
      <c r="E1105" s="11">
        <v>63.9</v>
      </c>
      <c r="F1105" s="22">
        <f t="shared" si="205"/>
        <v>17.75</v>
      </c>
      <c r="G1105" s="14">
        <f t="shared" si="213"/>
        <v>-2.7777777777778172E-2</v>
      </c>
      <c r="H1105" s="14">
        <f>('motorcycle data'!$C$4)*(G1105)</f>
        <v>-5.5000000000000782</v>
      </c>
      <c r="I1105" s="14">
        <f>0.5*1.225*F1105^2*('motorcycle data'!$F$4)*('motorcycle data'!$G$4)</f>
        <v>63.489032031249998</v>
      </c>
      <c r="J1105" s="14">
        <f>IF(F1105=0,0,H1105+I1105+'motorcycle data'!$E$7)</f>
        <v>96.83663203124992</v>
      </c>
      <c r="K1105" s="14">
        <f t="shared" si="206"/>
        <v>96.83663203124992</v>
      </c>
      <c r="L1105" s="14">
        <f t="shared" si="207"/>
        <v>0</v>
      </c>
      <c r="M1105" s="14">
        <f t="shared" si="208"/>
        <v>1.7188502185546861</v>
      </c>
      <c r="N1105" s="14">
        <f t="shared" si="204"/>
        <v>1.7188502185546861</v>
      </c>
      <c r="O1105" s="14">
        <f t="shared" si="209"/>
        <v>0</v>
      </c>
      <c r="P1105" s="14">
        <f t="shared" si="210"/>
        <v>0</v>
      </c>
      <c r="Q1105" s="14">
        <f t="shared" si="211"/>
        <v>0</v>
      </c>
      <c r="R1105" s="14">
        <f>SUM(Q1105:Q1110)</f>
        <v>0</v>
      </c>
      <c r="S1105" s="14"/>
      <c r="T1105" s="14">
        <f t="shared" si="214"/>
        <v>834.11106306064528</v>
      </c>
      <c r="U1105" s="14">
        <f t="shared" si="215"/>
        <v>167.0179852447753</v>
      </c>
      <c r="V1105" s="14">
        <f t="shared" si="212"/>
        <v>0</v>
      </c>
    </row>
    <row r="1106" spans="2:22" x14ac:dyDescent="0.3">
      <c r="B1106" s="10" t="s">
        <v>12</v>
      </c>
      <c r="C1106" s="10">
        <v>1098</v>
      </c>
      <c r="D1106" s="10">
        <v>76</v>
      </c>
      <c r="E1106" s="11">
        <v>63.5</v>
      </c>
      <c r="F1106" s="22">
        <f t="shared" si="205"/>
        <v>17.638888888888889</v>
      </c>
      <c r="G1106" s="14">
        <f t="shared" si="213"/>
        <v>-0.2222222222222224</v>
      </c>
      <c r="H1106" s="14">
        <f>('motorcycle data'!$C$4)*(G1106)</f>
        <v>-44.000000000000036</v>
      </c>
      <c r="I1106" s="14">
        <f>0.5*1.225*F1106^2*('motorcycle data'!$F$4)*('motorcycle data'!$G$4)</f>
        <v>62.696664978780859</v>
      </c>
      <c r="J1106" s="14">
        <f>IF(F1106=0,0,H1106+I1106+'motorcycle data'!$E$7)</f>
        <v>57.544264978780824</v>
      </c>
      <c r="K1106" s="14">
        <f t="shared" si="206"/>
        <v>57.544264978780824</v>
      </c>
      <c r="L1106" s="14">
        <f t="shared" si="207"/>
        <v>0</v>
      </c>
      <c r="M1106" s="14">
        <f t="shared" si="208"/>
        <v>1.0150168961534951</v>
      </c>
      <c r="N1106" s="14">
        <f t="shared" si="204"/>
        <v>1.0150168961534951</v>
      </c>
      <c r="O1106" s="14">
        <f t="shared" si="209"/>
        <v>0</v>
      </c>
      <c r="P1106" s="14">
        <f t="shared" si="210"/>
        <v>0</v>
      </c>
      <c r="Q1106" s="14">
        <f t="shared" si="211"/>
        <v>0</v>
      </c>
      <c r="R1106" s="14"/>
      <c r="S1106" s="14"/>
      <c r="T1106" s="14">
        <f t="shared" si="214"/>
        <v>835.12607995679878</v>
      </c>
      <c r="U1106" s="14">
        <f t="shared" si="215"/>
        <v>167.0179852447753</v>
      </c>
      <c r="V1106" s="14">
        <f t="shared" si="212"/>
        <v>0</v>
      </c>
    </row>
    <row r="1107" spans="2:22" x14ac:dyDescent="0.3">
      <c r="B1107" s="10" t="s">
        <v>12</v>
      </c>
      <c r="C1107" s="10">
        <v>1099</v>
      </c>
      <c r="D1107" s="10">
        <v>77</v>
      </c>
      <c r="E1107" s="11">
        <v>62.3</v>
      </c>
      <c r="F1107" s="22">
        <f t="shared" si="205"/>
        <v>17.305555555555554</v>
      </c>
      <c r="G1107" s="14">
        <f t="shared" si="213"/>
        <v>-0.44444444444444481</v>
      </c>
      <c r="H1107" s="14">
        <f>('motorcycle data'!$C$4)*(G1107)</f>
        <v>-88.000000000000071</v>
      </c>
      <c r="I1107" s="14">
        <f>0.5*1.225*F1107^2*('motorcycle data'!$F$4)*('motorcycle data'!$G$4)</f>
        <v>60.349417525077143</v>
      </c>
      <c r="J1107" s="14">
        <f>IF(F1107=0,0,H1107+I1107+'motorcycle data'!$E$7)</f>
        <v>11.197017525077072</v>
      </c>
      <c r="K1107" s="14">
        <f t="shared" si="206"/>
        <v>11.197017525077072</v>
      </c>
      <c r="L1107" s="14">
        <f t="shared" si="207"/>
        <v>0</v>
      </c>
      <c r="M1107" s="14">
        <f t="shared" si="208"/>
        <v>0.19377060883675043</v>
      </c>
      <c r="N1107" s="14">
        <f t="shared" si="204"/>
        <v>0.19377060883675043</v>
      </c>
      <c r="O1107" s="14">
        <f t="shared" si="209"/>
        <v>0</v>
      </c>
      <c r="P1107" s="14">
        <f t="shared" si="210"/>
        <v>0</v>
      </c>
      <c r="Q1107" s="14">
        <f t="shared" si="211"/>
        <v>0</v>
      </c>
      <c r="R1107" s="14"/>
      <c r="S1107" s="14"/>
      <c r="T1107" s="14">
        <f t="shared" si="214"/>
        <v>835.31985056563553</v>
      </c>
      <c r="U1107" s="14">
        <f t="shared" si="215"/>
        <v>167.0179852447753</v>
      </c>
      <c r="V1107" s="14">
        <f t="shared" si="212"/>
        <v>0</v>
      </c>
    </row>
    <row r="1108" spans="2:22" x14ac:dyDescent="0.3">
      <c r="B1108" s="10" t="s">
        <v>12</v>
      </c>
      <c r="C1108" s="10">
        <v>1100</v>
      </c>
      <c r="D1108" s="10">
        <v>78</v>
      </c>
      <c r="E1108" s="11">
        <v>60.3</v>
      </c>
      <c r="F1108" s="22">
        <f t="shared" si="205"/>
        <v>16.75</v>
      </c>
      <c r="G1108" s="14">
        <f t="shared" si="213"/>
        <v>-0.47222222222222199</v>
      </c>
      <c r="H1108" s="14">
        <f>('motorcycle data'!$C$4)*(G1108)</f>
        <v>-93.499999999999957</v>
      </c>
      <c r="I1108" s="14">
        <f>0.5*1.225*F1108^2*('motorcycle data'!$F$4)*('motorcycle data'!$G$4)</f>
        <v>56.536850781249996</v>
      </c>
      <c r="J1108" s="14">
        <f>IF(F1108=0,0,H1108+I1108+'motorcycle data'!$E$7)</f>
        <v>1.8844507812500382</v>
      </c>
      <c r="K1108" s="14">
        <f t="shared" si="206"/>
        <v>1.8844507812500382</v>
      </c>
      <c r="L1108" s="14">
        <f t="shared" si="207"/>
        <v>0</v>
      </c>
      <c r="M1108" s="14">
        <f t="shared" si="208"/>
        <v>3.1564550585938142E-2</v>
      </c>
      <c r="N1108" s="14">
        <f t="shared" si="204"/>
        <v>3.1564550585938142E-2</v>
      </c>
      <c r="O1108" s="14">
        <f t="shared" si="209"/>
        <v>0</v>
      </c>
      <c r="P1108" s="14">
        <f t="shared" si="210"/>
        <v>0</v>
      </c>
      <c r="Q1108" s="14">
        <f t="shared" si="211"/>
        <v>0</v>
      </c>
      <c r="R1108" s="14"/>
      <c r="S1108" s="14"/>
      <c r="T1108" s="14">
        <f t="shared" si="214"/>
        <v>835.35141511622146</v>
      </c>
      <c r="U1108" s="14">
        <f t="shared" si="215"/>
        <v>167.0179852447753</v>
      </c>
      <c r="V1108" s="14">
        <f t="shared" si="212"/>
        <v>0</v>
      </c>
    </row>
    <row r="1109" spans="2:22" x14ac:dyDescent="0.3">
      <c r="B1109" s="10" t="s">
        <v>12</v>
      </c>
      <c r="C1109" s="10">
        <v>1101</v>
      </c>
      <c r="D1109" s="10">
        <v>79</v>
      </c>
      <c r="E1109" s="11">
        <v>58.9</v>
      </c>
      <c r="F1109" s="22">
        <f t="shared" si="205"/>
        <v>16.361111111111111</v>
      </c>
      <c r="G1109" s="14">
        <f t="shared" si="213"/>
        <v>-0.26388888888888867</v>
      </c>
      <c r="H1109" s="14">
        <f>('motorcycle data'!$C$4)*(G1109)</f>
        <v>-52.249999999999957</v>
      </c>
      <c r="I1109" s="14">
        <f>0.5*1.225*F1109^2*('motorcycle data'!$F$4)*('motorcycle data'!$G$4)</f>
        <v>53.942066367669746</v>
      </c>
      <c r="J1109" s="14">
        <f>IF(F1109=0,0,H1109+I1109+'motorcycle data'!$E$7)</f>
        <v>40.539666367669788</v>
      </c>
      <c r="K1109" s="14">
        <f t="shared" si="206"/>
        <v>40.539666367669788</v>
      </c>
      <c r="L1109" s="14">
        <f t="shared" si="207"/>
        <v>0</v>
      </c>
      <c r="M1109" s="14">
        <f t="shared" si="208"/>
        <v>0.66327398584881958</v>
      </c>
      <c r="N1109" s="14">
        <f t="shared" si="204"/>
        <v>0.66327398584881958</v>
      </c>
      <c r="O1109" s="14">
        <f t="shared" si="209"/>
        <v>0</v>
      </c>
      <c r="P1109" s="14">
        <f t="shared" si="210"/>
        <v>0</v>
      </c>
      <c r="Q1109" s="14">
        <f t="shared" si="211"/>
        <v>0</v>
      </c>
      <c r="R1109" s="14"/>
      <c r="S1109" s="14"/>
      <c r="T1109" s="14">
        <f t="shared" si="214"/>
        <v>836.01468910207029</v>
      </c>
      <c r="U1109" s="14">
        <f t="shared" si="215"/>
        <v>167.0179852447753</v>
      </c>
      <c r="V1109" s="14">
        <f t="shared" si="212"/>
        <v>0</v>
      </c>
    </row>
    <row r="1110" spans="2:22" x14ac:dyDescent="0.3">
      <c r="B1110" s="10" t="s">
        <v>12</v>
      </c>
      <c r="C1110" s="10">
        <v>1102</v>
      </c>
      <c r="D1110" s="10">
        <v>80</v>
      </c>
      <c r="E1110" s="11">
        <v>58.4</v>
      </c>
      <c r="F1110" s="22">
        <f t="shared" si="205"/>
        <v>16.222222222222221</v>
      </c>
      <c r="G1110" s="14">
        <f t="shared" si="213"/>
        <v>-1.3888888888889086E-2</v>
      </c>
      <c r="H1110" s="14">
        <f>('motorcycle data'!$C$4)*(G1110)</f>
        <v>-2.7500000000000391</v>
      </c>
      <c r="I1110" s="14">
        <f>0.5*1.225*F1110^2*('motorcycle data'!$F$4)*('motorcycle data'!$G$4)</f>
        <v>53.030129012345661</v>
      </c>
      <c r="J1110" s="14">
        <f>IF(F1110=0,0,H1110+I1110+'motorcycle data'!$E$7)</f>
        <v>89.127729012345625</v>
      </c>
      <c r="K1110" s="14">
        <f t="shared" si="206"/>
        <v>89.127729012345625</v>
      </c>
      <c r="L1110" s="14">
        <f t="shared" si="207"/>
        <v>0</v>
      </c>
      <c r="M1110" s="14">
        <f t="shared" si="208"/>
        <v>1.4458498262002732</v>
      </c>
      <c r="N1110" s="14">
        <f t="shared" si="204"/>
        <v>1.4458498262002732</v>
      </c>
      <c r="O1110" s="14">
        <f t="shared" si="209"/>
        <v>0</v>
      </c>
      <c r="P1110" s="14">
        <f t="shared" si="210"/>
        <v>0</v>
      </c>
      <c r="Q1110" s="14">
        <f t="shared" si="211"/>
        <v>0</v>
      </c>
      <c r="R1110" s="14"/>
      <c r="S1110" s="14"/>
      <c r="T1110" s="14">
        <f t="shared" si="214"/>
        <v>837.46053892827058</v>
      </c>
      <c r="U1110" s="14">
        <f t="shared" si="215"/>
        <v>167.0179852447753</v>
      </c>
      <c r="V1110" s="14">
        <f t="shared" si="212"/>
        <v>0</v>
      </c>
    </row>
    <row r="1111" spans="2:22" x14ac:dyDescent="0.3">
      <c r="B1111" s="10" t="s">
        <v>12</v>
      </c>
      <c r="C1111" s="10">
        <v>1103</v>
      </c>
      <c r="D1111" s="10">
        <v>81</v>
      </c>
      <c r="E1111" s="11">
        <v>58.8</v>
      </c>
      <c r="F1111" s="22">
        <f t="shared" si="205"/>
        <v>16.333333333333332</v>
      </c>
      <c r="G1111" s="14">
        <f t="shared" si="213"/>
        <v>0.25000000000000061</v>
      </c>
      <c r="H1111" s="14">
        <f>('motorcycle data'!$C$4)*(G1111)</f>
        <v>49.500000000000121</v>
      </c>
      <c r="I1111" s="14">
        <f>0.5*1.225*F1111^2*('motorcycle data'!$F$4)*('motorcycle data'!$G$4)</f>
        <v>53.759056944444431</v>
      </c>
      <c r="J1111" s="14">
        <f>IF(F1111=0,0,H1111+I1111+'motorcycle data'!$E$7)</f>
        <v>142.10665694444455</v>
      </c>
      <c r="K1111" s="14">
        <f t="shared" si="206"/>
        <v>142.10665694444455</v>
      </c>
      <c r="L1111" s="14">
        <f t="shared" si="207"/>
        <v>0</v>
      </c>
      <c r="M1111" s="14">
        <f t="shared" si="208"/>
        <v>2.321075396759261</v>
      </c>
      <c r="N1111" s="14">
        <f t="shared" si="204"/>
        <v>2.321075396759261</v>
      </c>
      <c r="O1111" s="14">
        <f t="shared" si="209"/>
        <v>0</v>
      </c>
      <c r="P1111" s="14">
        <f t="shared" si="210"/>
        <v>0</v>
      </c>
      <c r="Q1111" s="14" t="str">
        <f t="shared" si="211"/>
        <v/>
      </c>
      <c r="R1111" s="14"/>
      <c r="S1111" s="14"/>
      <c r="T1111" s="14">
        <f t="shared" si="214"/>
        <v>839.78161432502986</v>
      </c>
      <c r="U1111" s="14">
        <f t="shared" si="215"/>
        <v>167.0179852447753</v>
      </c>
      <c r="V1111" s="14">
        <f t="shared" si="212"/>
        <v>0</v>
      </c>
    </row>
    <row r="1112" spans="2:22" x14ac:dyDescent="0.3">
      <c r="B1112" s="10" t="s">
        <v>12</v>
      </c>
      <c r="C1112" s="10">
        <v>1104</v>
      </c>
      <c r="D1112" s="10">
        <v>82</v>
      </c>
      <c r="E1112" s="11">
        <v>60.2</v>
      </c>
      <c r="F1112" s="22">
        <f t="shared" si="205"/>
        <v>16.722222222222221</v>
      </c>
      <c r="G1112" s="14">
        <f t="shared" si="213"/>
        <v>0.4861111111111111</v>
      </c>
      <c r="H1112" s="14">
        <f>('motorcycle data'!$C$4)*(G1112)</f>
        <v>96.25</v>
      </c>
      <c r="I1112" s="14">
        <f>0.5*1.225*F1112^2*('motorcycle data'!$F$4)*('motorcycle data'!$G$4)</f>
        <v>56.349487692901228</v>
      </c>
      <c r="J1112" s="14">
        <f>IF(F1112=0,0,H1112+I1112+'motorcycle data'!$E$7)</f>
        <v>191.44708769290122</v>
      </c>
      <c r="K1112" s="14">
        <f t="shared" si="206"/>
        <v>191.44708769290122</v>
      </c>
      <c r="L1112" s="14">
        <f t="shared" si="207"/>
        <v>0</v>
      </c>
      <c r="M1112" s="14">
        <f t="shared" si="208"/>
        <v>3.2014207441979594</v>
      </c>
      <c r="N1112" s="14">
        <f t="shared" si="204"/>
        <v>3.2014207441979594</v>
      </c>
      <c r="O1112" s="14">
        <f t="shared" si="209"/>
        <v>0</v>
      </c>
      <c r="P1112" s="14">
        <f t="shared" si="210"/>
        <v>0</v>
      </c>
      <c r="Q1112" s="14" t="str">
        <f t="shared" si="211"/>
        <v/>
      </c>
      <c r="R1112" s="14"/>
      <c r="S1112" s="14"/>
      <c r="T1112" s="14">
        <f t="shared" si="214"/>
        <v>842.98303506922787</v>
      </c>
      <c r="U1112" s="14">
        <f t="shared" si="215"/>
        <v>167.0179852447753</v>
      </c>
      <c r="V1112" s="14">
        <f t="shared" si="212"/>
        <v>0</v>
      </c>
    </row>
    <row r="1113" spans="2:22" x14ac:dyDescent="0.3">
      <c r="B1113" s="10" t="s">
        <v>12</v>
      </c>
      <c r="C1113" s="10">
        <v>1105</v>
      </c>
      <c r="D1113" s="10">
        <v>83</v>
      </c>
      <c r="E1113" s="11">
        <v>62.3</v>
      </c>
      <c r="F1113" s="22">
        <f t="shared" si="205"/>
        <v>17.305555555555554</v>
      </c>
      <c r="G1113" s="14">
        <f t="shared" si="213"/>
        <v>0.51388888888888828</v>
      </c>
      <c r="H1113" s="14">
        <f>('motorcycle data'!$C$4)*(G1113)</f>
        <v>101.74999999999989</v>
      </c>
      <c r="I1113" s="14">
        <f>0.5*1.225*F1113^2*('motorcycle data'!$F$4)*('motorcycle data'!$G$4)</f>
        <v>60.349417525077143</v>
      </c>
      <c r="J1113" s="14">
        <f>IF(F1113=0,0,H1113+I1113+'motorcycle data'!$E$7)</f>
        <v>200.94701752507703</v>
      </c>
      <c r="K1113" s="14">
        <f t="shared" si="206"/>
        <v>200.94701752507703</v>
      </c>
      <c r="L1113" s="14">
        <f t="shared" si="207"/>
        <v>0</v>
      </c>
      <c r="M1113" s="14">
        <f t="shared" si="208"/>
        <v>3.477499775503416</v>
      </c>
      <c r="N1113" s="14">
        <f t="shared" si="204"/>
        <v>3.477499775503416</v>
      </c>
      <c r="O1113" s="14">
        <f t="shared" si="209"/>
        <v>0</v>
      </c>
      <c r="P1113" s="14">
        <f t="shared" si="210"/>
        <v>0</v>
      </c>
      <c r="Q1113" s="14" t="str">
        <f t="shared" si="211"/>
        <v/>
      </c>
      <c r="R1113" s="14"/>
      <c r="S1113" s="14"/>
      <c r="T1113" s="14">
        <f t="shared" si="214"/>
        <v>846.46053484473123</v>
      </c>
      <c r="U1113" s="14">
        <f t="shared" si="215"/>
        <v>167.0179852447753</v>
      </c>
      <c r="V1113" s="14">
        <f t="shared" si="212"/>
        <v>0</v>
      </c>
    </row>
    <row r="1114" spans="2:22" x14ac:dyDescent="0.3">
      <c r="B1114" s="10" t="s">
        <v>12</v>
      </c>
      <c r="C1114" s="10">
        <v>1106</v>
      </c>
      <c r="D1114" s="10">
        <v>84</v>
      </c>
      <c r="E1114" s="11">
        <v>63.9</v>
      </c>
      <c r="F1114" s="22">
        <f t="shared" si="205"/>
        <v>17.75</v>
      </c>
      <c r="G1114" s="14">
        <f t="shared" si="213"/>
        <v>0.30555555555555597</v>
      </c>
      <c r="H1114" s="14">
        <f>('motorcycle data'!$C$4)*(G1114)</f>
        <v>60.500000000000085</v>
      </c>
      <c r="I1114" s="14">
        <f>0.5*1.225*F1114^2*('motorcycle data'!$F$4)*('motorcycle data'!$G$4)</f>
        <v>63.489032031249998</v>
      </c>
      <c r="J1114" s="14">
        <f>IF(F1114=0,0,H1114+I1114+'motorcycle data'!$E$7)</f>
        <v>162.83663203125008</v>
      </c>
      <c r="K1114" s="14">
        <f t="shared" si="206"/>
        <v>162.83663203125008</v>
      </c>
      <c r="L1114" s="14">
        <f t="shared" si="207"/>
        <v>0</v>
      </c>
      <c r="M1114" s="14">
        <f t="shared" si="208"/>
        <v>2.8903502185546892</v>
      </c>
      <c r="N1114" s="14">
        <f t="shared" si="204"/>
        <v>2.8903502185546892</v>
      </c>
      <c r="O1114" s="14">
        <f t="shared" si="209"/>
        <v>0</v>
      </c>
      <c r="P1114" s="14">
        <f t="shared" si="210"/>
        <v>0</v>
      </c>
      <c r="Q1114" s="14" t="str">
        <f t="shared" si="211"/>
        <v/>
      </c>
      <c r="R1114" s="14"/>
      <c r="S1114" s="14"/>
      <c r="T1114" s="14">
        <f t="shared" si="214"/>
        <v>849.35088506328589</v>
      </c>
      <c r="U1114" s="14">
        <f t="shared" si="215"/>
        <v>167.0179852447753</v>
      </c>
      <c r="V1114" s="14">
        <f t="shared" si="212"/>
        <v>0</v>
      </c>
    </row>
    <row r="1115" spans="2:22" x14ac:dyDescent="0.3">
      <c r="B1115" s="10" t="s">
        <v>12</v>
      </c>
      <c r="C1115" s="10">
        <v>1107</v>
      </c>
      <c r="D1115" s="10">
        <v>85</v>
      </c>
      <c r="E1115" s="11">
        <v>64.5</v>
      </c>
      <c r="F1115" s="22">
        <f t="shared" si="205"/>
        <v>17.916666666666668</v>
      </c>
      <c r="G1115" s="14">
        <f t="shared" si="213"/>
        <v>6.9444444444445433E-2</v>
      </c>
      <c r="H1115" s="14">
        <f>('motorcycle data'!$C$4)*(G1115)</f>
        <v>13.750000000000195</v>
      </c>
      <c r="I1115" s="14">
        <f>0.5*1.225*F1115^2*('motorcycle data'!$F$4)*('motorcycle data'!$G$4)</f>
        <v>64.686911892361124</v>
      </c>
      <c r="J1115" s="14">
        <f>IF(F1115=0,0,H1115+I1115+'motorcycle data'!$E$7)</f>
        <v>117.28451189236132</v>
      </c>
      <c r="K1115" s="14">
        <f t="shared" si="206"/>
        <v>117.28451189236132</v>
      </c>
      <c r="L1115" s="14">
        <f t="shared" si="207"/>
        <v>0</v>
      </c>
      <c r="M1115" s="14">
        <f t="shared" si="208"/>
        <v>2.1013475047381402</v>
      </c>
      <c r="N1115" s="14">
        <f t="shared" si="204"/>
        <v>2.1013475047381402</v>
      </c>
      <c r="O1115" s="14">
        <f t="shared" si="209"/>
        <v>0</v>
      </c>
      <c r="P1115" s="14">
        <f t="shared" si="210"/>
        <v>0</v>
      </c>
      <c r="Q1115" s="14" t="str">
        <f t="shared" si="211"/>
        <v/>
      </c>
      <c r="R1115" s="14"/>
      <c r="S1115" s="14"/>
      <c r="T1115" s="14">
        <f t="shared" si="214"/>
        <v>851.45223256802399</v>
      </c>
      <c r="U1115" s="14">
        <f t="shared" si="215"/>
        <v>167.0179852447753</v>
      </c>
      <c r="V1115" s="14">
        <f t="shared" si="212"/>
        <v>0</v>
      </c>
    </row>
    <row r="1116" spans="2:22" x14ac:dyDescent="0.3">
      <c r="B1116" s="10" t="s">
        <v>12</v>
      </c>
      <c r="C1116" s="10">
        <v>1108</v>
      </c>
      <c r="D1116" s="10">
        <v>86</v>
      </c>
      <c r="E1116" s="11">
        <v>64.400000000000006</v>
      </c>
      <c r="F1116" s="22">
        <f t="shared" si="205"/>
        <v>17.888888888888889</v>
      </c>
      <c r="G1116" s="14">
        <f t="shared" si="213"/>
        <v>-0.1388888888888889</v>
      </c>
      <c r="H1116" s="14">
        <f>('motorcycle data'!$C$4)*(G1116)</f>
        <v>-27.5</v>
      </c>
      <c r="I1116" s="14">
        <f>0.5*1.225*F1116^2*('motorcycle data'!$F$4)*('motorcycle data'!$G$4)</f>
        <v>64.486487808641968</v>
      </c>
      <c r="J1116" s="14">
        <f>IF(F1116=0,0,H1116+I1116+'motorcycle data'!$E$7)</f>
        <v>75.834087808641968</v>
      </c>
      <c r="K1116" s="14">
        <f t="shared" si="206"/>
        <v>75.834087808641968</v>
      </c>
      <c r="L1116" s="14">
        <f t="shared" si="207"/>
        <v>0</v>
      </c>
      <c r="M1116" s="14">
        <f t="shared" si="208"/>
        <v>1.3565875707990396</v>
      </c>
      <c r="N1116" s="14">
        <f t="shared" si="204"/>
        <v>1.3565875707990396</v>
      </c>
      <c r="O1116" s="14">
        <f t="shared" si="209"/>
        <v>0</v>
      </c>
      <c r="P1116" s="14">
        <f t="shared" si="210"/>
        <v>0</v>
      </c>
      <c r="Q1116" s="14">
        <f t="shared" si="211"/>
        <v>0</v>
      </c>
      <c r="R1116" s="14">
        <f>SUM(Q1116:Q1119)</f>
        <v>0</v>
      </c>
      <c r="S1116" s="14"/>
      <c r="T1116" s="14">
        <f t="shared" si="214"/>
        <v>852.80882013882308</v>
      </c>
      <c r="U1116" s="14">
        <f t="shared" si="215"/>
        <v>167.0179852447753</v>
      </c>
      <c r="V1116" s="14">
        <f t="shared" si="212"/>
        <v>0</v>
      </c>
    </row>
    <row r="1117" spans="2:22" x14ac:dyDescent="0.3">
      <c r="B1117" s="10" t="s">
        <v>12</v>
      </c>
      <c r="C1117" s="10">
        <v>1109</v>
      </c>
      <c r="D1117" s="10">
        <v>87</v>
      </c>
      <c r="E1117" s="11">
        <v>63.5</v>
      </c>
      <c r="F1117" s="22">
        <f t="shared" si="205"/>
        <v>17.638888888888889</v>
      </c>
      <c r="G1117" s="14">
        <f t="shared" si="213"/>
        <v>-0.33333333333333409</v>
      </c>
      <c r="H1117" s="14">
        <f>('motorcycle data'!$C$4)*(G1117)</f>
        <v>-66.000000000000156</v>
      </c>
      <c r="I1117" s="14">
        <f>0.5*1.225*F1117^2*('motorcycle data'!$F$4)*('motorcycle data'!$G$4)</f>
        <v>62.696664978780859</v>
      </c>
      <c r="J1117" s="14">
        <f>IF(F1117=0,0,H1117+I1117+'motorcycle data'!$E$7)</f>
        <v>35.544264978780703</v>
      </c>
      <c r="K1117" s="14">
        <f t="shared" si="206"/>
        <v>35.544264978780703</v>
      </c>
      <c r="L1117" s="14">
        <f t="shared" si="207"/>
        <v>0</v>
      </c>
      <c r="M1117" s="14">
        <f t="shared" si="208"/>
        <v>0.62696134059793751</v>
      </c>
      <c r="N1117" s="14">
        <f t="shared" si="204"/>
        <v>0.62696134059793751</v>
      </c>
      <c r="O1117" s="14">
        <f t="shared" si="209"/>
        <v>0</v>
      </c>
      <c r="P1117" s="14">
        <f t="shared" si="210"/>
        <v>0</v>
      </c>
      <c r="Q1117" s="14">
        <f t="shared" si="211"/>
        <v>0</v>
      </c>
      <c r="R1117" s="14"/>
      <c r="S1117" s="14"/>
      <c r="T1117" s="14">
        <f t="shared" si="214"/>
        <v>853.43578147942105</v>
      </c>
      <c r="U1117" s="14">
        <f t="shared" si="215"/>
        <v>167.0179852447753</v>
      </c>
      <c r="V1117" s="14">
        <f t="shared" si="212"/>
        <v>0</v>
      </c>
    </row>
    <row r="1118" spans="2:22" x14ac:dyDescent="0.3">
      <c r="B1118" s="10" t="s">
        <v>12</v>
      </c>
      <c r="C1118" s="10">
        <v>1110</v>
      </c>
      <c r="D1118" s="10">
        <v>88</v>
      </c>
      <c r="E1118" s="11">
        <v>62</v>
      </c>
      <c r="F1118" s="22">
        <f t="shared" si="205"/>
        <v>17.222222222222221</v>
      </c>
      <c r="G1118" s="14">
        <f t="shared" si="213"/>
        <v>-0.31944444444444403</v>
      </c>
      <c r="H1118" s="14">
        <f>('motorcycle data'!$C$4)*(G1118)</f>
        <v>-63.249999999999915</v>
      </c>
      <c r="I1118" s="14">
        <f>0.5*1.225*F1118^2*('motorcycle data'!$F$4)*('motorcycle data'!$G$4)</f>
        <v>59.769602623456784</v>
      </c>
      <c r="J1118" s="14">
        <f>IF(F1118=0,0,H1118+I1118+'motorcycle data'!$E$7)</f>
        <v>35.367202623456869</v>
      </c>
      <c r="K1118" s="14">
        <f t="shared" si="206"/>
        <v>35.367202623456869</v>
      </c>
      <c r="L1118" s="14">
        <f t="shared" si="207"/>
        <v>0</v>
      </c>
      <c r="M1118" s="14">
        <f t="shared" si="208"/>
        <v>0.60910182295953497</v>
      </c>
      <c r="N1118" s="14">
        <f t="shared" si="204"/>
        <v>0.60910182295953497</v>
      </c>
      <c r="O1118" s="14">
        <f t="shared" si="209"/>
        <v>0</v>
      </c>
      <c r="P1118" s="14">
        <f t="shared" si="210"/>
        <v>0</v>
      </c>
      <c r="Q1118" s="14">
        <f t="shared" si="211"/>
        <v>0</v>
      </c>
      <c r="R1118" s="14"/>
      <c r="S1118" s="14"/>
      <c r="T1118" s="14">
        <f t="shared" si="214"/>
        <v>854.04488330238064</v>
      </c>
      <c r="U1118" s="14">
        <f t="shared" si="215"/>
        <v>167.0179852447753</v>
      </c>
      <c r="V1118" s="14">
        <f t="shared" si="212"/>
        <v>0</v>
      </c>
    </row>
    <row r="1119" spans="2:22" x14ac:dyDescent="0.3">
      <c r="B1119" s="10" t="s">
        <v>12</v>
      </c>
      <c r="C1119" s="10">
        <v>1111</v>
      </c>
      <c r="D1119" s="10">
        <v>89</v>
      </c>
      <c r="E1119" s="11">
        <v>61.2</v>
      </c>
      <c r="F1119" s="22">
        <f t="shared" si="205"/>
        <v>17</v>
      </c>
      <c r="G1119" s="14">
        <f t="shared" si="213"/>
        <v>-9.7222222222222612E-2</v>
      </c>
      <c r="H1119" s="14">
        <f>('motorcycle data'!$C$4)*(G1119)</f>
        <v>-19.250000000000078</v>
      </c>
      <c r="I1119" s="14">
        <f>0.5*1.225*F1119^2*('motorcycle data'!$F$4)*('motorcycle data'!$G$4)</f>
        <v>58.237112499999995</v>
      </c>
      <c r="J1119" s="14">
        <f>IF(F1119=0,0,H1119+I1119+'motorcycle data'!$E$7)</f>
        <v>77.83471249999991</v>
      </c>
      <c r="K1119" s="14">
        <f t="shared" si="206"/>
        <v>77.83471249999991</v>
      </c>
      <c r="L1119" s="14">
        <f t="shared" si="207"/>
        <v>0</v>
      </c>
      <c r="M1119" s="14">
        <f t="shared" si="208"/>
        <v>1.3231901124999985</v>
      </c>
      <c r="N1119" s="14">
        <f t="shared" si="204"/>
        <v>1.3231901124999985</v>
      </c>
      <c r="O1119" s="14">
        <f t="shared" si="209"/>
        <v>0</v>
      </c>
      <c r="P1119" s="14">
        <f t="shared" si="210"/>
        <v>0</v>
      </c>
      <c r="Q1119" s="14">
        <f t="shared" si="211"/>
        <v>0</v>
      </c>
      <c r="R1119" s="14"/>
      <c r="S1119" s="14"/>
      <c r="T1119" s="14">
        <f t="shared" si="214"/>
        <v>855.36807341488066</v>
      </c>
      <c r="U1119" s="14">
        <f t="shared" si="215"/>
        <v>167.0179852447753</v>
      </c>
      <c r="V1119" s="14">
        <f t="shared" si="212"/>
        <v>0</v>
      </c>
    </row>
    <row r="1120" spans="2:22" x14ac:dyDescent="0.3">
      <c r="B1120" s="10" t="s">
        <v>12</v>
      </c>
      <c r="C1120" s="10">
        <v>1112</v>
      </c>
      <c r="D1120" s="10">
        <v>90</v>
      </c>
      <c r="E1120" s="11">
        <v>61.3</v>
      </c>
      <c r="F1120" s="22">
        <f t="shared" si="205"/>
        <v>17.027777777777775</v>
      </c>
      <c r="G1120" s="14">
        <f t="shared" si="213"/>
        <v>0.19444444444444425</v>
      </c>
      <c r="H1120" s="14">
        <f>('motorcycle data'!$C$4)*(G1120)</f>
        <v>38.499999999999964</v>
      </c>
      <c r="I1120" s="14">
        <f>0.5*1.225*F1120^2*('motorcycle data'!$F$4)*('motorcycle data'!$G$4)</f>
        <v>58.427585349151215</v>
      </c>
      <c r="J1120" s="14">
        <f>IF(F1120=0,0,H1120+I1120+'motorcycle data'!$E$7)</f>
        <v>135.77518534915117</v>
      </c>
      <c r="K1120" s="14">
        <f t="shared" si="206"/>
        <v>135.77518534915117</v>
      </c>
      <c r="L1120" s="14">
        <f t="shared" si="207"/>
        <v>0</v>
      </c>
      <c r="M1120" s="14">
        <f t="shared" si="208"/>
        <v>2.3119496838619349</v>
      </c>
      <c r="N1120" s="14">
        <f t="shared" si="204"/>
        <v>2.3119496838619349</v>
      </c>
      <c r="O1120" s="14">
        <f t="shared" si="209"/>
        <v>0</v>
      </c>
      <c r="P1120" s="14">
        <f t="shared" si="210"/>
        <v>0</v>
      </c>
      <c r="Q1120" s="14" t="str">
        <f t="shared" si="211"/>
        <v/>
      </c>
      <c r="R1120" s="14"/>
      <c r="S1120" s="14"/>
      <c r="T1120" s="14">
        <f t="shared" si="214"/>
        <v>857.68002309874259</v>
      </c>
      <c r="U1120" s="14">
        <f t="shared" si="215"/>
        <v>167.0179852447753</v>
      </c>
      <c r="V1120" s="14">
        <f t="shared" si="212"/>
        <v>0</v>
      </c>
    </row>
    <row r="1121" spans="2:22" x14ac:dyDescent="0.3">
      <c r="B1121" s="10" t="s">
        <v>12</v>
      </c>
      <c r="C1121" s="10">
        <v>1113</v>
      </c>
      <c r="D1121" s="10">
        <v>91</v>
      </c>
      <c r="E1121" s="11">
        <v>62.6</v>
      </c>
      <c r="F1121" s="22">
        <f t="shared" si="205"/>
        <v>17.388888888888889</v>
      </c>
      <c r="G1121" s="14">
        <f t="shared" si="213"/>
        <v>0.55555555555555558</v>
      </c>
      <c r="H1121" s="14">
        <f>('motorcycle data'!$C$4)*(G1121)</f>
        <v>110</v>
      </c>
      <c r="I1121" s="14">
        <f>0.5*1.225*F1121^2*('motorcycle data'!$F$4)*('motorcycle data'!$G$4)</f>
        <v>60.932031211419748</v>
      </c>
      <c r="J1121" s="14">
        <f>IF(F1121=0,0,H1121+I1121+'motorcycle data'!$E$7)</f>
        <v>209.77963121141974</v>
      </c>
      <c r="K1121" s="14">
        <f t="shared" si="206"/>
        <v>209.77963121141974</v>
      </c>
      <c r="L1121" s="14">
        <f t="shared" si="207"/>
        <v>0</v>
      </c>
      <c r="M1121" s="14">
        <f t="shared" si="208"/>
        <v>3.6478346982874656</v>
      </c>
      <c r="N1121" s="14">
        <f t="shared" si="204"/>
        <v>3.6478346982874656</v>
      </c>
      <c r="O1121" s="14">
        <f t="shared" si="209"/>
        <v>0</v>
      </c>
      <c r="P1121" s="14">
        <f t="shared" si="210"/>
        <v>0</v>
      </c>
      <c r="Q1121" s="14" t="str">
        <f t="shared" si="211"/>
        <v/>
      </c>
      <c r="R1121" s="14"/>
      <c r="S1121" s="14"/>
      <c r="T1121" s="14">
        <f t="shared" si="214"/>
        <v>861.32785779703011</v>
      </c>
      <c r="U1121" s="14">
        <f t="shared" si="215"/>
        <v>167.0179852447753</v>
      </c>
      <c r="V1121" s="14">
        <f t="shared" si="212"/>
        <v>0</v>
      </c>
    </row>
    <row r="1122" spans="2:22" x14ac:dyDescent="0.3">
      <c r="B1122" s="10" t="s">
        <v>12</v>
      </c>
      <c r="C1122" s="10">
        <v>1114</v>
      </c>
      <c r="D1122" s="10">
        <v>92</v>
      </c>
      <c r="E1122" s="11">
        <v>65.3</v>
      </c>
      <c r="F1122" s="22">
        <f t="shared" si="205"/>
        <v>18.138888888888889</v>
      </c>
      <c r="G1122" s="14">
        <f t="shared" si="213"/>
        <v>0.74999999999999978</v>
      </c>
      <c r="H1122" s="14">
        <f>('motorcycle data'!$C$4)*(G1122)</f>
        <v>148.49999999999994</v>
      </c>
      <c r="I1122" s="14">
        <f>0.5*1.225*F1122^2*('motorcycle data'!$F$4)*('motorcycle data'!$G$4)</f>
        <v>66.301499701003081</v>
      </c>
      <c r="J1122" s="14">
        <f>IF(F1122=0,0,H1122+I1122+'motorcycle data'!$E$7)</f>
        <v>253.64909970100302</v>
      </c>
      <c r="K1122" s="14">
        <f t="shared" si="206"/>
        <v>253.64909970100302</v>
      </c>
      <c r="L1122" s="14">
        <f t="shared" si="207"/>
        <v>0</v>
      </c>
      <c r="M1122" s="14">
        <f t="shared" si="208"/>
        <v>4.6009128362431939</v>
      </c>
      <c r="N1122" s="14">
        <f t="shared" si="204"/>
        <v>4.6009128362431939</v>
      </c>
      <c r="O1122" s="14">
        <f t="shared" si="209"/>
        <v>0</v>
      </c>
      <c r="P1122" s="14">
        <f t="shared" si="210"/>
        <v>0</v>
      </c>
      <c r="Q1122" s="14" t="str">
        <f t="shared" si="211"/>
        <v/>
      </c>
      <c r="R1122" s="14"/>
      <c r="S1122" s="14"/>
      <c r="T1122" s="14">
        <f t="shared" si="214"/>
        <v>865.9287706332733</v>
      </c>
      <c r="U1122" s="14">
        <f t="shared" si="215"/>
        <v>167.0179852447753</v>
      </c>
      <c r="V1122" s="14">
        <f t="shared" si="212"/>
        <v>0</v>
      </c>
    </row>
    <row r="1123" spans="2:22" x14ac:dyDescent="0.3">
      <c r="B1123" s="10" t="s">
        <v>12</v>
      </c>
      <c r="C1123" s="10">
        <v>1115</v>
      </c>
      <c r="D1123" s="10">
        <v>93</v>
      </c>
      <c r="E1123" s="11">
        <v>68</v>
      </c>
      <c r="F1123" s="22">
        <f t="shared" si="205"/>
        <v>18.888888888888889</v>
      </c>
      <c r="G1123" s="14">
        <f t="shared" si="213"/>
        <v>0.56944444444444564</v>
      </c>
      <c r="H1123" s="14">
        <f>('motorcycle data'!$C$4)*(G1123)</f>
        <v>112.75000000000024</v>
      </c>
      <c r="I1123" s="14">
        <f>0.5*1.225*F1123^2*('motorcycle data'!$F$4)*('motorcycle data'!$G$4)</f>
        <v>71.897669753086433</v>
      </c>
      <c r="J1123" s="14">
        <f>IF(F1123=0,0,H1123+I1123+'motorcycle data'!$E$7)</f>
        <v>223.49526975308669</v>
      </c>
      <c r="K1123" s="14">
        <f t="shared" si="206"/>
        <v>223.49526975308669</v>
      </c>
      <c r="L1123" s="14">
        <f t="shared" si="207"/>
        <v>0</v>
      </c>
      <c r="M1123" s="14">
        <f t="shared" si="208"/>
        <v>4.2215773175583049</v>
      </c>
      <c r="N1123" s="14">
        <f t="shared" si="204"/>
        <v>4.2215773175583049</v>
      </c>
      <c r="O1123" s="14">
        <f t="shared" si="209"/>
        <v>0</v>
      </c>
      <c r="P1123" s="14">
        <f t="shared" si="210"/>
        <v>0</v>
      </c>
      <c r="Q1123" s="14" t="str">
        <f t="shared" si="211"/>
        <v/>
      </c>
      <c r="R1123" s="14"/>
      <c r="S1123" s="14"/>
      <c r="T1123" s="14">
        <f t="shared" si="214"/>
        <v>870.15034795083159</v>
      </c>
      <c r="U1123" s="14">
        <f t="shared" si="215"/>
        <v>167.0179852447753</v>
      </c>
      <c r="V1123" s="14">
        <f t="shared" si="212"/>
        <v>0</v>
      </c>
    </row>
    <row r="1124" spans="2:22" x14ac:dyDescent="0.3">
      <c r="B1124" s="10" t="s">
        <v>12</v>
      </c>
      <c r="C1124" s="10">
        <v>1116</v>
      </c>
      <c r="D1124" s="10">
        <v>94</v>
      </c>
      <c r="E1124" s="11">
        <v>69.400000000000006</v>
      </c>
      <c r="F1124" s="22">
        <f t="shared" si="205"/>
        <v>19.277777777777779</v>
      </c>
      <c r="G1124" s="14">
        <f t="shared" si="213"/>
        <v>0.23611111111111149</v>
      </c>
      <c r="H1124" s="14">
        <f>('motorcycle data'!$C$4)*(G1124)</f>
        <v>46.750000000000078</v>
      </c>
      <c r="I1124" s="14">
        <f>0.5*1.225*F1124^2*('motorcycle data'!$F$4)*('motorcycle data'!$G$4)</f>
        <v>74.888637692901241</v>
      </c>
      <c r="J1124" s="14">
        <f>IF(F1124=0,0,H1124+I1124+'motorcycle data'!$E$7)</f>
        <v>160.48623769290131</v>
      </c>
      <c r="K1124" s="14">
        <f t="shared" si="206"/>
        <v>160.48623769290131</v>
      </c>
      <c r="L1124" s="14">
        <f t="shared" si="207"/>
        <v>0</v>
      </c>
      <c r="M1124" s="14">
        <f t="shared" si="208"/>
        <v>3.0938180266353759</v>
      </c>
      <c r="N1124" s="14">
        <f t="shared" si="204"/>
        <v>3.0938180266353759</v>
      </c>
      <c r="O1124" s="14">
        <f t="shared" si="209"/>
        <v>0</v>
      </c>
      <c r="P1124" s="14">
        <f t="shared" si="210"/>
        <v>0</v>
      </c>
      <c r="Q1124" s="14" t="str">
        <f t="shared" si="211"/>
        <v/>
      </c>
      <c r="R1124" s="14"/>
      <c r="S1124" s="14"/>
      <c r="T1124" s="14">
        <f t="shared" si="214"/>
        <v>873.24416597746699</v>
      </c>
      <c r="U1124" s="14">
        <f t="shared" si="215"/>
        <v>167.0179852447753</v>
      </c>
      <c r="V1124" s="14">
        <f t="shared" si="212"/>
        <v>0</v>
      </c>
    </row>
    <row r="1125" spans="2:22" x14ac:dyDescent="0.3">
      <c r="B1125" s="10" t="s">
        <v>12</v>
      </c>
      <c r="C1125" s="10">
        <v>1117</v>
      </c>
      <c r="D1125" s="10">
        <v>95</v>
      </c>
      <c r="E1125" s="11">
        <v>69.7</v>
      </c>
      <c r="F1125" s="22">
        <f t="shared" si="205"/>
        <v>19.361111111111111</v>
      </c>
      <c r="G1125" s="14">
        <f t="shared" si="213"/>
        <v>-1.3888888888890073E-2</v>
      </c>
      <c r="H1125" s="14">
        <f>('motorcycle data'!$C$4)*(G1125)</f>
        <v>-2.7500000000002345</v>
      </c>
      <c r="I1125" s="14">
        <f>0.5*1.225*F1125^2*('motorcycle data'!$F$4)*('motorcycle data'!$G$4)</f>
        <v>75.537489284336417</v>
      </c>
      <c r="J1125" s="14">
        <f>IF(F1125=0,0,H1125+I1125+'motorcycle data'!$E$7)</f>
        <v>111.63508928433617</v>
      </c>
      <c r="K1125" s="14">
        <f t="shared" si="206"/>
        <v>111.63508928433617</v>
      </c>
      <c r="L1125" s="14">
        <f t="shared" si="207"/>
        <v>0</v>
      </c>
      <c r="M1125" s="14">
        <f t="shared" si="208"/>
        <v>2.1613793675328421</v>
      </c>
      <c r="N1125" s="14">
        <f t="shared" si="204"/>
        <v>2.1613793675328421</v>
      </c>
      <c r="O1125" s="14">
        <f t="shared" si="209"/>
        <v>0</v>
      </c>
      <c r="P1125" s="14">
        <f t="shared" si="210"/>
        <v>0</v>
      </c>
      <c r="Q1125" s="14">
        <f t="shared" si="211"/>
        <v>0</v>
      </c>
      <c r="R1125" s="14">
        <f>SUM(Q1125:Q1146)</f>
        <v>14.63345122198411</v>
      </c>
      <c r="S1125" s="14">
        <f>R1125*22</f>
        <v>321.93592688365044</v>
      </c>
      <c r="T1125" s="14">
        <f t="shared" si="214"/>
        <v>875.40554534499984</v>
      </c>
      <c r="U1125" s="14">
        <f t="shared" si="215"/>
        <v>167.0179852447753</v>
      </c>
      <c r="V1125" s="14">
        <f t="shared" si="212"/>
        <v>0</v>
      </c>
    </row>
    <row r="1126" spans="2:22" x14ac:dyDescent="0.3">
      <c r="B1126" s="10" t="s">
        <v>12</v>
      </c>
      <c r="C1126" s="10">
        <v>1118</v>
      </c>
      <c r="D1126" s="10">
        <v>96</v>
      </c>
      <c r="E1126" s="11">
        <v>69.3</v>
      </c>
      <c r="F1126" s="22">
        <f t="shared" si="205"/>
        <v>19.25</v>
      </c>
      <c r="G1126" s="14">
        <f t="shared" si="213"/>
        <v>-0.2222222222222234</v>
      </c>
      <c r="H1126" s="14">
        <f>('motorcycle data'!$C$4)*(G1126)</f>
        <v>-44.000000000000234</v>
      </c>
      <c r="I1126" s="14">
        <f>0.5*1.225*F1126^2*('motorcycle data'!$F$4)*('motorcycle data'!$G$4)</f>
        <v>74.672975781250003</v>
      </c>
      <c r="J1126" s="14">
        <f>IF(F1126=0,0,H1126+I1126+'motorcycle data'!$E$7)</f>
        <v>69.520575781249761</v>
      </c>
      <c r="K1126" s="14">
        <f t="shared" si="206"/>
        <v>69.520575781249761</v>
      </c>
      <c r="L1126" s="14">
        <f t="shared" si="207"/>
        <v>0</v>
      </c>
      <c r="M1126" s="14">
        <f t="shared" si="208"/>
        <v>1.3382710837890579</v>
      </c>
      <c r="N1126" s="14">
        <f t="shared" si="204"/>
        <v>1.3382710837890579</v>
      </c>
      <c r="O1126" s="14">
        <f t="shared" si="209"/>
        <v>0</v>
      </c>
      <c r="P1126" s="14">
        <f t="shared" si="210"/>
        <v>0</v>
      </c>
      <c r="Q1126" s="14">
        <f t="shared" si="211"/>
        <v>0</v>
      </c>
      <c r="R1126" s="14"/>
      <c r="S1126" s="14"/>
      <c r="T1126" s="14">
        <f t="shared" si="214"/>
        <v>876.74381642878893</v>
      </c>
      <c r="U1126" s="14">
        <f t="shared" si="215"/>
        <v>167.0179852447753</v>
      </c>
      <c r="V1126" s="14">
        <f t="shared" si="212"/>
        <v>0</v>
      </c>
    </row>
    <row r="1127" spans="2:22" x14ac:dyDescent="0.3">
      <c r="B1127" s="10" t="s">
        <v>12</v>
      </c>
      <c r="C1127" s="10">
        <v>1119</v>
      </c>
      <c r="D1127" s="10">
        <v>97</v>
      </c>
      <c r="E1127" s="11">
        <v>68.099999999999994</v>
      </c>
      <c r="F1127" s="22">
        <f t="shared" si="205"/>
        <v>18.916666666666664</v>
      </c>
      <c r="G1127" s="14">
        <f t="shared" si="213"/>
        <v>-0.33333333333333215</v>
      </c>
      <c r="H1127" s="14">
        <f>('motorcycle data'!$C$4)*(G1127)</f>
        <v>-65.999999999999773</v>
      </c>
      <c r="I1127" s="14">
        <f>0.5*1.225*F1127^2*('motorcycle data'!$F$4)*('motorcycle data'!$G$4)</f>
        <v>72.109288975694426</v>
      </c>
      <c r="J1127" s="14">
        <f>IF(F1127=0,0,H1127+I1127+'motorcycle data'!$E$7)</f>
        <v>44.956888975694653</v>
      </c>
      <c r="K1127" s="14">
        <f t="shared" si="206"/>
        <v>44.956888975694653</v>
      </c>
      <c r="L1127" s="14">
        <f t="shared" si="207"/>
        <v>0</v>
      </c>
      <c r="M1127" s="14">
        <f t="shared" si="208"/>
        <v>0.85043448312355718</v>
      </c>
      <c r="N1127" s="14">
        <f t="shared" si="204"/>
        <v>0.85043448312355718</v>
      </c>
      <c r="O1127" s="14">
        <f t="shared" si="209"/>
        <v>0</v>
      </c>
      <c r="P1127" s="14">
        <f t="shared" si="210"/>
        <v>0</v>
      </c>
      <c r="Q1127" s="14">
        <f t="shared" si="211"/>
        <v>0</v>
      </c>
      <c r="R1127" s="14"/>
      <c r="S1127" s="14"/>
      <c r="T1127" s="14">
        <f t="shared" si="214"/>
        <v>877.59425091191247</v>
      </c>
      <c r="U1127" s="14">
        <f t="shared" si="215"/>
        <v>167.0179852447753</v>
      </c>
      <c r="V1127" s="14">
        <f t="shared" si="212"/>
        <v>0</v>
      </c>
    </row>
    <row r="1128" spans="2:22" x14ac:dyDescent="0.3">
      <c r="B1128" s="10" t="s">
        <v>12</v>
      </c>
      <c r="C1128" s="10">
        <v>1120</v>
      </c>
      <c r="D1128" s="10">
        <v>98</v>
      </c>
      <c r="E1128" s="11">
        <v>66.900000000000006</v>
      </c>
      <c r="F1128" s="22">
        <f t="shared" si="205"/>
        <v>18.583333333333336</v>
      </c>
      <c r="G1128" s="14">
        <f t="shared" si="213"/>
        <v>-0.26388888888888767</v>
      </c>
      <c r="H1128" s="14">
        <f>('motorcycle data'!$C$4)*(G1128)</f>
        <v>-52.249999999999758</v>
      </c>
      <c r="I1128" s="14">
        <f>0.5*1.225*F1128^2*('motorcycle data'!$F$4)*('motorcycle data'!$G$4)</f>
        <v>69.590382725694468</v>
      </c>
      <c r="J1128" s="14">
        <f>IF(F1128=0,0,H1128+I1128+'motorcycle data'!$E$7)</f>
        <v>56.18798272569471</v>
      </c>
      <c r="K1128" s="14">
        <f t="shared" si="206"/>
        <v>56.18798272569471</v>
      </c>
      <c r="L1128" s="14">
        <f t="shared" si="207"/>
        <v>0</v>
      </c>
      <c r="M1128" s="14">
        <f t="shared" si="208"/>
        <v>1.0441600123191601</v>
      </c>
      <c r="N1128" s="14">
        <f t="shared" si="204"/>
        <v>1.0441600123191601</v>
      </c>
      <c r="O1128" s="14">
        <f t="shared" si="209"/>
        <v>0</v>
      </c>
      <c r="P1128" s="14">
        <f t="shared" si="210"/>
        <v>0</v>
      </c>
      <c r="Q1128" s="14">
        <f t="shared" si="211"/>
        <v>0</v>
      </c>
      <c r="R1128" s="14"/>
      <c r="S1128" s="14"/>
      <c r="T1128" s="14">
        <f t="shared" si="214"/>
        <v>878.63841092423161</v>
      </c>
      <c r="U1128" s="14">
        <f t="shared" si="215"/>
        <v>167.0179852447753</v>
      </c>
      <c r="V1128" s="14">
        <f t="shared" si="212"/>
        <v>0</v>
      </c>
    </row>
    <row r="1129" spans="2:22" x14ac:dyDescent="0.3">
      <c r="B1129" s="10" t="s">
        <v>12</v>
      </c>
      <c r="C1129" s="10">
        <v>1121</v>
      </c>
      <c r="D1129" s="10">
        <v>99</v>
      </c>
      <c r="E1129" s="11">
        <v>66.2</v>
      </c>
      <c r="F1129" s="22">
        <f t="shared" si="205"/>
        <v>18.388888888888889</v>
      </c>
      <c r="G1129" s="14">
        <f t="shared" si="213"/>
        <v>-0.16666666666666705</v>
      </c>
      <c r="H1129" s="14">
        <f>('motorcycle data'!$C$4)*(G1129)</f>
        <v>-33.000000000000078</v>
      </c>
      <c r="I1129" s="14">
        <f>0.5*1.225*F1129^2*('motorcycle data'!$F$4)*('motorcycle data'!$G$4)</f>
        <v>68.141700655864199</v>
      </c>
      <c r="J1129" s="14">
        <f>IF(F1129=0,0,H1129+I1129+'motorcycle data'!$E$7)</f>
        <v>73.989300655864128</v>
      </c>
      <c r="K1129" s="14">
        <f t="shared" si="206"/>
        <v>73.989300655864128</v>
      </c>
      <c r="L1129" s="14">
        <f t="shared" si="207"/>
        <v>0</v>
      </c>
      <c r="M1129" s="14">
        <f t="shared" si="208"/>
        <v>1.3605810287272793</v>
      </c>
      <c r="N1129" s="14">
        <f t="shared" si="204"/>
        <v>1.3605810287272793</v>
      </c>
      <c r="O1129" s="14">
        <f t="shared" si="209"/>
        <v>0</v>
      </c>
      <c r="P1129" s="14">
        <f t="shared" si="210"/>
        <v>0</v>
      </c>
      <c r="Q1129" s="14">
        <f t="shared" si="211"/>
        <v>0</v>
      </c>
      <c r="R1129" s="14"/>
      <c r="S1129" s="14"/>
      <c r="T1129" s="14">
        <f t="shared" si="214"/>
        <v>879.99899195295893</v>
      </c>
      <c r="U1129" s="14">
        <f t="shared" si="215"/>
        <v>167.0179852447753</v>
      </c>
      <c r="V1129" s="14">
        <f t="shared" si="212"/>
        <v>0</v>
      </c>
    </row>
    <row r="1130" spans="2:22" x14ac:dyDescent="0.3">
      <c r="B1130" s="10" t="s">
        <v>12</v>
      </c>
      <c r="C1130" s="10">
        <v>1122</v>
      </c>
      <c r="D1130" s="10">
        <v>100</v>
      </c>
      <c r="E1130" s="11">
        <v>65.7</v>
      </c>
      <c r="F1130" s="22">
        <f t="shared" si="205"/>
        <v>18.25</v>
      </c>
      <c r="G1130" s="14">
        <f t="shared" si="213"/>
        <v>-0.18055555555555516</v>
      </c>
      <c r="H1130" s="14">
        <f>('motorcycle data'!$C$4)*(G1130)</f>
        <v>-35.749999999999922</v>
      </c>
      <c r="I1130" s="14">
        <f>0.5*1.225*F1130^2*('motorcycle data'!$F$4)*('motorcycle data'!$G$4)</f>
        <v>67.116257031250001</v>
      </c>
      <c r="J1130" s="14">
        <f>IF(F1130=0,0,H1130+I1130+'motorcycle data'!$E$7)</f>
        <v>70.213857031250086</v>
      </c>
      <c r="K1130" s="14">
        <f t="shared" si="206"/>
        <v>70.213857031250086</v>
      </c>
      <c r="L1130" s="14">
        <f t="shared" si="207"/>
        <v>0</v>
      </c>
      <c r="M1130" s="14">
        <f t="shared" si="208"/>
        <v>1.2814028908203141</v>
      </c>
      <c r="N1130" s="14">
        <f t="shared" si="204"/>
        <v>1.2814028908203141</v>
      </c>
      <c r="O1130" s="14">
        <f t="shared" si="209"/>
        <v>0</v>
      </c>
      <c r="P1130" s="14">
        <f t="shared" si="210"/>
        <v>0</v>
      </c>
      <c r="Q1130" s="14">
        <f t="shared" si="211"/>
        <v>0</v>
      </c>
      <c r="R1130" s="14"/>
      <c r="S1130" s="14"/>
      <c r="T1130" s="14">
        <f t="shared" si="214"/>
        <v>881.28039484377928</v>
      </c>
      <c r="U1130" s="14">
        <f t="shared" si="215"/>
        <v>167.0179852447753</v>
      </c>
      <c r="V1130" s="14">
        <f t="shared" si="212"/>
        <v>0</v>
      </c>
    </row>
    <row r="1131" spans="2:22" x14ac:dyDescent="0.3">
      <c r="B1131" s="10" t="s">
        <v>12</v>
      </c>
      <c r="C1131" s="10">
        <v>1123</v>
      </c>
      <c r="D1131" s="10">
        <v>101</v>
      </c>
      <c r="E1131" s="11">
        <v>64.900000000000006</v>
      </c>
      <c r="F1131" s="22">
        <f t="shared" si="205"/>
        <v>18.027777777777779</v>
      </c>
      <c r="G1131" s="14">
        <f t="shared" si="213"/>
        <v>-0.34722222222222221</v>
      </c>
      <c r="H1131" s="14">
        <f>('motorcycle data'!$C$4)*(G1131)</f>
        <v>-68.75</v>
      </c>
      <c r="I1131" s="14">
        <f>0.5*1.225*F1131^2*('motorcycle data'!$F$4)*('motorcycle data'!$G$4)</f>
        <v>65.491717988040122</v>
      </c>
      <c r="J1131" s="14">
        <f>IF(F1131=0,0,H1131+I1131+'motorcycle data'!$E$7)</f>
        <v>35.589317988040122</v>
      </c>
      <c r="K1131" s="14">
        <f t="shared" si="206"/>
        <v>35.589317988040122</v>
      </c>
      <c r="L1131" s="14">
        <f t="shared" si="207"/>
        <v>0</v>
      </c>
      <c r="M1131" s="14">
        <f t="shared" si="208"/>
        <v>0.64159631595105671</v>
      </c>
      <c r="N1131" s="14">
        <f t="shared" si="204"/>
        <v>0.64159631595105671</v>
      </c>
      <c r="O1131" s="14">
        <f t="shared" si="209"/>
        <v>0</v>
      </c>
      <c r="P1131" s="14">
        <f t="shared" si="210"/>
        <v>0</v>
      </c>
      <c r="Q1131" s="14">
        <f t="shared" si="211"/>
        <v>0</v>
      </c>
      <c r="R1131" s="14"/>
      <c r="S1131" s="14"/>
      <c r="T1131" s="14">
        <f t="shared" si="214"/>
        <v>881.92199115973028</v>
      </c>
      <c r="U1131" s="14">
        <f t="shared" si="215"/>
        <v>167.0179852447753</v>
      </c>
      <c r="V1131" s="14">
        <f t="shared" si="212"/>
        <v>0</v>
      </c>
    </row>
    <row r="1132" spans="2:22" x14ac:dyDescent="0.3">
      <c r="B1132" s="10" t="s">
        <v>12</v>
      </c>
      <c r="C1132" s="10">
        <v>1124</v>
      </c>
      <c r="D1132" s="10">
        <v>102</v>
      </c>
      <c r="E1132" s="11">
        <v>63.2</v>
      </c>
      <c r="F1132" s="22">
        <f t="shared" si="205"/>
        <v>17.555555555555557</v>
      </c>
      <c r="G1132" s="14">
        <f t="shared" si="213"/>
        <v>-0.63888888888889006</v>
      </c>
      <c r="H1132" s="14">
        <f>('motorcycle data'!$C$4)*(G1132)</f>
        <v>-126.50000000000023</v>
      </c>
      <c r="I1132" s="14">
        <f>0.5*1.225*F1132^2*('motorcycle data'!$F$4)*('motorcycle data'!$G$4)</f>
        <v>62.105654938271613</v>
      </c>
      <c r="J1132" s="14">
        <f>IF(F1132=0,0,H1132+I1132+'motorcycle data'!$E$7)</f>
        <v>-25.546745061728615</v>
      </c>
      <c r="K1132" s="14">
        <f t="shared" si="206"/>
        <v>0</v>
      </c>
      <c r="L1132" s="14">
        <f t="shared" si="207"/>
        <v>25.546745061728615</v>
      </c>
      <c r="M1132" s="14">
        <f t="shared" si="208"/>
        <v>-0.44848730219479127</v>
      </c>
      <c r="N1132" s="14">
        <f t="shared" si="204"/>
        <v>0</v>
      </c>
      <c r="O1132" s="14">
        <f t="shared" si="209"/>
        <v>0.44848730219479127</v>
      </c>
      <c r="P1132" s="14">
        <f t="shared" si="210"/>
        <v>0.33636547664609345</v>
      </c>
      <c r="Q1132" s="14">
        <f t="shared" si="211"/>
        <v>0.33636547664609345</v>
      </c>
      <c r="R1132" s="14"/>
      <c r="S1132" s="14"/>
      <c r="T1132" s="14">
        <f t="shared" si="214"/>
        <v>881.92199115973028</v>
      </c>
      <c r="U1132" s="14">
        <f t="shared" si="215"/>
        <v>167.4664725469701</v>
      </c>
      <c r="V1132" s="14">
        <f t="shared" si="212"/>
        <v>0.27245603608333574</v>
      </c>
    </row>
    <row r="1133" spans="2:22" x14ac:dyDescent="0.3">
      <c r="B1133" s="10" t="s">
        <v>12</v>
      </c>
      <c r="C1133" s="10">
        <v>1125</v>
      </c>
      <c r="D1133" s="10">
        <v>103</v>
      </c>
      <c r="E1133" s="11">
        <v>60.3</v>
      </c>
      <c r="F1133" s="22">
        <f t="shared" si="205"/>
        <v>16.75</v>
      </c>
      <c r="G1133" s="14">
        <f t="shared" si="213"/>
        <v>-1.0277777777777786</v>
      </c>
      <c r="H1133" s="14">
        <f>('motorcycle data'!$C$4)*(G1133)</f>
        <v>-203.50000000000017</v>
      </c>
      <c r="I1133" s="14">
        <f>0.5*1.225*F1133^2*('motorcycle data'!$F$4)*('motorcycle data'!$G$4)</f>
        <v>56.536850781249996</v>
      </c>
      <c r="J1133" s="14">
        <f>IF(F1133=0,0,H1133+I1133+'motorcycle data'!$E$7)</f>
        <v>-108.11554921875017</v>
      </c>
      <c r="K1133" s="14">
        <f t="shared" si="206"/>
        <v>0</v>
      </c>
      <c r="L1133" s="14">
        <f t="shared" si="207"/>
        <v>108.11554921875017</v>
      </c>
      <c r="M1133" s="14">
        <f t="shared" si="208"/>
        <v>-1.8109354494140655</v>
      </c>
      <c r="N1133" s="14">
        <f t="shared" si="204"/>
        <v>0</v>
      </c>
      <c r="O1133" s="14">
        <f t="shared" si="209"/>
        <v>1.8109354494140655</v>
      </c>
      <c r="P1133" s="14">
        <f t="shared" si="210"/>
        <v>1.3582015870605491</v>
      </c>
      <c r="Q1133" s="14">
        <f t="shared" si="211"/>
        <v>1.3582015870605491</v>
      </c>
      <c r="R1133" s="14"/>
      <c r="S1133" s="14"/>
      <c r="T1133" s="14">
        <f t="shared" si="214"/>
        <v>881.92199115973028</v>
      </c>
      <c r="U1133" s="14">
        <f t="shared" si="215"/>
        <v>169.27740799638417</v>
      </c>
      <c r="V1133" s="14">
        <f t="shared" si="212"/>
        <v>1.1001432855190449</v>
      </c>
    </row>
    <row r="1134" spans="2:22" x14ac:dyDescent="0.3">
      <c r="B1134" s="10" t="s">
        <v>12</v>
      </c>
      <c r="C1134" s="10">
        <v>1126</v>
      </c>
      <c r="D1134" s="10">
        <v>104</v>
      </c>
      <c r="E1134" s="11">
        <v>55.8</v>
      </c>
      <c r="F1134" s="22">
        <f t="shared" si="205"/>
        <v>15.499999999999998</v>
      </c>
      <c r="G1134" s="14">
        <f t="shared" si="213"/>
        <v>-1.3611111111111107</v>
      </c>
      <c r="H1134" s="14">
        <f>('motorcycle data'!$C$4)*(G1134)</f>
        <v>-269.49999999999994</v>
      </c>
      <c r="I1134" s="14">
        <f>0.5*1.225*F1134^2*('motorcycle data'!$F$4)*('motorcycle data'!$G$4)</f>
        <v>48.413378124999994</v>
      </c>
      <c r="J1134" s="14">
        <f>IF(F1134=0,0,H1134+I1134+'motorcycle data'!$E$7)</f>
        <v>-182.23902187499993</v>
      </c>
      <c r="K1134" s="14">
        <f t="shared" si="206"/>
        <v>0</v>
      </c>
      <c r="L1134" s="14">
        <f t="shared" si="207"/>
        <v>182.23902187499993</v>
      </c>
      <c r="M1134" s="14">
        <f t="shared" si="208"/>
        <v>-2.8247048390624987</v>
      </c>
      <c r="N1134" s="14">
        <f t="shared" si="204"/>
        <v>0</v>
      </c>
      <c r="O1134" s="14">
        <f t="shared" si="209"/>
        <v>2.8247048390624987</v>
      </c>
      <c r="P1134" s="14">
        <f t="shared" si="210"/>
        <v>2.1185286292968741</v>
      </c>
      <c r="Q1134" s="14">
        <f t="shared" si="211"/>
        <v>2.1185286292968741</v>
      </c>
      <c r="R1134" s="14"/>
      <c r="S1134" s="14"/>
      <c r="T1134" s="14">
        <f t="shared" si="214"/>
        <v>881.92199115973028</v>
      </c>
      <c r="U1134" s="14">
        <f t="shared" si="215"/>
        <v>172.10211283544666</v>
      </c>
      <c r="V1134" s="14">
        <f t="shared" si="212"/>
        <v>1.716008189730468</v>
      </c>
    </row>
    <row r="1135" spans="2:22" x14ac:dyDescent="0.3">
      <c r="B1135" s="10" t="s">
        <v>12</v>
      </c>
      <c r="C1135" s="10">
        <v>1127</v>
      </c>
      <c r="D1135" s="10">
        <v>105</v>
      </c>
      <c r="E1135" s="11">
        <v>50.5</v>
      </c>
      <c r="F1135" s="22">
        <f t="shared" si="205"/>
        <v>14.027777777777777</v>
      </c>
      <c r="G1135" s="14">
        <f t="shared" si="213"/>
        <v>-1.4722222222222214</v>
      </c>
      <c r="H1135" s="14">
        <f>('motorcycle data'!$C$4)*(G1135)</f>
        <v>-291.49999999999983</v>
      </c>
      <c r="I1135" s="14">
        <f>0.5*1.225*F1135^2*('motorcycle data'!$F$4)*('motorcycle data'!$G$4)</f>
        <v>39.653337432484562</v>
      </c>
      <c r="J1135" s="14">
        <f>IF(F1135=0,0,H1135+I1135+'motorcycle data'!$E$7)</f>
        <v>-212.99906256751527</v>
      </c>
      <c r="K1135" s="14">
        <f t="shared" si="206"/>
        <v>0</v>
      </c>
      <c r="L1135" s="14">
        <f t="shared" si="207"/>
        <v>212.99906256751527</v>
      </c>
      <c r="M1135" s="14">
        <f t="shared" si="208"/>
        <v>-2.9879035165720889</v>
      </c>
      <c r="N1135" s="14">
        <f t="shared" si="204"/>
        <v>0</v>
      </c>
      <c r="O1135" s="14">
        <f t="shared" si="209"/>
        <v>2.9879035165720889</v>
      </c>
      <c r="P1135" s="14">
        <f t="shared" si="210"/>
        <v>2.2409276374290665</v>
      </c>
      <c r="Q1135" s="14">
        <f t="shared" si="211"/>
        <v>2.2409276374290665</v>
      </c>
      <c r="R1135" s="14"/>
      <c r="S1135" s="14"/>
      <c r="T1135" s="14">
        <f t="shared" si="214"/>
        <v>881.92199115973028</v>
      </c>
      <c r="U1135" s="14">
        <f t="shared" si="215"/>
        <v>175.09001635201875</v>
      </c>
      <c r="V1135" s="14">
        <f t="shared" si="212"/>
        <v>1.8151513863175441</v>
      </c>
    </row>
    <row r="1136" spans="2:22" x14ac:dyDescent="0.3">
      <c r="B1136" s="10" t="s">
        <v>12</v>
      </c>
      <c r="C1136" s="10">
        <v>1128</v>
      </c>
      <c r="D1136" s="10">
        <v>106</v>
      </c>
      <c r="E1136" s="11">
        <v>45.2</v>
      </c>
      <c r="F1136" s="22">
        <f t="shared" si="205"/>
        <v>12.555555555555555</v>
      </c>
      <c r="G1136" s="14">
        <f t="shared" si="213"/>
        <v>-1.4444444444444442</v>
      </c>
      <c r="H1136" s="14">
        <f>('motorcycle data'!$C$4)*(G1136)</f>
        <v>-285.99999999999994</v>
      </c>
      <c r="I1136" s="14">
        <f>0.5*1.225*F1136^2*('motorcycle data'!$F$4)*('motorcycle data'!$G$4)</f>
        <v>31.766828549382712</v>
      </c>
      <c r="J1136" s="14">
        <f>IF(F1136=0,0,H1136+I1136+'motorcycle data'!$E$7)</f>
        <v>-215.38557145061722</v>
      </c>
      <c r="K1136" s="14">
        <f t="shared" si="206"/>
        <v>0</v>
      </c>
      <c r="L1136" s="14">
        <f t="shared" si="207"/>
        <v>215.38557145061722</v>
      </c>
      <c r="M1136" s="14">
        <f t="shared" si="208"/>
        <v>-2.7042855082133053</v>
      </c>
      <c r="N1136" s="14">
        <f t="shared" si="204"/>
        <v>0</v>
      </c>
      <c r="O1136" s="14">
        <f t="shared" si="209"/>
        <v>2.7042855082133053</v>
      </c>
      <c r="P1136" s="14">
        <f t="shared" si="210"/>
        <v>2.0282141311599791</v>
      </c>
      <c r="Q1136" s="14">
        <f t="shared" si="211"/>
        <v>2.0282141311599791</v>
      </c>
      <c r="R1136" s="14"/>
      <c r="S1136" s="14"/>
      <c r="T1136" s="14">
        <f t="shared" si="214"/>
        <v>881.92199115973028</v>
      </c>
      <c r="U1136" s="14">
        <f t="shared" si="215"/>
        <v>177.79430186023205</v>
      </c>
      <c r="V1136" s="14">
        <f t="shared" si="212"/>
        <v>1.6428534462395832</v>
      </c>
    </row>
    <row r="1137" spans="2:22" x14ac:dyDescent="0.3">
      <c r="B1137" s="10" t="s">
        <v>12</v>
      </c>
      <c r="C1137" s="10">
        <v>1129</v>
      </c>
      <c r="D1137" s="10">
        <v>107</v>
      </c>
      <c r="E1137" s="11">
        <v>40.1</v>
      </c>
      <c r="F1137" s="22">
        <f t="shared" si="205"/>
        <v>11.138888888888889</v>
      </c>
      <c r="G1137" s="14">
        <f t="shared" si="213"/>
        <v>-1.25</v>
      </c>
      <c r="H1137" s="14">
        <f>('motorcycle data'!$C$4)*(G1137)</f>
        <v>-247.5</v>
      </c>
      <c r="I1137" s="14">
        <f>0.5*1.225*F1137^2*('motorcycle data'!$F$4)*('motorcycle data'!$G$4)</f>
        <v>25.002632339891978</v>
      </c>
      <c r="J1137" s="14">
        <f>IF(F1137=0,0,H1137+I1137+'motorcycle data'!$E$7)</f>
        <v>-183.64976766010801</v>
      </c>
      <c r="K1137" s="14">
        <f t="shared" si="206"/>
        <v>0</v>
      </c>
      <c r="L1137" s="14">
        <f t="shared" si="207"/>
        <v>183.64976766010801</v>
      </c>
      <c r="M1137" s="14">
        <f t="shared" si="208"/>
        <v>-2.0456543564362031</v>
      </c>
      <c r="N1137" s="14">
        <f t="shared" si="204"/>
        <v>0</v>
      </c>
      <c r="O1137" s="14">
        <f t="shared" si="209"/>
        <v>2.0456543564362031</v>
      </c>
      <c r="P1137" s="14">
        <f t="shared" si="210"/>
        <v>1.5342407673271523</v>
      </c>
      <c r="Q1137" s="14">
        <f t="shared" si="211"/>
        <v>1.5342407673271523</v>
      </c>
      <c r="R1137" s="14"/>
      <c r="S1137" s="14"/>
      <c r="T1137" s="14">
        <f t="shared" si="214"/>
        <v>881.92199115973028</v>
      </c>
      <c r="U1137" s="14">
        <f t="shared" si="215"/>
        <v>179.83995621666827</v>
      </c>
      <c r="V1137" s="14">
        <f t="shared" si="212"/>
        <v>1.2427350215349933</v>
      </c>
    </row>
    <row r="1138" spans="2:22" x14ac:dyDescent="0.3">
      <c r="B1138" s="10" t="s">
        <v>12</v>
      </c>
      <c r="C1138" s="10">
        <v>1130</v>
      </c>
      <c r="D1138" s="10">
        <v>108</v>
      </c>
      <c r="E1138" s="11">
        <v>36.200000000000003</v>
      </c>
      <c r="F1138" s="22">
        <f t="shared" si="205"/>
        <v>10.055555555555555</v>
      </c>
      <c r="G1138" s="14">
        <f t="shared" si="213"/>
        <v>-1.0000000000000004</v>
      </c>
      <c r="H1138" s="14">
        <f>('motorcycle data'!$C$4)*(G1138)</f>
        <v>-198.00000000000009</v>
      </c>
      <c r="I1138" s="14">
        <f>0.5*1.225*F1138^2*('motorcycle data'!$F$4)*('motorcycle data'!$G$4)</f>
        <v>20.375774729938271</v>
      </c>
      <c r="J1138" s="14">
        <f>IF(F1138=0,0,H1138+I1138+'motorcycle data'!$E$7)</f>
        <v>-138.7766252700618</v>
      </c>
      <c r="K1138" s="14">
        <f t="shared" si="206"/>
        <v>0</v>
      </c>
      <c r="L1138" s="14">
        <f t="shared" si="207"/>
        <v>138.7766252700618</v>
      </c>
      <c r="M1138" s="14">
        <f t="shared" si="208"/>
        <v>-1.3954760652156215</v>
      </c>
      <c r="N1138" s="14">
        <f t="shared" si="204"/>
        <v>0</v>
      </c>
      <c r="O1138" s="14">
        <f t="shared" si="209"/>
        <v>1.3954760652156215</v>
      </c>
      <c r="P1138" s="14">
        <f t="shared" si="210"/>
        <v>1.0466070489117161</v>
      </c>
      <c r="Q1138" s="14">
        <f t="shared" si="211"/>
        <v>1.0466070489117161</v>
      </c>
      <c r="R1138" s="14"/>
      <c r="S1138" s="14"/>
      <c r="T1138" s="14">
        <f t="shared" si="214"/>
        <v>881.92199115973028</v>
      </c>
      <c r="U1138" s="14">
        <f t="shared" si="215"/>
        <v>181.2354322818839</v>
      </c>
      <c r="V1138" s="14">
        <f t="shared" si="212"/>
        <v>0.84775170961849</v>
      </c>
    </row>
    <row r="1139" spans="2:22" x14ac:dyDescent="0.3">
      <c r="B1139" s="10" t="s">
        <v>12</v>
      </c>
      <c r="C1139" s="10">
        <v>1131</v>
      </c>
      <c r="D1139" s="10">
        <v>109</v>
      </c>
      <c r="E1139" s="11">
        <v>32.9</v>
      </c>
      <c r="F1139" s="22">
        <f t="shared" si="205"/>
        <v>9.1388888888888875</v>
      </c>
      <c r="G1139" s="14">
        <f t="shared" si="213"/>
        <v>-0.88888888888888917</v>
      </c>
      <c r="H1139" s="14">
        <f>('motorcycle data'!$C$4)*(G1139)</f>
        <v>-176.00000000000006</v>
      </c>
      <c r="I1139" s="14">
        <f>0.5*1.225*F1139^2*('motorcycle data'!$F$4)*('motorcycle data'!$G$4)</f>
        <v>16.830180951003083</v>
      </c>
      <c r="J1139" s="14">
        <f>IF(F1139=0,0,H1139+I1139+'motorcycle data'!$E$7)</f>
        <v>-120.32221904899697</v>
      </c>
      <c r="K1139" s="14">
        <f t="shared" si="206"/>
        <v>0</v>
      </c>
      <c r="L1139" s="14">
        <f t="shared" si="207"/>
        <v>120.32221904899697</v>
      </c>
      <c r="M1139" s="14">
        <f t="shared" si="208"/>
        <v>-1.0996113907533334</v>
      </c>
      <c r="N1139" s="14">
        <f t="shared" si="204"/>
        <v>0</v>
      </c>
      <c r="O1139" s="14">
        <f t="shared" si="209"/>
        <v>1.0996113907533334</v>
      </c>
      <c r="P1139" s="14">
        <f t="shared" si="210"/>
        <v>0.82470854306500008</v>
      </c>
      <c r="Q1139" s="14">
        <f t="shared" si="211"/>
        <v>0.82470854306500008</v>
      </c>
      <c r="R1139" s="14"/>
      <c r="S1139" s="14"/>
      <c r="T1139" s="14">
        <f t="shared" si="214"/>
        <v>881.92199115973028</v>
      </c>
      <c r="U1139" s="14">
        <f t="shared" si="215"/>
        <v>182.33504367263723</v>
      </c>
      <c r="V1139" s="14">
        <f t="shared" si="212"/>
        <v>0.66801391988265002</v>
      </c>
    </row>
    <row r="1140" spans="2:22" x14ac:dyDescent="0.3">
      <c r="B1140" s="10" t="s">
        <v>12</v>
      </c>
      <c r="C1140" s="10">
        <v>1132</v>
      </c>
      <c r="D1140" s="10">
        <v>110</v>
      </c>
      <c r="E1140" s="11">
        <v>29.8</v>
      </c>
      <c r="F1140" s="22">
        <f t="shared" si="205"/>
        <v>8.2777777777777786</v>
      </c>
      <c r="G1140" s="14">
        <f t="shared" si="213"/>
        <v>-0.87499999999999956</v>
      </c>
      <c r="H1140" s="14">
        <f>('motorcycle data'!$C$4)*(G1140)</f>
        <v>-173.24999999999991</v>
      </c>
      <c r="I1140" s="14">
        <f>0.5*1.225*F1140^2*('motorcycle data'!$F$4)*('motorcycle data'!$G$4)</f>
        <v>13.80795991512346</v>
      </c>
      <c r="J1140" s="14">
        <f>IF(F1140=0,0,H1140+I1140+'motorcycle data'!$E$7)</f>
        <v>-120.59444008487645</v>
      </c>
      <c r="K1140" s="14">
        <f t="shared" si="206"/>
        <v>0</v>
      </c>
      <c r="L1140" s="14">
        <f t="shared" si="207"/>
        <v>120.59444008487645</v>
      </c>
      <c r="M1140" s="14">
        <f t="shared" si="208"/>
        <v>-0.99825397625814416</v>
      </c>
      <c r="N1140" s="14">
        <f t="shared" si="204"/>
        <v>0</v>
      </c>
      <c r="O1140" s="14">
        <f t="shared" si="209"/>
        <v>0.99825397625814416</v>
      </c>
      <c r="P1140" s="14">
        <f t="shared" si="210"/>
        <v>0.74869048219360812</v>
      </c>
      <c r="Q1140" s="14">
        <f t="shared" si="211"/>
        <v>0.74869048219360812</v>
      </c>
      <c r="R1140" s="14"/>
      <c r="S1140" s="14"/>
      <c r="T1140" s="14">
        <f t="shared" si="214"/>
        <v>881.92199115973028</v>
      </c>
      <c r="U1140" s="14">
        <f t="shared" si="215"/>
        <v>183.33329764889538</v>
      </c>
      <c r="V1140" s="14">
        <f t="shared" si="212"/>
        <v>0.60643929057682255</v>
      </c>
    </row>
    <row r="1141" spans="2:22" x14ac:dyDescent="0.3">
      <c r="B1141" s="10" t="s">
        <v>12</v>
      </c>
      <c r="C1141" s="10">
        <v>1133</v>
      </c>
      <c r="D1141" s="10">
        <v>111</v>
      </c>
      <c r="E1141" s="11">
        <v>26.6</v>
      </c>
      <c r="F1141" s="22">
        <f t="shared" si="205"/>
        <v>7.3888888888888893</v>
      </c>
      <c r="G1141" s="14">
        <f t="shared" si="213"/>
        <v>-0.94444444444444453</v>
      </c>
      <c r="H1141" s="14">
        <f>('motorcycle data'!$C$4)*(G1141)</f>
        <v>-187.00000000000003</v>
      </c>
      <c r="I1141" s="14">
        <f>0.5*1.225*F1141^2*('motorcycle data'!$F$4)*('motorcycle data'!$G$4)</f>
        <v>11.001711766975308</v>
      </c>
      <c r="J1141" s="14">
        <f>IF(F1141=0,0,H1141+I1141+'motorcycle data'!$E$7)</f>
        <v>-137.15068823302471</v>
      </c>
      <c r="K1141" s="14">
        <f t="shared" si="206"/>
        <v>0</v>
      </c>
      <c r="L1141" s="14">
        <f t="shared" si="207"/>
        <v>137.15068823302471</v>
      </c>
      <c r="M1141" s="14">
        <f t="shared" si="208"/>
        <v>-1.0133911963884605</v>
      </c>
      <c r="N1141" s="14">
        <f t="shared" si="204"/>
        <v>0</v>
      </c>
      <c r="O1141" s="14">
        <f t="shared" si="209"/>
        <v>1.0133911963884605</v>
      </c>
      <c r="P1141" s="14">
        <f t="shared" si="210"/>
        <v>0.7600433972913454</v>
      </c>
      <c r="Q1141" s="14">
        <f t="shared" si="211"/>
        <v>0.7600433972913454</v>
      </c>
      <c r="R1141" s="14"/>
      <c r="S1141" s="14"/>
      <c r="T1141" s="14">
        <f t="shared" si="214"/>
        <v>881.92199115973028</v>
      </c>
      <c r="U1141" s="14">
        <f t="shared" si="215"/>
        <v>184.34668884528384</v>
      </c>
      <c r="V1141" s="14">
        <f t="shared" si="212"/>
        <v>0.61563515180598982</v>
      </c>
    </row>
    <row r="1142" spans="2:22" x14ac:dyDescent="0.3">
      <c r="B1142" s="10" t="s">
        <v>12</v>
      </c>
      <c r="C1142" s="10">
        <v>1134</v>
      </c>
      <c r="D1142" s="10">
        <v>112</v>
      </c>
      <c r="E1142" s="11">
        <v>23</v>
      </c>
      <c r="F1142" s="22">
        <f t="shared" si="205"/>
        <v>6.3888888888888884</v>
      </c>
      <c r="G1142" s="14">
        <f t="shared" si="213"/>
        <v>-1.0000000000000004</v>
      </c>
      <c r="H1142" s="14">
        <f>('motorcycle data'!$C$4)*(G1142)</f>
        <v>-198.00000000000009</v>
      </c>
      <c r="I1142" s="14">
        <f>0.5*1.225*F1142^2*('motorcycle data'!$F$4)*('motorcycle data'!$G$4)</f>
        <v>8.2253173225308629</v>
      </c>
      <c r="J1142" s="14">
        <f>IF(F1142=0,0,H1142+I1142+'motorcycle data'!$E$7)</f>
        <v>-150.92708267746923</v>
      </c>
      <c r="K1142" s="14">
        <f t="shared" si="206"/>
        <v>0</v>
      </c>
      <c r="L1142" s="14">
        <f t="shared" si="207"/>
        <v>150.92708267746923</v>
      </c>
      <c r="M1142" s="14">
        <f t="shared" si="208"/>
        <v>-0.96425636155049776</v>
      </c>
      <c r="N1142" s="14">
        <f t="shared" si="204"/>
        <v>0</v>
      </c>
      <c r="O1142" s="14">
        <f t="shared" si="209"/>
        <v>0.96425636155049776</v>
      </c>
      <c r="P1142" s="14">
        <f t="shared" si="210"/>
        <v>0.72319227116287332</v>
      </c>
      <c r="Q1142" s="14">
        <f t="shared" si="211"/>
        <v>0.72319227116287332</v>
      </c>
      <c r="R1142" s="14"/>
      <c r="S1142" s="14"/>
      <c r="T1142" s="14">
        <f t="shared" si="214"/>
        <v>881.92199115973028</v>
      </c>
      <c r="U1142" s="14">
        <f t="shared" si="215"/>
        <v>185.31094520683433</v>
      </c>
      <c r="V1142" s="14">
        <f t="shared" si="212"/>
        <v>0.58578573964192737</v>
      </c>
    </row>
    <row r="1143" spans="2:22" x14ac:dyDescent="0.3">
      <c r="B1143" s="10" t="s">
        <v>12</v>
      </c>
      <c r="C1143" s="10">
        <v>1135</v>
      </c>
      <c r="D1143" s="10">
        <v>113</v>
      </c>
      <c r="E1143" s="11">
        <v>19.399999999999999</v>
      </c>
      <c r="F1143" s="22">
        <f t="shared" si="205"/>
        <v>5.3888888888888884</v>
      </c>
      <c r="G1143" s="14">
        <f t="shared" si="213"/>
        <v>-0.93055555555555547</v>
      </c>
      <c r="H1143" s="14">
        <f>('motorcycle data'!$C$4)*(G1143)</f>
        <v>-184.24999999999997</v>
      </c>
      <c r="I1143" s="14">
        <f>0.5*1.225*F1143^2*('motorcycle data'!$F$4)*('motorcycle data'!$G$4)</f>
        <v>5.8519478780864187</v>
      </c>
      <c r="J1143" s="14">
        <f>IF(F1143=0,0,H1143+I1143+'motorcycle data'!$E$7)</f>
        <v>-139.55045212191357</v>
      </c>
      <c r="K1143" s="14">
        <f t="shared" si="206"/>
        <v>0</v>
      </c>
      <c r="L1143" s="14">
        <f t="shared" si="207"/>
        <v>139.55045212191357</v>
      </c>
      <c r="M1143" s="14">
        <f t="shared" si="208"/>
        <v>-0.75202188087920085</v>
      </c>
      <c r="N1143" s="14">
        <f t="shared" si="204"/>
        <v>0</v>
      </c>
      <c r="O1143" s="14">
        <f t="shared" si="209"/>
        <v>0.75202188087920085</v>
      </c>
      <c r="P1143" s="14">
        <f t="shared" si="210"/>
        <v>0.56401641065940067</v>
      </c>
      <c r="Q1143" s="14">
        <f t="shared" si="211"/>
        <v>0.56401641065940067</v>
      </c>
      <c r="R1143" s="14"/>
      <c r="S1143" s="14"/>
      <c r="T1143" s="14">
        <f t="shared" si="214"/>
        <v>881.92199115973028</v>
      </c>
      <c r="U1143" s="14">
        <f t="shared" si="215"/>
        <v>186.06296708771353</v>
      </c>
      <c r="V1143" s="14">
        <f t="shared" si="212"/>
        <v>0.45685329263411456</v>
      </c>
    </row>
    <row r="1144" spans="2:22" x14ac:dyDescent="0.3">
      <c r="B1144" s="10" t="s">
        <v>12</v>
      </c>
      <c r="C1144" s="10">
        <v>1136</v>
      </c>
      <c r="D1144" s="10">
        <v>114</v>
      </c>
      <c r="E1144" s="11">
        <v>16.3</v>
      </c>
      <c r="F1144" s="22">
        <f t="shared" si="205"/>
        <v>4.5277777777777777</v>
      </c>
      <c r="G1144" s="14">
        <f t="shared" si="213"/>
        <v>-0.66666666666666652</v>
      </c>
      <c r="H1144" s="14">
        <f>('motorcycle data'!$C$4)*(G1144)</f>
        <v>-131.99999999999997</v>
      </c>
      <c r="I1144" s="14">
        <f>0.5*1.225*F1144^2*('motorcycle data'!$F$4)*('motorcycle data'!$G$4)</f>
        <v>4.1311617380401238</v>
      </c>
      <c r="J1144" s="14">
        <f>IF(F1144=0,0,H1144+I1144+'motorcycle data'!$E$7)</f>
        <v>-89.021238261959851</v>
      </c>
      <c r="K1144" s="14">
        <f t="shared" si="206"/>
        <v>0</v>
      </c>
      <c r="L1144" s="14">
        <f t="shared" si="207"/>
        <v>89.021238261959851</v>
      </c>
      <c r="M1144" s="14">
        <f t="shared" si="208"/>
        <v>-0.40306838435276265</v>
      </c>
      <c r="N1144" s="14">
        <f t="shared" si="204"/>
        <v>0</v>
      </c>
      <c r="O1144" s="14">
        <f t="shared" si="209"/>
        <v>0.40306838435276265</v>
      </c>
      <c r="P1144" s="14">
        <f t="shared" si="210"/>
        <v>0.30230128826457198</v>
      </c>
      <c r="Q1144" s="14">
        <f t="shared" si="211"/>
        <v>0.30230128826457198</v>
      </c>
      <c r="R1144" s="14"/>
      <c r="S1144" s="14"/>
      <c r="T1144" s="14">
        <f t="shared" si="214"/>
        <v>881.92199115973028</v>
      </c>
      <c r="U1144" s="14">
        <f t="shared" si="215"/>
        <v>186.4660354720663</v>
      </c>
      <c r="V1144" s="14">
        <f t="shared" si="212"/>
        <v>0.2448640434943033</v>
      </c>
    </row>
    <row r="1145" spans="2:22" x14ac:dyDescent="0.3">
      <c r="B1145" s="10" t="s">
        <v>12</v>
      </c>
      <c r="C1145" s="10">
        <v>1137</v>
      </c>
      <c r="D1145" s="10">
        <v>115</v>
      </c>
      <c r="E1145" s="11">
        <v>14.6</v>
      </c>
      <c r="F1145" s="22">
        <f t="shared" si="205"/>
        <v>4.0555555555555554</v>
      </c>
      <c r="G1145" s="14">
        <f t="shared" si="213"/>
        <v>-0.29166666666666685</v>
      </c>
      <c r="H1145" s="14">
        <f>('motorcycle data'!$C$4)*(G1145)</f>
        <v>-57.750000000000036</v>
      </c>
      <c r="I1145" s="14">
        <f>0.5*1.225*F1145^2*('motorcycle data'!$F$4)*('motorcycle data'!$G$4)</f>
        <v>3.3143830632716038</v>
      </c>
      <c r="J1145" s="14">
        <f>IF(F1145=0,0,H1145+I1145+'motorcycle data'!$E$7)</f>
        <v>-15.58801693672843</v>
      </c>
      <c r="K1145" s="14">
        <f t="shared" si="206"/>
        <v>0</v>
      </c>
      <c r="L1145" s="14">
        <f t="shared" si="207"/>
        <v>15.58801693672843</v>
      </c>
      <c r="M1145" s="14">
        <f t="shared" si="208"/>
        <v>-6.3218068687843076E-2</v>
      </c>
      <c r="N1145" s="14">
        <f t="shared" si="204"/>
        <v>0</v>
      </c>
      <c r="O1145" s="14">
        <f t="shared" si="209"/>
        <v>6.3218068687843076E-2</v>
      </c>
      <c r="P1145" s="14">
        <f t="shared" si="210"/>
        <v>4.7413551515882307E-2</v>
      </c>
      <c r="Q1145" s="14">
        <f t="shared" si="211"/>
        <v>4.7413551515882307E-2</v>
      </c>
      <c r="R1145" s="14"/>
      <c r="S1145" s="14"/>
      <c r="T1145" s="14">
        <f t="shared" si="214"/>
        <v>881.92199115973028</v>
      </c>
      <c r="U1145" s="14">
        <f t="shared" si="215"/>
        <v>186.52925354075413</v>
      </c>
      <c r="V1145" s="14">
        <f t="shared" si="212"/>
        <v>3.8404976727864672E-2</v>
      </c>
    </row>
    <row r="1146" spans="2:22" x14ac:dyDescent="0.3">
      <c r="B1146" s="10" t="s">
        <v>12</v>
      </c>
      <c r="C1146" s="10">
        <v>1138</v>
      </c>
      <c r="D1146" s="10">
        <v>116</v>
      </c>
      <c r="E1146" s="11">
        <v>14.2</v>
      </c>
      <c r="F1146" s="22">
        <f t="shared" si="205"/>
        <v>3.9444444444444442</v>
      </c>
      <c r="G1146" s="14">
        <f t="shared" si="213"/>
        <v>-4.1666666666666519E-2</v>
      </c>
      <c r="H1146" s="14">
        <f>('motorcycle data'!$C$4)*(G1146)</f>
        <v>-8.2499999999999716</v>
      </c>
      <c r="I1146" s="14">
        <f>0.5*1.225*F1146^2*('motorcycle data'!$F$4)*('motorcycle data'!$G$4)</f>
        <v>3.1352608410493827</v>
      </c>
      <c r="J1146" s="14">
        <f>IF(F1146=0,0,H1146+I1146+'motorcycle data'!$E$7)</f>
        <v>33.732860841049408</v>
      </c>
      <c r="K1146" s="14">
        <f t="shared" si="206"/>
        <v>33.732860841049408</v>
      </c>
      <c r="L1146" s="14">
        <f t="shared" si="207"/>
        <v>0</v>
      </c>
      <c r="M1146" s="14">
        <f t="shared" si="208"/>
        <v>0.13305739553969487</v>
      </c>
      <c r="N1146" s="14">
        <f t="shared" si="204"/>
        <v>0.13305739553969487</v>
      </c>
      <c r="O1146" s="14">
        <f t="shared" si="209"/>
        <v>0</v>
      </c>
      <c r="P1146" s="14">
        <f t="shared" si="210"/>
        <v>0</v>
      </c>
      <c r="Q1146" s="14">
        <f t="shared" si="211"/>
        <v>0</v>
      </c>
      <c r="R1146" s="14"/>
      <c r="S1146" s="14"/>
      <c r="T1146" s="14">
        <f t="shared" si="214"/>
        <v>882.05504855526999</v>
      </c>
      <c r="U1146" s="14">
        <f t="shared" si="215"/>
        <v>186.52925354075413</v>
      </c>
      <c r="V1146" s="14">
        <f t="shared" si="212"/>
        <v>0</v>
      </c>
    </row>
    <row r="1147" spans="2:22" x14ac:dyDescent="0.3">
      <c r="B1147" s="10" t="s">
        <v>12</v>
      </c>
      <c r="C1147" s="10">
        <v>1139</v>
      </c>
      <c r="D1147" s="10">
        <v>117</v>
      </c>
      <c r="E1147" s="11">
        <v>14.3</v>
      </c>
      <c r="F1147" s="22">
        <f t="shared" si="205"/>
        <v>3.9722222222222223</v>
      </c>
      <c r="G1147" s="14">
        <f t="shared" si="213"/>
        <v>5.5555555555555601E-2</v>
      </c>
      <c r="H1147" s="14">
        <f>('motorcycle data'!$C$4)*(G1147)</f>
        <v>11.000000000000009</v>
      </c>
      <c r="I1147" s="14">
        <f>0.5*1.225*F1147^2*('motorcycle data'!$F$4)*('motorcycle data'!$G$4)</f>
        <v>3.1795749324845679</v>
      </c>
      <c r="J1147" s="14">
        <f>IF(F1147=0,0,H1147+I1147+'motorcycle data'!$E$7)</f>
        <v>53.027174932484577</v>
      </c>
      <c r="K1147" s="14">
        <f t="shared" si="206"/>
        <v>53.027174932484577</v>
      </c>
      <c r="L1147" s="14">
        <f t="shared" si="207"/>
        <v>0</v>
      </c>
      <c r="M1147" s="14">
        <f t="shared" si="208"/>
        <v>0.21063572264848041</v>
      </c>
      <c r="N1147" s="14">
        <f t="shared" si="204"/>
        <v>0.21063572264848041</v>
      </c>
      <c r="O1147" s="14">
        <f t="shared" si="209"/>
        <v>0</v>
      </c>
      <c r="P1147" s="14">
        <f t="shared" si="210"/>
        <v>0</v>
      </c>
      <c r="Q1147" s="14" t="str">
        <f t="shared" si="211"/>
        <v/>
      </c>
      <c r="R1147" s="14"/>
      <c r="S1147" s="14"/>
      <c r="T1147" s="14">
        <f t="shared" si="214"/>
        <v>882.26568427791847</v>
      </c>
      <c r="U1147" s="14">
        <f t="shared" si="215"/>
        <v>186.52925354075413</v>
      </c>
      <c r="V1147" s="14">
        <f t="shared" si="212"/>
        <v>0</v>
      </c>
    </row>
    <row r="1148" spans="2:22" x14ac:dyDescent="0.3">
      <c r="B1148" s="10" t="s">
        <v>12</v>
      </c>
      <c r="C1148" s="10">
        <v>1140</v>
      </c>
      <c r="D1148" s="10">
        <v>118</v>
      </c>
      <c r="E1148" s="11">
        <v>14.6</v>
      </c>
      <c r="F1148" s="22">
        <f t="shared" si="205"/>
        <v>4.0555555555555554</v>
      </c>
      <c r="G1148" s="14">
        <f t="shared" si="213"/>
        <v>0.11111111111111097</v>
      </c>
      <c r="H1148" s="14">
        <f>('motorcycle data'!$C$4)*(G1148)</f>
        <v>21.999999999999972</v>
      </c>
      <c r="I1148" s="14">
        <f>0.5*1.225*F1148^2*('motorcycle data'!$F$4)*('motorcycle data'!$G$4)</f>
        <v>3.3143830632716038</v>
      </c>
      <c r="J1148" s="14">
        <f>IF(F1148=0,0,H1148+I1148+'motorcycle data'!$E$7)</f>
        <v>64.161983063271578</v>
      </c>
      <c r="K1148" s="14">
        <f t="shared" si="206"/>
        <v>64.161983063271578</v>
      </c>
      <c r="L1148" s="14">
        <f t="shared" si="207"/>
        <v>0</v>
      </c>
      <c r="M1148" s="14">
        <f t="shared" si="208"/>
        <v>0.26021248686771248</v>
      </c>
      <c r="N1148" s="14">
        <f t="shared" si="204"/>
        <v>0.26021248686771248</v>
      </c>
      <c r="O1148" s="14">
        <f t="shared" si="209"/>
        <v>0</v>
      </c>
      <c r="P1148" s="14">
        <f t="shared" si="210"/>
        <v>0</v>
      </c>
      <c r="Q1148" s="14" t="str">
        <f t="shared" si="211"/>
        <v/>
      </c>
      <c r="R1148" s="14"/>
      <c r="S1148" s="14"/>
      <c r="T1148" s="14">
        <f t="shared" si="214"/>
        <v>882.52589676478613</v>
      </c>
      <c r="U1148" s="14">
        <f t="shared" si="215"/>
        <v>186.52925354075413</v>
      </c>
      <c r="V1148" s="14">
        <f t="shared" si="212"/>
        <v>0</v>
      </c>
    </row>
    <row r="1149" spans="2:22" x14ac:dyDescent="0.3">
      <c r="B1149" s="10" t="s">
        <v>12</v>
      </c>
      <c r="C1149" s="10">
        <v>1141</v>
      </c>
      <c r="D1149" s="10">
        <v>119</v>
      </c>
      <c r="E1149" s="11">
        <v>15.1</v>
      </c>
      <c r="F1149" s="22">
        <f t="shared" si="205"/>
        <v>4.1944444444444446</v>
      </c>
      <c r="G1149" s="14">
        <f t="shared" si="213"/>
        <v>0.24999999999999983</v>
      </c>
      <c r="H1149" s="14">
        <f>('motorcycle data'!$C$4)*(G1149)</f>
        <v>49.499999999999964</v>
      </c>
      <c r="I1149" s="14">
        <f>0.5*1.225*F1149^2*('motorcycle data'!$F$4)*('motorcycle data'!$G$4)</f>
        <v>3.5452828028549388</v>
      </c>
      <c r="J1149" s="14">
        <f>IF(F1149=0,0,H1149+I1149+'motorcycle data'!$E$7)</f>
        <v>91.892882802854899</v>
      </c>
      <c r="K1149" s="14">
        <f t="shared" si="206"/>
        <v>91.892882802854899</v>
      </c>
      <c r="L1149" s="14">
        <f t="shared" si="207"/>
        <v>0</v>
      </c>
      <c r="M1149" s="14">
        <f t="shared" si="208"/>
        <v>0.38543959175641918</v>
      </c>
      <c r="N1149" s="14">
        <f t="shared" si="204"/>
        <v>0.38543959175641918</v>
      </c>
      <c r="O1149" s="14">
        <f t="shared" si="209"/>
        <v>0</v>
      </c>
      <c r="P1149" s="14">
        <f t="shared" si="210"/>
        <v>0</v>
      </c>
      <c r="Q1149" s="14" t="str">
        <f t="shared" si="211"/>
        <v/>
      </c>
      <c r="R1149" s="14"/>
      <c r="S1149" s="14"/>
      <c r="T1149" s="14">
        <f t="shared" si="214"/>
        <v>882.91133635654251</v>
      </c>
      <c r="U1149" s="14">
        <f t="shared" si="215"/>
        <v>186.52925354075413</v>
      </c>
      <c r="V1149" s="14">
        <f t="shared" si="212"/>
        <v>0</v>
      </c>
    </row>
    <row r="1150" spans="2:22" x14ac:dyDescent="0.3">
      <c r="B1150" s="10" t="s">
        <v>12</v>
      </c>
      <c r="C1150" s="10">
        <v>1142</v>
      </c>
      <c r="D1150" s="10">
        <v>120</v>
      </c>
      <c r="E1150" s="11">
        <v>16.399999999999999</v>
      </c>
      <c r="F1150" s="22">
        <f t="shared" si="205"/>
        <v>4.5555555555555554</v>
      </c>
      <c r="G1150" s="14">
        <f t="shared" si="213"/>
        <v>0.5555555555555558</v>
      </c>
      <c r="H1150" s="14">
        <f>('motorcycle data'!$C$4)*(G1150)</f>
        <v>110.00000000000004</v>
      </c>
      <c r="I1150" s="14">
        <f>0.5*1.225*F1150^2*('motorcycle data'!$F$4)*('motorcycle data'!$G$4)</f>
        <v>4.1820063271604937</v>
      </c>
      <c r="J1150" s="14">
        <f>IF(F1150=0,0,H1150+I1150+'motorcycle data'!$E$7)</f>
        <v>153.02960632716054</v>
      </c>
      <c r="K1150" s="14">
        <f t="shared" si="206"/>
        <v>153.02960632716054</v>
      </c>
      <c r="L1150" s="14">
        <f t="shared" si="207"/>
        <v>0</v>
      </c>
      <c r="M1150" s="14">
        <f t="shared" si="208"/>
        <v>0.69713487326817569</v>
      </c>
      <c r="N1150" s="14">
        <f t="shared" si="204"/>
        <v>0.69713487326817569</v>
      </c>
      <c r="O1150" s="14">
        <f t="shared" si="209"/>
        <v>0</v>
      </c>
      <c r="P1150" s="14">
        <f t="shared" si="210"/>
        <v>0</v>
      </c>
      <c r="Q1150" s="14" t="str">
        <f t="shared" si="211"/>
        <v/>
      </c>
      <c r="R1150" s="14"/>
      <c r="S1150" s="14"/>
      <c r="T1150" s="14">
        <f t="shared" si="214"/>
        <v>883.60847122981068</v>
      </c>
      <c r="U1150" s="14">
        <f t="shared" si="215"/>
        <v>186.52925354075413</v>
      </c>
      <c r="V1150" s="14">
        <f t="shared" si="212"/>
        <v>0</v>
      </c>
    </row>
    <row r="1151" spans="2:22" x14ac:dyDescent="0.3">
      <c r="B1151" s="10" t="s">
        <v>12</v>
      </c>
      <c r="C1151" s="10">
        <v>1143</v>
      </c>
      <c r="D1151" s="10">
        <v>121</v>
      </c>
      <c r="E1151" s="11">
        <v>19.100000000000001</v>
      </c>
      <c r="F1151" s="22">
        <f t="shared" si="205"/>
        <v>5.3055555555555562</v>
      </c>
      <c r="G1151" s="14">
        <f t="shared" si="213"/>
        <v>0.84722222222222243</v>
      </c>
      <c r="H1151" s="14">
        <f>('motorcycle data'!$C$4)*(G1151)</f>
        <v>167.75000000000003</v>
      </c>
      <c r="I1151" s="14">
        <f>0.5*1.225*F1151^2*('motorcycle data'!$F$4)*('motorcycle data'!$G$4)</f>
        <v>5.672359191743829</v>
      </c>
      <c r="J1151" s="14">
        <f>IF(F1151=0,0,H1151+I1151+'motorcycle data'!$E$7)</f>
        <v>212.26995919174385</v>
      </c>
      <c r="K1151" s="14">
        <f t="shared" si="206"/>
        <v>212.26995919174385</v>
      </c>
      <c r="L1151" s="14">
        <f t="shared" si="207"/>
        <v>0</v>
      </c>
      <c r="M1151" s="14">
        <f t="shared" si="208"/>
        <v>1.1262100612673078</v>
      </c>
      <c r="N1151" s="14">
        <f t="shared" si="204"/>
        <v>1.1262100612673078</v>
      </c>
      <c r="O1151" s="14">
        <f t="shared" si="209"/>
        <v>0</v>
      </c>
      <c r="P1151" s="14">
        <f t="shared" si="210"/>
        <v>0</v>
      </c>
      <c r="Q1151" s="14" t="str">
        <f t="shared" si="211"/>
        <v/>
      </c>
      <c r="R1151" s="14"/>
      <c r="S1151" s="14"/>
      <c r="T1151" s="14">
        <f t="shared" si="214"/>
        <v>884.734681291078</v>
      </c>
      <c r="U1151" s="14">
        <f t="shared" si="215"/>
        <v>186.52925354075413</v>
      </c>
      <c r="V1151" s="14">
        <f t="shared" si="212"/>
        <v>0</v>
      </c>
    </row>
    <row r="1152" spans="2:22" x14ac:dyDescent="0.3">
      <c r="B1152" s="10" t="s">
        <v>12</v>
      </c>
      <c r="C1152" s="10">
        <v>1144</v>
      </c>
      <c r="D1152" s="10">
        <v>122</v>
      </c>
      <c r="E1152" s="11">
        <v>22.5</v>
      </c>
      <c r="F1152" s="22">
        <f t="shared" si="205"/>
        <v>6.25</v>
      </c>
      <c r="G1152" s="14">
        <f t="shared" si="213"/>
        <v>0.73611111111111072</v>
      </c>
      <c r="H1152" s="14">
        <f>('motorcycle data'!$C$4)*(G1152)</f>
        <v>145.74999999999991</v>
      </c>
      <c r="I1152" s="14">
        <f>0.5*1.225*F1152^2*('motorcycle data'!$F$4)*('motorcycle data'!$G$4)</f>
        <v>7.8715820312499991</v>
      </c>
      <c r="J1152" s="14">
        <f>IF(F1152=0,0,H1152+I1152+'motorcycle data'!$E$7)</f>
        <v>192.46918203124991</v>
      </c>
      <c r="K1152" s="14">
        <f t="shared" si="206"/>
        <v>192.46918203124991</v>
      </c>
      <c r="L1152" s="14">
        <f t="shared" si="207"/>
        <v>0</v>
      </c>
      <c r="M1152" s="14">
        <f t="shared" si="208"/>
        <v>1.202932387695312</v>
      </c>
      <c r="N1152" s="14">
        <f t="shared" si="204"/>
        <v>1.202932387695312</v>
      </c>
      <c r="O1152" s="14">
        <f t="shared" si="209"/>
        <v>0</v>
      </c>
      <c r="P1152" s="14">
        <f t="shared" si="210"/>
        <v>0</v>
      </c>
      <c r="Q1152" s="14" t="str">
        <f t="shared" si="211"/>
        <v/>
      </c>
      <c r="R1152" s="14"/>
      <c r="S1152" s="14"/>
      <c r="T1152" s="14">
        <f t="shared" si="214"/>
        <v>885.93761367877335</v>
      </c>
      <c r="U1152" s="14">
        <f t="shared" si="215"/>
        <v>186.52925354075413</v>
      </c>
      <c r="V1152" s="14">
        <f t="shared" si="212"/>
        <v>0</v>
      </c>
    </row>
    <row r="1153" spans="2:22" x14ac:dyDescent="0.3">
      <c r="B1153" s="10" t="s">
        <v>12</v>
      </c>
      <c r="C1153" s="10">
        <v>1145</v>
      </c>
      <c r="D1153" s="10">
        <v>123</v>
      </c>
      <c r="E1153" s="11">
        <v>24.4</v>
      </c>
      <c r="F1153" s="22">
        <f t="shared" si="205"/>
        <v>6.7777777777777768</v>
      </c>
      <c r="G1153" s="14">
        <f t="shared" si="213"/>
        <v>0.31944444444444453</v>
      </c>
      <c r="H1153" s="14">
        <f>('motorcycle data'!$C$4)*(G1153)</f>
        <v>63.250000000000014</v>
      </c>
      <c r="I1153" s="14">
        <f>0.5*1.225*F1153^2*('motorcycle data'!$F$4)*('motorcycle data'!$G$4)</f>
        <v>9.257135956790119</v>
      </c>
      <c r="J1153" s="14">
        <f>IF(F1153=0,0,H1153+I1153+'motorcycle data'!$E$7)</f>
        <v>111.35473595679014</v>
      </c>
      <c r="K1153" s="14">
        <f t="shared" si="206"/>
        <v>111.35473595679014</v>
      </c>
      <c r="L1153" s="14">
        <f t="shared" si="207"/>
        <v>0</v>
      </c>
      <c r="M1153" s="14">
        <f t="shared" si="208"/>
        <v>0.75473765481824406</v>
      </c>
      <c r="N1153" s="14">
        <f t="shared" si="204"/>
        <v>0.75473765481824406</v>
      </c>
      <c r="O1153" s="14">
        <f t="shared" si="209"/>
        <v>0</v>
      </c>
      <c r="P1153" s="14">
        <f t="shared" si="210"/>
        <v>0</v>
      </c>
      <c r="Q1153" s="14" t="str">
        <f t="shared" si="211"/>
        <v/>
      </c>
      <c r="R1153" s="14"/>
      <c r="S1153" s="14"/>
      <c r="T1153" s="14">
        <f t="shared" si="214"/>
        <v>886.69235133359155</v>
      </c>
      <c r="U1153" s="14">
        <f t="shared" si="215"/>
        <v>186.52925354075413</v>
      </c>
      <c r="V1153" s="14">
        <f t="shared" si="212"/>
        <v>0</v>
      </c>
    </row>
    <row r="1154" spans="2:22" x14ac:dyDescent="0.3">
      <c r="B1154" s="10" t="s">
        <v>12</v>
      </c>
      <c r="C1154" s="10">
        <v>1146</v>
      </c>
      <c r="D1154" s="10">
        <v>124</v>
      </c>
      <c r="E1154" s="11">
        <v>24.8</v>
      </c>
      <c r="F1154" s="22">
        <f t="shared" si="205"/>
        <v>6.8888888888888893</v>
      </c>
      <c r="G1154" s="14">
        <f t="shared" si="213"/>
        <v>-0.23611111111111099</v>
      </c>
      <c r="H1154" s="14">
        <f>('motorcycle data'!$C$4)*(G1154)</f>
        <v>-46.749999999999979</v>
      </c>
      <c r="I1154" s="14">
        <f>0.5*1.225*F1154^2*('motorcycle data'!$F$4)*('motorcycle data'!$G$4)</f>
        <v>9.5631364197530893</v>
      </c>
      <c r="J1154" s="14">
        <f>IF(F1154=0,0,H1154+I1154+'motorcycle data'!$E$7)</f>
        <v>1.6607364197531069</v>
      </c>
      <c r="K1154" s="14">
        <f t="shared" si="206"/>
        <v>1.6607364197531069</v>
      </c>
      <c r="L1154" s="14">
        <f t="shared" si="207"/>
        <v>0</v>
      </c>
      <c r="M1154" s="14">
        <f t="shared" si="208"/>
        <v>1.1440628669410292E-2</v>
      </c>
      <c r="N1154" s="14">
        <f t="shared" si="204"/>
        <v>1.1440628669410292E-2</v>
      </c>
      <c r="O1154" s="14">
        <f t="shared" si="209"/>
        <v>0</v>
      </c>
      <c r="P1154" s="14">
        <f t="shared" si="210"/>
        <v>0</v>
      </c>
      <c r="Q1154" s="14">
        <f t="shared" si="211"/>
        <v>0</v>
      </c>
      <c r="R1154" s="14">
        <f>SUM(Q1154:Q1158)</f>
        <v>1.7978800680035125</v>
      </c>
      <c r="S1154" s="14">
        <f>R1154*5</f>
        <v>8.9894003400175624</v>
      </c>
      <c r="T1154" s="14">
        <f t="shared" si="214"/>
        <v>886.70379196226099</v>
      </c>
      <c r="U1154" s="14">
        <f t="shared" si="215"/>
        <v>186.52925354075413</v>
      </c>
      <c r="V1154" s="14">
        <f t="shared" si="212"/>
        <v>0</v>
      </c>
    </row>
    <row r="1155" spans="2:22" x14ac:dyDescent="0.3">
      <c r="B1155" s="10" t="s">
        <v>12</v>
      </c>
      <c r="C1155" s="10">
        <v>1147</v>
      </c>
      <c r="D1155" s="10">
        <v>125</v>
      </c>
      <c r="E1155" s="11">
        <v>22.7</v>
      </c>
      <c r="F1155" s="22">
        <f t="shared" si="205"/>
        <v>6.3055555555555554</v>
      </c>
      <c r="G1155" s="14">
        <f t="shared" si="213"/>
        <v>-1.0277777777777781</v>
      </c>
      <c r="H1155" s="14">
        <f>('motorcycle data'!$C$4)*(G1155)</f>
        <v>-203.50000000000006</v>
      </c>
      <c r="I1155" s="14">
        <f>0.5*1.225*F1155^2*('motorcycle data'!$F$4)*('motorcycle data'!$G$4)</f>
        <v>8.0121432195216045</v>
      </c>
      <c r="J1155" s="14">
        <f>IF(F1155=0,0,H1155+I1155+'motorcycle data'!$E$7)</f>
        <v>-156.64025678047847</v>
      </c>
      <c r="K1155" s="14">
        <f t="shared" si="206"/>
        <v>0</v>
      </c>
      <c r="L1155" s="14">
        <f t="shared" si="207"/>
        <v>156.64025678047847</v>
      </c>
      <c r="M1155" s="14">
        <f t="shared" si="208"/>
        <v>-0.98770384136579481</v>
      </c>
      <c r="N1155" s="14">
        <f t="shared" si="204"/>
        <v>0</v>
      </c>
      <c r="O1155" s="14">
        <f t="shared" si="209"/>
        <v>0.98770384136579481</v>
      </c>
      <c r="P1155" s="14">
        <f t="shared" si="210"/>
        <v>0.74077788102434616</v>
      </c>
      <c r="Q1155" s="14">
        <f t="shared" si="211"/>
        <v>0.74077788102434616</v>
      </c>
      <c r="R1155" s="14"/>
      <c r="S1155" s="14"/>
      <c r="T1155" s="14">
        <f t="shared" si="214"/>
        <v>886.70379196226099</v>
      </c>
      <c r="U1155" s="14">
        <f t="shared" si="215"/>
        <v>187.51695738211993</v>
      </c>
      <c r="V1155" s="14">
        <f t="shared" si="212"/>
        <v>0.60003008362972043</v>
      </c>
    </row>
    <row r="1156" spans="2:22" x14ac:dyDescent="0.3">
      <c r="B1156" s="10" t="s">
        <v>12</v>
      </c>
      <c r="C1156" s="10">
        <v>1148</v>
      </c>
      <c r="D1156" s="10">
        <v>126</v>
      </c>
      <c r="E1156" s="11">
        <v>17.399999999999999</v>
      </c>
      <c r="F1156" s="22">
        <f t="shared" si="205"/>
        <v>4.833333333333333</v>
      </c>
      <c r="G1156" s="14">
        <f t="shared" si="213"/>
        <v>-1.2361111111111109</v>
      </c>
      <c r="H1156" s="14">
        <f>('motorcycle data'!$C$4)*(G1156)</f>
        <v>-244.74999999999997</v>
      </c>
      <c r="I1156" s="14">
        <f>0.5*1.225*F1156^2*('motorcycle data'!$F$4)*('motorcycle data'!$G$4)</f>
        <v>4.7075559027777771</v>
      </c>
      <c r="J1156" s="14">
        <f>IF(F1156=0,0,H1156+I1156+'motorcycle data'!$E$7)</f>
        <v>-201.19484409722219</v>
      </c>
      <c r="K1156" s="14">
        <f t="shared" si="206"/>
        <v>0</v>
      </c>
      <c r="L1156" s="14">
        <f t="shared" si="207"/>
        <v>201.19484409722219</v>
      </c>
      <c r="M1156" s="14">
        <f t="shared" si="208"/>
        <v>-0.97244174646990722</v>
      </c>
      <c r="N1156" s="14">
        <f t="shared" si="204"/>
        <v>0</v>
      </c>
      <c r="O1156" s="14">
        <f t="shared" si="209"/>
        <v>0.97244174646990722</v>
      </c>
      <c r="P1156" s="14">
        <f t="shared" si="210"/>
        <v>0.72933130985243044</v>
      </c>
      <c r="Q1156" s="14">
        <f t="shared" si="211"/>
        <v>0.72933130985243044</v>
      </c>
      <c r="R1156" s="14"/>
      <c r="S1156" s="14"/>
      <c r="T1156" s="14">
        <f t="shared" si="214"/>
        <v>886.70379196226099</v>
      </c>
      <c r="U1156" s="14">
        <f t="shared" si="215"/>
        <v>188.48939912858984</v>
      </c>
      <c r="V1156" s="14">
        <f t="shared" si="212"/>
        <v>0.59075836098046874</v>
      </c>
    </row>
    <row r="1157" spans="2:22" x14ac:dyDescent="0.3">
      <c r="B1157" s="10" t="s">
        <v>12</v>
      </c>
      <c r="C1157" s="10">
        <v>1149</v>
      </c>
      <c r="D1157" s="10">
        <v>127</v>
      </c>
      <c r="E1157" s="11">
        <v>13.8</v>
      </c>
      <c r="F1157" s="22">
        <f t="shared" si="205"/>
        <v>3.8333333333333335</v>
      </c>
      <c r="G1157" s="14">
        <f t="shared" si="213"/>
        <v>-0.74999999999999978</v>
      </c>
      <c r="H1157" s="14">
        <f>('motorcycle data'!$C$4)*(G1157)</f>
        <v>-148.49999999999994</v>
      </c>
      <c r="I1157" s="14">
        <f>0.5*1.225*F1157^2*('motorcycle data'!$F$4)*('motorcycle data'!$G$4)</f>
        <v>2.9611142361111114</v>
      </c>
      <c r="J1157" s="14">
        <f>IF(F1157=0,0,H1157+I1157+'motorcycle data'!$E$7)</f>
        <v>-106.69128576388883</v>
      </c>
      <c r="K1157" s="14">
        <f t="shared" si="206"/>
        <v>0</v>
      </c>
      <c r="L1157" s="14">
        <f t="shared" si="207"/>
        <v>106.69128576388883</v>
      </c>
      <c r="M1157" s="14">
        <f t="shared" si="208"/>
        <v>-0.40898326209490721</v>
      </c>
      <c r="N1157" s="14">
        <f t="shared" si="204"/>
        <v>0</v>
      </c>
      <c r="O1157" s="14">
        <f t="shared" si="209"/>
        <v>0.40898326209490721</v>
      </c>
      <c r="P1157" s="14">
        <f t="shared" si="210"/>
        <v>0.30673744657118041</v>
      </c>
      <c r="Q1157" s="14">
        <f t="shared" si="211"/>
        <v>0.30673744657118041</v>
      </c>
      <c r="R1157" s="14"/>
      <c r="S1157" s="14"/>
      <c r="T1157" s="14">
        <f t="shared" si="214"/>
        <v>886.70379196226099</v>
      </c>
      <c r="U1157" s="14">
        <f t="shared" si="215"/>
        <v>188.89838239068476</v>
      </c>
      <c r="V1157" s="14">
        <f t="shared" si="212"/>
        <v>0.24845733172265613</v>
      </c>
    </row>
    <row r="1158" spans="2:22" x14ac:dyDescent="0.3">
      <c r="B1158" s="10" t="s">
        <v>12</v>
      </c>
      <c r="C1158" s="10">
        <v>1150</v>
      </c>
      <c r="D1158" s="10">
        <v>128</v>
      </c>
      <c r="E1158" s="11">
        <v>12</v>
      </c>
      <c r="F1158" s="22">
        <f t="shared" si="205"/>
        <v>3.333333333333333</v>
      </c>
      <c r="G1158" s="14">
        <f t="shared" si="213"/>
        <v>-0.25000000000000011</v>
      </c>
      <c r="H1158" s="14">
        <f>('motorcycle data'!$C$4)*(G1158)</f>
        <v>-49.500000000000021</v>
      </c>
      <c r="I1158" s="14">
        <f>0.5*1.225*F1158^2*('motorcycle data'!$F$4)*('motorcycle data'!$G$4)</f>
        <v>2.239027777777777</v>
      </c>
      <c r="J1158" s="14">
        <f>IF(F1158=0,0,H1158+I1158+'motorcycle data'!$E$7)</f>
        <v>-8.4133722222222431</v>
      </c>
      <c r="K1158" s="14">
        <f t="shared" si="206"/>
        <v>0</v>
      </c>
      <c r="L1158" s="14">
        <f t="shared" si="207"/>
        <v>8.4133722222222431</v>
      </c>
      <c r="M1158" s="14">
        <f t="shared" si="208"/>
        <v>-2.8044574074074142E-2</v>
      </c>
      <c r="N1158" s="14">
        <f t="shared" si="204"/>
        <v>0</v>
      </c>
      <c r="O1158" s="14">
        <f t="shared" si="209"/>
        <v>2.8044574074074142E-2</v>
      </c>
      <c r="P1158" s="14">
        <f t="shared" si="210"/>
        <v>2.1033430555555607E-2</v>
      </c>
      <c r="Q1158" s="14">
        <f t="shared" si="211"/>
        <v>2.1033430555555607E-2</v>
      </c>
      <c r="R1158" s="14"/>
      <c r="S1158" s="14"/>
      <c r="T1158" s="14">
        <f t="shared" si="214"/>
        <v>886.70379196226099</v>
      </c>
      <c r="U1158" s="14">
        <f t="shared" si="215"/>
        <v>188.92642696475883</v>
      </c>
      <c r="V1158" s="14">
        <f t="shared" si="212"/>
        <v>1.7037078750000042E-2</v>
      </c>
    </row>
    <row r="1159" spans="2:22" x14ac:dyDescent="0.3">
      <c r="B1159" s="10" t="s">
        <v>12</v>
      </c>
      <c r="C1159" s="10">
        <v>1151</v>
      </c>
      <c r="D1159" s="10">
        <v>129</v>
      </c>
      <c r="E1159" s="11">
        <v>12</v>
      </c>
      <c r="F1159" s="22">
        <f t="shared" si="205"/>
        <v>3.333333333333333</v>
      </c>
      <c r="G1159" s="14">
        <f t="shared" si="213"/>
        <v>0</v>
      </c>
      <c r="H1159" s="14">
        <f>('motorcycle data'!$C$4)*(G1159)</f>
        <v>0</v>
      </c>
      <c r="I1159" s="14">
        <f>0.5*1.225*F1159^2*('motorcycle data'!$F$4)*('motorcycle data'!$G$4)</f>
        <v>2.239027777777777</v>
      </c>
      <c r="J1159" s="14">
        <f>IF(F1159=0,0,H1159+I1159+'motorcycle data'!$E$7)</f>
        <v>41.086627777777778</v>
      </c>
      <c r="K1159" s="14">
        <f t="shared" si="206"/>
        <v>41.086627777777778</v>
      </c>
      <c r="L1159" s="14">
        <f t="shared" si="207"/>
        <v>0</v>
      </c>
      <c r="M1159" s="14">
        <f t="shared" si="208"/>
        <v>0.13695542592592591</v>
      </c>
      <c r="N1159" s="14">
        <f t="shared" si="204"/>
        <v>0.13695542592592591</v>
      </c>
      <c r="O1159" s="14">
        <f t="shared" si="209"/>
        <v>0</v>
      </c>
      <c r="P1159" s="14">
        <f t="shared" si="210"/>
        <v>0</v>
      </c>
      <c r="Q1159" s="14" t="str">
        <f t="shared" si="211"/>
        <v/>
      </c>
      <c r="R1159" s="14"/>
      <c r="S1159" s="14"/>
      <c r="T1159" s="14">
        <f t="shared" si="214"/>
        <v>886.84074738818697</v>
      </c>
      <c r="U1159" s="14">
        <f t="shared" si="215"/>
        <v>188.92642696475883</v>
      </c>
      <c r="V1159" s="14">
        <f t="shared" si="212"/>
        <v>0</v>
      </c>
    </row>
    <row r="1160" spans="2:22" x14ac:dyDescent="0.3">
      <c r="B1160" s="10" t="s">
        <v>12</v>
      </c>
      <c r="C1160" s="10">
        <v>1152</v>
      </c>
      <c r="D1160" s="10">
        <v>130</v>
      </c>
      <c r="E1160" s="11">
        <v>12</v>
      </c>
      <c r="F1160" s="22">
        <f t="shared" si="205"/>
        <v>3.333333333333333</v>
      </c>
      <c r="G1160" s="14">
        <f t="shared" si="213"/>
        <v>0.26388888888888895</v>
      </c>
      <c r="H1160" s="14">
        <f>('motorcycle data'!$C$4)*(G1160)</f>
        <v>52.250000000000014</v>
      </c>
      <c r="I1160" s="14">
        <f>0.5*1.225*F1160^2*('motorcycle data'!$F$4)*('motorcycle data'!$G$4)</f>
        <v>2.239027777777777</v>
      </c>
      <c r="J1160" s="14">
        <f>IF(F1160=0,0,H1160+I1160+'motorcycle data'!$E$7)</f>
        <v>93.336627777777792</v>
      </c>
      <c r="K1160" s="14">
        <f t="shared" si="206"/>
        <v>93.336627777777792</v>
      </c>
      <c r="L1160" s="14">
        <f t="shared" si="207"/>
        <v>0</v>
      </c>
      <c r="M1160" s="14">
        <f t="shared" si="208"/>
        <v>0.3111220925925926</v>
      </c>
      <c r="N1160" s="14">
        <f t="shared" ref="N1160:N1223" si="216">IF(M1160&gt;0,M1160,0)</f>
        <v>0.3111220925925926</v>
      </c>
      <c r="O1160" s="14">
        <f t="shared" si="209"/>
        <v>0</v>
      </c>
      <c r="P1160" s="14">
        <f t="shared" si="210"/>
        <v>0</v>
      </c>
      <c r="Q1160" s="14" t="str">
        <f t="shared" si="211"/>
        <v/>
      </c>
      <c r="R1160" s="14"/>
      <c r="S1160" s="14"/>
      <c r="T1160" s="14">
        <f t="shared" si="214"/>
        <v>887.15186948077951</v>
      </c>
      <c r="U1160" s="14">
        <f t="shared" si="215"/>
        <v>188.92642696475883</v>
      </c>
      <c r="V1160" s="14">
        <f t="shared" si="212"/>
        <v>0</v>
      </c>
    </row>
    <row r="1161" spans="2:22" x14ac:dyDescent="0.3">
      <c r="B1161" s="10" t="s">
        <v>12</v>
      </c>
      <c r="C1161" s="10">
        <v>1153</v>
      </c>
      <c r="D1161" s="10">
        <v>131</v>
      </c>
      <c r="E1161" s="11">
        <v>13.9</v>
      </c>
      <c r="F1161" s="22">
        <f t="shared" ref="F1161:F1224" si="217">E1161/3.6</f>
        <v>3.8611111111111112</v>
      </c>
      <c r="G1161" s="14">
        <f t="shared" si="213"/>
        <v>0.94444444444444453</v>
      </c>
      <c r="H1161" s="14">
        <f>('motorcycle data'!$C$4)*(G1161)</f>
        <v>187.00000000000003</v>
      </c>
      <c r="I1161" s="14">
        <f>0.5*1.225*F1161^2*('motorcycle data'!$F$4)*('motorcycle data'!$G$4)</f>
        <v>3.0041844232253085</v>
      </c>
      <c r="J1161" s="14">
        <f>IF(F1161=0,0,H1161+I1161+'motorcycle data'!$E$7)</f>
        <v>228.85178442322533</v>
      </c>
      <c r="K1161" s="14">
        <f t="shared" ref="K1161:K1224" si="218">IF(J1161&lt;=0,0,J1161)</f>
        <v>228.85178442322533</v>
      </c>
      <c r="L1161" s="14">
        <f t="shared" ref="L1161:L1224" si="219">IF(J1161&lt;0,J1161*-1,0)</f>
        <v>0</v>
      </c>
      <c r="M1161" s="14">
        <f t="shared" ref="M1161:M1224" si="220">(J1161*F1161)/1000</f>
        <v>0.88362216763412005</v>
      </c>
      <c r="N1161" s="14">
        <f t="shared" si="216"/>
        <v>0.88362216763412005</v>
      </c>
      <c r="O1161" s="14">
        <f t="shared" ref="O1161:O1224" si="221">IF(M1161&lt;0,M1161*-1,0)</f>
        <v>0</v>
      </c>
      <c r="P1161" s="14">
        <f t="shared" ref="P1161:P1224" si="222">O1161*0.75</f>
        <v>0</v>
      </c>
      <c r="Q1161" s="14" t="str">
        <f t="shared" ref="Q1161:Q1224" si="223">IF(G1161&lt;0,P1161,"")</f>
        <v/>
      </c>
      <c r="R1161" s="14"/>
      <c r="S1161" s="14"/>
      <c r="T1161" s="14">
        <f t="shared" si="214"/>
        <v>888.03549164841365</v>
      </c>
      <c r="U1161" s="14">
        <f t="shared" si="215"/>
        <v>188.92642696475883</v>
      </c>
      <c r="V1161" s="14">
        <f t="shared" ref="V1161:V1224" si="224">O1161*0.75*0.9*0.9</f>
        <v>0</v>
      </c>
    </row>
    <row r="1162" spans="2:22" x14ac:dyDescent="0.3">
      <c r="B1162" s="10" t="s">
        <v>12</v>
      </c>
      <c r="C1162" s="10">
        <v>1154</v>
      </c>
      <c r="D1162" s="10">
        <v>132</v>
      </c>
      <c r="E1162" s="11">
        <v>18.8</v>
      </c>
      <c r="F1162" s="22">
        <f t="shared" si="217"/>
        <v>5.2222222222222223</v>
      </c>
      <c r="G1162" s="14">
        <f t="shared" ref="G1162:G1225" si="225">($E1163-$E1161)/2/3.6</f>
        <v>1.5555555555555556</v>
      </c>
      <c r="H1162" s="14">
        <f>('motorcycle data'!$C$4)*(G1162)</f>
        <v>308</v>
      </c>
      <c r="I1162" s="14">
        <f>0.5*1.225*F1162^2*('motorcycle data'!$F$4)*('motorcycle data'!$G$4)</f>
        <v>5.4955692901234574</v>
      </c>
      <c r="J1162" s="14">
        <f>IF(F1162=0,0,H1162+I1162+'motorcycle data'!$E$7)</f>
        <v>352.34316929012346</v>
      </c>
      <c r="K1162" s="14">
        <f t="shared" si="218"/>
        <v>352.34316929012346</v>
      </c>
      <c r="L1162" s="14">
        <f t="shared" si="219"/>
        <v>0</v>
      </c>
      <c r="M1162" s="14">
        <f t="shared" si="220"/>
        <v>1.8400143285150892</v>
      </c>
      <c r="N1162" s="14">
        <f t="shared" si="216"/>
        <v>1.8400143285150892</v>
      </c>
      <c r="O1162" s="14">
        <f t="shared" si="221"/>
        <v>0</v>
      </c>
      <c r="P1162" s="14">
        <f t="shared" si="222"/>
        <v>0</v>
      </c>
      <c r="Q1162" s="14" t="str">
        <f t="shared" si="223"/>
        <v/>
      </c>
      <c r="R1162" s="14"/>
      <c r="S1162" s="14"/>
      <c r="T1162" s="14">
        <f t="shared" ref="T1162:T1225" si="226">T1161+N1162</f>
        <v>889.87550597692871</v>
      </c>
      <c r="U1162" s="14">
        <f t="shared" ref="U1162:U1225" si="227">U1161+O1162</f>
        <v>188.92642696475883</v>
      </c>
      <c r="V1162" s="14">
        <f t="shared" si="224"/>
        <v>0</v>
      </c>
    </row>
    <row r="1163" spans="2:22" x14ac:dyDescent="0.3">
      <c r="B1163" s="10" t="s">
        <v>12</v>
      </c>
      <c r="C1163" s="10">
        <v>1155</v>
      </c>
      <c r="D1163" s="10">
        <v>133</v>
      </c>
      <c r="E1163" s="11">
        <v>25.1</v>
      </c>
      <c r="F1163" s="22">
        <f t="shared" si="217"/>
        <v>6.9722222222222223</v>
      </c>
      <c r="G1163" s="14">
        <f t="shared" si="225"/>
        <v>1.5277777777777777</v>
      </c>
      <c r="H1163" s="14">
        <f>('motorcycle data'!$C$4)*(G1163)</f>
        <v>302.5</v>
      </c>
      <c r="I1163" s="14">
        <f>0.5*1.225*F1163^2*('motorcycle data'!$F$4)*('motorcycle data'!$G$4)</f>
        <v>9.7959020158179015</v>
      </c>
      <c r="J1163" s="14">
        <f>IF(F1163=0,0,H1163+I1163+'motorcycle data'!$E$7)</f>
        <v>351.14350201581789</v>
      </c>
      <c r="K1163" s="14">
        <f t="shared" si="218"/>
        <v>351.14350201581789</v>
      </c>
      <c r="L1163" s="14">
        <f t="shared" si="219"/>
        <v>0</v>
      </c>
      <c r="M1163" s="14">
        <f t="shared" si="220"/>
        <v>2.4482505279436193</v>
      </c>
      <c r="N1163" s="14">
        <f t="shared" si="216"/>
        <v>2.4482505279436193</v>
      </c>
      <c r="O1163" s="14">
        <f t="shared" si="221"/>
        <v>0</v>
      </c>
      <c r="P1163" s="14">
        <f t="shared" si="222"/>
        <v>0</v>
      </c>
      <c r="Q1163" s="14" t="str">
        <f t="shared" si="223"/>
        <v/>
      </c>
      <c r="R1163" s="14"/>
      <c r="S1163" s="14"/>
      <c r="T1163" s="14">
        <f t="shared" si="226"/>
        <v>892.32375650487234</v>
      </c>
      <c r="U1163" s="14">
        <f t="shared" si="227"/>
        <v>188.92642696475883</v>
      </c>
      <c r="V1163" s="14">
        <f t="shared" si="224"/>
        <v>0</v>
      </c>
    </row>
    <row r="1164" spans="2:22" x14ac:dyDescent="0.3">
      <c r="B1164" s="10" t="s">
        <v>12</v>
      </c>
      <c r="C1164" s="10">
        <v>1156</v>
      </c>
      <c r="D1164" s="10">
        <v>134</v>
      </c>
      <c r="E1164" s="11">
        <v>29.8</v>
      </c>
      <c r="F1164" s="22">
        <f t="shared" si="217"/>
        <v>8.2777777777777786</v>
      </c>
      <c r="G1164" s="14">
        <f t="shared" si="225"/>
        <v>1.2083333333333328</v>
      </c>
      <c r="H1164" s="14">
        <f>('motorcycle data'!$C$4)*(G1164)</f>
        <v>239.24999999999989</v>
      </c>
      <c r="I1164" s="14">
        <f>0.5*1.225*F1164^2*('motorcycle data'!$F$4)*('motorcycle data'!$G$4)</f>
        <v>13.80795991512346</v>
      </c>
      <c r="J1164" s="14">
        <f>IF(F1164=0,0,H1164+I1164+'motorcycle data'!$E$7)</f>
        <v>291.90555991512338</v>
      </c>
      <c r="K1164" s="14">
        <f t="shared" si="218"/>
        <v>291.90555991512338</v>
      </c>
      <c r="L1164" s="14">
        <f t="shared" si="219"/>
        <v>0</v>
      </c>
      <c r="M1164" s="14">
        <f t="shared" si="220"/>
        <v>2.4163293570751878</v>
      </c>
      <c r="N1164" s="14">
        <f t="shared" si="216"/>
        <v>2.4163293570751878</v>
      </c>
      <c r="O1164" s="14">
        <f t="shared" si="221"/>
        <v>0</v>
      </c>
      <c r="P1164" s="14">
        <f t="shared" si="222"/>
        <v>0</v>
      </c>
      <c r="Q1164" s="14" t="str">
        <f t="shared" si="223"/>
        <v/>
      </c>
      <c r="R1164" s="14"/>
      <c r="S1164" s="14"/>
      <c r="T1164" s="14">
        <f t="shared" si="226"/>
        <v>894.74008586194748</v>
      </c>
      <c r="U1164" s="14">
        <f t="shared" si="227"/>
        <v>188.92642696475883</v>
      </c>
      <c r="V1164" s="14">
        <f t="shared" si="224"/>
        <v>0</v>
      </c>
    </row>
    <row r="1165" spans="2:22" x14ac:dyDescent="0.3">
      <c r="B1165" s="10" t="s">
        <v>12</v>
      </c>
      <c r="C1165" s="10">
        <v>1157</v>
      </c>
      <c r="D1165" s="10">
        <v>135</v>
      </c>
      <c r="E1165" s="11">
        <v>33.799999999999997</v>
      </c>
      <c r="F1165" s="22">
        <f t="shared" si="217"/>
        <v>9.3888888888888875</v>
      </c>
      <c r="G1165" s="14">
        <f t="shared" si="225"/>
        <v>1.166666666666667</v>
      </c>
      <c r="H1165" s="14">
        <f>('motorcycle data'!$C$4)*(G1165)</f>
        <v>231.00000000000006</v>
      </c>
      <c r="I1165" s="14">
        <f>0.5*1.225*F1165^2*('motorcycle data'!$F$4)*('motorcycle data'!$G$4)</f>
        <v>17.763575655864191</v>
      </c>
      <c r="J1165" s="14">
        <f>IF(F1165=0,0,H1165+I1165+'motorcycle data'!$E$7)</f>
        <v>287.61117565586426</v>
      </c>
      <c r="K1165" s="14">
        <f t="shared" si="218"/>
        <v>287.61117565586426</v>
      </c>
      <c r="L1165" s="14">
        <f t="shared" si="219"/>
        <v>0</v>
      </c>
      <c r="M1165" s="14">
        <f t="shared" si="220"/>
        <v>2.7003493714356139</v>
      </c>
      <c r="N1165" s="14">
        <f t="shared" si="216"/>
        <v>2.7003493714356139</v>
      </c>
      <c r="O1165" s="14">
        <f t="shared" si="221"/>
        <v>0</v>
      </c>
      <c r="P1165" s="14">
        <f t="shared" si="222"/>
        <v>0</v>
      </c>
      <c r="Q1165" s="14" t="str">
        <f t="shared" si="223"/>
        <v/>
      </c>
      <c r="R1165" s="14"/>
      <c r="S1165" s="14"/>
      <c r="T1165" s="14">
        <f t="shared" si="226"/>
        <v>897.44043523338314</v>
      </c>
      <c r="U1165" s="14">
        <f t="shared" si="227"/>
        <v>188.92642696475883</v>
      </c>
      <c r="V1165" s="14">
        <f t="shared" si="224"/>
        <v>0</v>
      </c>
    </row>
    <row r="1166" spans="2:22" x14ac:dyDescent="0.3">
      <c r="B1166" s="10" t="s">
        <v>12</v>
      </c>
      <c r="C1166" s="10">
        <v>1158</v>
      </c>
      <c r="D1166" s="10">
        <v>136</v>
      </c>
      <c r="E1166" s="11">
        <v>38.200000000000003</v>
      </c>
      <c r="F1166" s="22">
        <f t="shared" si="217"/>
        <v>10.611111111111112</v>
      </c>
      <c r="G1166" s="14">
        <f t="shared" si="225"/>
        <v>1.3333333333333335</v>
      </c>
      <c r="H1166" s="14">
        <f>('motorcycle data'!$C$4)*(G1166)</f>
        <v>264.00000000000006</v>
      </c>
      <c r="I1166" s="14">
        <f>0.5*1.225*F1166^2*('motorcycle data'!$F$4)*('motorcycle data'!$G$4)</f>
        <v>22.689436766975316</v>
      </c>
      <c r="J1166" s="14">
        <f>IF(F1166=0,0,H1166+I1166+'motorcycle data'!$E$7)</f>
        <v>325.53703676697535</v>
      </c>
      <c r="K1166" s="14">
        <f t="shared" si="218"/>
        <v>325.53703676697535</v>
      </c>
      <c r="L1166" s="14">
        <f t="shared" si="219"/>
        <v>0</v>
      </c>
      <c r="M1166" s="14">
        <f t="shared" si="220"/>
        <v>3.4543096679162391</v>
      </c>
      <c r="N1166" s="14">
        <f t="shared" si="216"/>
        <v>3.4543096679162391</v>
      </c>
      <c r="O1166" s="14">
        <f t="shared" si="221"/>
        <v>0</v>
      </c>
      <c r="P1166" s="14">
        <f t="shared" si="222"/>
        <v>0</v>
      </c>
      <c r="Q1166" s="14" t="str">
        <f t="shared" si="223"/>
        <v/>
      </c>
      <c r="R1166" s="14"/>
      <c r="S1166" s="14"/>
      <c r="T1166" s="14">
        <f t="shared" si="226"/>
        <v>900.89474490129942</v>
      </c>
      <c r="U1166" s="14">
        <f t="shared" si="227"/>
        <v>188.92642696475883</v>
      </c>
      <c r="V1166" s="14">
        <f t="shared" si="224"/>
        <v>0</v>
      </c>
    </row>
    <row r="1167" spans="2:22" x14ac:dyDescent="0.3">
      <c r="B1167" s="10" t="s">
        <v>12</v>
      </c>
      <c r="C1167" s="10">
        <v>1159</v>
      </c>
      <c r="D1167" s="10">
        <v>137</v>
      </c>
      <c r="E1167" s="11">
        <v>43.4</v>
      </c>
      <c r="F1167" s="22">
        <f t="shared" si="217"/>
        <v>12.055555555555555</v>
      </c>
      <c r="G1167" s="14">
        <f t="shared" si="225"/>
        <v>1.4861111111111105</v>
      </c>
      <c r="H1167" s="14">
        <f>('motorcycle data'!$C$4)*(G1167)</f>
        <v>294.24999999999989</v>
      </c>
      <c r="I1167" s="14">
        <f>0.5*1.225*F1167^2*('motorcycle data'!$F$4)*('motorcycle data'!$G$4)</f>
        <v>29.287105285493819</v>
      </c>
      <c r="J1167" s="14">
        <f>IF(F1167=0,0,H1167+I1167+'motorcycle data'!$E$7)</f>
        <v>362.38470528549368</v>
      </c>
      <c r="K1167" s="14">
        <f t="shared" si="218"/>
        <v>362.38470528549368</v>
      </c>
      <c r="L1167" s="14">
        <f t="shared" si="219"/>
        <v>0</v>
      </c>
      <c r="M1167" s="14">
        <f t="shared" si="220"/>
        <v>4.3687489470528966</v>
      </c>
      <c r="N1167" s="14">
        <f t="shared" si="216"/>
        <v>4.3687489470528966</v>
      </c>
      <c r="O1167" s="14">
        <f t="shared" si="221"/>
        <v>0</v>
      </c>
      <c r="P1167" s="14">
        <f t="shared" si="222"/>
        <v>0</v>
      </c>
      <c r="Q1167" s="14" t="str">
        <f t="shared" si="223"/>
        <v/>
      </c>
      <c r="R1167" s="14"/>
      <c r="S1167" s="14"/>
      <c r="T1167" s="14">
        <f t="shared" si="226"/>
        <v>905.26349384835237</v>
      </c>
      <c r="U1167" s="14">
        <f t="shared" si="227"/>
        <v>188.92642696475883</v>
      </c>
      <c r="V1167" s="14">
        <f t="shared" si="224"/>
        <v>0</v>
      </c>
    </row>
    <row r="1168" spans="2:22" x14ac:dyDescent="0.3">
      <c r="B1168" s="10" t="s">
        <v>12</v>
      </c>
      <c r="C1168" s="10">
        <v>1160</v>
      </c>
      <c r="D1168" s="10">
        <v>138</v>
      </c>
      <c r="E1168" s="11">
        <v>48.9</v>
      </c>
      <c r="F1168" s="22">
        <f t="shared" si="217"/>
        <v>13.583333333333332</v>
      </c>
      <c r="G1168" s="14">
        <f t="shared" si="225"/>
        <v>1.4444444444444442</v>
      </c>
      <c r="H1168" s="14">
        <f>('motorcycle data'!$C$4)*(G1168)</f>
        <v>285.99999999999994</v>
      </c>
      <c r="I1168" s="14">
        <f>0.5*1.225*F1168^2*('motorcycle data'!$F$4)*('motorcycle data'!$G$4)</f>
        <v>37.180455642361103</v>
      </c>
      <c r="J1168" s="14">
        <f>IF(F1168=0,0,H1168+I1168+'motorcycle data'!$E$7)</f>
        <v>362.02805564236104</v>
      </c>
      <c r="K1168" s="14">
        <f t="shared" si="218"/>
        <v>362.02805564236104</v>
      </c>
      <c r="L1168" s="14">
        <f t="shared" si="219"/>
        <v>0</v>
      </c>
      <c r="M1168" s="14">
        <f t="shared" si="220"/>
        <v>4.9175477558087373</v>
      </c>
      <c r="N1168" s="14">
        <f t="shared" si="216"/>
        <v>4.9175477558087373</v>
      </c>
      <c r="O1168" s="14">
        <f t="shared" si="221"/>
        <v>0</v>
      </c>
      <c r="P1168" s="14">
        <f t="shared" si="222"/>
        <v>0</v>
      </c>
      <c r="Q1168" s="14" t="str">
        <f t="shared" si="223"/>
        <v/>
      </c>
      <c r="R1168" s="14"/>
      <c r="S1168" s="14"/>
      <c r="T1168" s="14">
        <f t="shared" si="226"/>
        <v>910.18104160416112</v>
      </c>
      <c r="U1168" s="14">
        <f t="shared" si="227"/>
        <v>188.92642696475883</v>
      </c>
      <c r="V1168" s="14">
        <f t="shared" si="224"/>
        <v>0</v>
      </c>
    </row>
    <row r="1169" spans="2:22" x14ac:dyDescent="0.3">
      <c r="B1169" s="10" t="s">
        <v>12</v>
      </c>
      <c r="C1169" s="10">
        <v>1161</v>
      </c>
      <c r="D1169" s="10">
        <v>139</v>
      </c>
      <c r="E1169" s="11">
        <v>53.8</v>
      </c>
      <c r="F1169" s="22">
        <f t="shared" si="217"/>
        <v>14.944444444444443</v>
      </c>
      <c r="G1169" s="14">
        <f t="shared" si="225"/>
        <v>1.2361111111111109</v>
      </c>
      <c r="H1169" s="14">
        <f>('motorcycle data'!$C$4)*(G1169)</f>
        <v>244.74999999999997</v>
      </c>
      <c r="I1169" s="14">
        <f>0.5*1.225*F1169^2*('motorcycle data'!$F$4)*('motorcycle data'!$G$4)</f>
        <v>45.005080285493811</v>
      </c>
      <c r="J1169" s="14">
        <f>IF(F1169=0,0,H1169+I1169+'motorcycle data'!$E$7)</f>
        <v>328.60268028549376</v>
      </c>
      <c r="K1169" s="14">
        <f t="shared" si="218"/>
        <v>328.60268028549376</v>
      </c>
      <c r="L1169" s="14">
        <f t="shared" si="219"/>
        <v>0</v>
      </c>
      <c r="M1169" s="14">
        <f t="shared" si="220"/>
        <v>4.9107844998221006</v>
      </c>
      <c r="N1169" s="14">
        <f t="shared" si="216"/>
        <v>4.9107844998221006</v>
      </c>
      <c r="O1169" s="14">
        <f t="shared" si="221"/>
        <v>0</v>
      </c>
      <c r="P1169" s="14">
        <f t="shared" si="222"/>
        <v>0</v>
      </c>
      <c r="Q1169" s="14" t="str">
        <f t="shared" si="223"/>
        <v/>
      </c>
      <c r="R1169" s="14"/>
      <c r="S1169" s="14"/>
      <c r="T1169" s="14">
        <f t="shared" si="226"/>
        <v>915.09182610398318</v>
      </c>
      <c r="U1169" s="14">
        <f t="shared" si="227"/>
        <v>188.92642696475883</v>
      </c>
      <c r="V1169" s="14">
        <f t="shared" si="224"/>
        <v>0</v>
      </c>
    </row>
    <row r="1170" spans="2:22" x14ac:dyDescent="0.3">
      <c r="B1170" s="10" t="s">
        <v>12</v>
      </c>
      <c r="C1170" s="10">
        <v>1162</v>
      </c>
      <c r="D1170" s="10">
        <v>140</v>
      </c>
      <c r="E1170" s="11">
        <v>57.8</v>
      </c>
      <c r="F1170" s="22">
        <f t="shared" si="217"/>
        <v>16.055555555555554</v>
      </c>
      <c r="G1170" s="14">
        <f t="shared" si="225"/>
        <v>1.0694444444444449</v>
      </c>
      <c r="H1170" s="14">
        <f>('motorcycle data'!$C$4)*(G1170)</f>
        <v>211.75000000000009</v>
      </c>
      <c r="I1170" s="14">
        <f>0.5*1.225*F1170^2*('motorcycle data'!$F$4)*('motorcycle data'!$G$4)</f>
        <v>51.946066396604913</v>
      </c>
      <c r="J1170" s="14">
        <f>IF(F1170=0,0,H1170+I1170+'motorcycle data'!$E$7)</f>
        <v>302.54366639660498</v>
      </c>
      <c r="K1170" s="14">
        <f t="shared" si="218"/>
        <v>302.54366639660498</v>
      </c>
      <c r="L1170" s="14">
        <f t="shared" si="219"/>
        <v>0</v>
      </c>
      <c r="M1170" s="14">
        <f t="shared" si="220"/>
        <v>4.8575066438121564</v>
      </c>
      <c r="N1170" s="14">
        <f t="shared" si="216"/>
        <v>4.8575066438121564</v>
      </c>
      <c r="O1170" s="14">
        <f t="shared" si="221"/>
        <v>0</v>
      </c>
      <c r="P1170" s="14">
        <f t="shared" si="222"/>
        <v>0</v>
      </c>
      <c r="Q1170" s="14" t="str">
        <f t="shared" si="223"/>
        <v/>
      </c>
      <c r="R1170" s="14"/>
      <c r="S1170" s="14"/>
      <c r="T1170" s="14">
        <f t="shared" si="226"/>
        <v>919.94933274779532</v>
      </c>
      <c r="U1170" s="14">
        <f t="shared" si="227"/>
        <v>188.92642696475883</v>
      </c>
      <c r="V1170" s="14">
        <f t="shared" si="224"/>
        <v>0</v>
      </c>
    </row>
    <row r="1171" spans="2:22" x14ac:dyDescent="0.3">
      <c r="B1171" s="10" t="s">
        <v>12</v>
      </c>
      <c r="C1171" s="10">
        <v>1163</v>
      </c>
      <c r="D1171" s="10">
        <v>141</v>
      </c>
      <c r="E1171" s="11">
        <v>61.5</v>
      </c>
      <c r="F1171" s="22">
        <f t="shared" si="217"/>
        <v>17.083333333333332</v>
      </c>
      <c r="G1171" s="14">
        <f t="shared" si="225"/>
        <v>1.0000000000000004</v>
      </c>
      <c r="H1171" s="14">
        <f>('motorcycle data'!$C$4)*(G1171)</f>
        <v>198.00000000000009</v>
      </c>
      <c r="I1171" s="14">
        <f>0.5*1.225*F1171^2*('motorcycle data'!$F$4)*('motorcycle data'!$G$4)</f>
        <v>58.809463975694428</v>
      </c>
      <c r="J1171" s="14">
        <f>IF(F1171=0,0,H1171+I1171+'motorcycle data'!$E$7)</f>
        <v>295.65706397569448</v>
      </c>
      <c r="K1171" s="14">
        <f t="shared" si="218"/>
        <v>295.65706397569448</v>
      </c>
      <c r="L1171" s="14">
        <f t="shared" si="219"/>
        <v>0</v>
      </c>
      <c r="M1171" s="14">
        <f t="shared" si="220"/>
        <v>5.0508081762514463</v>
      </c>
      <c r="N1171" s="14">
        <f t="shared" si="216"/>
        <v>5.0508081762514463</v>
      </c>
      <c r="O1171" s="14">
        <f t="shared" si="221"/>
        <v>0</v>
      </c>
      <c r="P1171" s="14">
        <f t="shared" si="222"/>
        <v>0</v>
      </c>
      <c r="Q1171" s="14" t="str">
        <f t="shared" si="223"/>
        <v/>
      </c>
      <c r="R1171" s="14"/>
      <c r="S1171" s="14"/>
      <c r="T1171" s="14">
        <f t="shared" si="226"/>
        <v>925.00014092404672</v>
      </c>
      <c r="U1171" s="14">
        <f t="shared" si="227"/>
        <v>188.92642696475883</v>
      </c>
      <c r="V1171" s="14">
        <f t="shared" si="224"/>
        <v>0</v>
      </c>
    </row>
    <row r="1172" spans="2:22" x14ac:dyDescent="0.3">
      <c r="B1172" s="10" t="s">
        <v>12</v>
      </c>
      <c r="C1172" s="10">
        <v>1164</v>
      </c>
      <c r="D1172" s="10">
        <v>142</v>
      </c>
      <c r="E1172" s="11">
        <v>65</v>
      </c>
      <c r="F1172" s="22">
        <f t="shared" si="217"/>
        <v>18.055555555555554</v>
      </c>
      <c r="G1172" s="14">
        <f t="shared" si="225"/>
        <v>0.95833333333333415</v>
      </c>
      <c r="H1172" s="14">
        <f>('motorcycle data'!$C$4)*(G1172)</f>
        <v>189.75000000000017</v>
      </c>
      <c r="I1172" s="14">
        <f>0.5*1.225*F1172^2*('motorcycle data'!$F$4)*('motorcycle data'!$G$4)</f>
        <v>65.693696952160479</v>
      </c>
      <c r="J1172" s="14">
        <f>IF(F1172=0,0,H1172+I1172+'motorcycle data'!$E$7)</f>
        <v>294.29129695216068</v>
      </c>
      <c r="K1172" s="14">
        <f t="shared" si="218"/>
        <v>294.29129695216068</v>
      </c>
      <c r="L1172" s="14">
        <f t="shared" si="219"/>
        <v>0</v>
      </c>
      <c r="M1172" s="14">
        <f t="shared" si="220"/>
        <v>5.3135928616362333</v>
      </c>
      <c r="N1172" s="14">
        <f t="shared" si="216"/>
        <v>5.3135928616362333</v>
      </c>
      <c r="O1172" s="14">
        <f t="shared" si="221"/>
        <v>0</v>
      </c>
      <c r="P1172" s="14">
        <f t="shared" si="222"/>
        <v>0</v>
      </c>
      <c r="Q1172" s="14" t="str">
        <f t="shared" si="223"/>
        <v/>
      </c>
      <c r="R1172" s="14"/>
      <c r="S1172" s="14"/>
      <c r="T1172" s="14">
        <f t="shared" si="226"/>
        <v>930.31373378568298</v>
      </c>
      <c r="U1172" s="14">
        <f t="shared" si="227"/>
        <v>188.92642696475883</v>
      </c>
      <c r="V1172" s="14">
        <f t="shared" si="224"/>
        <v>0</v>
      </c>
    </row>
    <row r="1173" spans="2:22" x14ac:dyDescent="0.3">
      <c r="B1173" s="10" t="s">
        <v>12</v>
      </c>
      <c r="C1173" s="10">
        <v>1165</v>
      </c>
      <c r="D1173" s="10">
        <v>143</v>
      </c>
      <c r="E1173" s="11">
        <v>68.400000000000006</v>
      </c>
      <c r="F1173" s="22">
        <f t="shared" si="217"/>
        <v>19</v>
      </c>
      <c r="G1173" s="14">
        <f t="shared" si="225"/>
        <v>0.91666666666666585</v>
      </c>
      <c r="H1173" s="14">
        <f>('motorcycle data'!$C$4)*(G1173)</f>
        <v>181.49999999999983</v>
      </c>
      <c r="I1173" s="14">
        <f>0.5*1.225*F1173^2*('motorcycle data'!$F$4)*('motorcycle data'!$G$4)</f>
        <v>72.746012499999992</v>
      </c>
      <c r="J1173" s="14">
        <f>IF(F1173=0,0,H1173+I1173+'motorcycle data'!$E$7)</f>
        <v>293.09361249999984</v>
      </c>
      <c r="K1173" s="14">
        <f t="shared" si="218"/>
        <v>293.09361249999984</v>
      </c>
      <c r="L1173" s="14">
        <f t="shared" si="219"/>
        <v>0</v>
      </c>
      <c r="M1173" s="14">
        <f t="shared" si="220"/>
        <v>5.5687786374999968</v>
      </c>
      <c r="N1173" s="14">
        <f t="shared" si="216"/>
        <v>5.5687786374999968</v>
      </c>
      <c r="O1173" s="14">
        <f t="shared" si="221"/>
        <v>0</v>
      </c>
      <c r="P1173" s="14">
        <f t="shared" si="222"/>
        <v>0</v>
      </c>
      <c r="Q1173" s="14" t="str">
        <f t="shared" si="223"/>
        <v/>
      </c>
      <c r="R1173" s="14"/>
      <c r="S1173" s="14"/>
      <c r="T1173" s="14">
        <f t="shared" si="226"/>
        <v>935.88251242318302</v>
      </c>
      <c r="U1173" s="14">
        <f t="shared" si="227"/>
        <v>188.92642696475883</v>
      </c>
      <c r="V1173" s="14">
        <f t="shared" si="224"/>
        <v>0</v>
      </c>
    </row>
    <row r="1174" spans="2:22" x14ac:dyDescent="0.3">
      <c r="B1174" s="10" t="s">
        <v>12</v>
      </c>
      <c r="C1174" s="10">
        <v>1166</v>
      </c>
      <c r="D1174" s="10">
        <v>144</v>
      </c>
      <c r="E1174" s="11">
        <v>71.599999999999994</v>
      </c>
      <c r="F1174" s="22">
        <f t="shared" si="217"/>
        <v>19.888888888888886</v>
      </c>
      <c r="G1174" s="14">
        <f t="shared" si="225"/>
        <v>0.63888888888888806</v>
      </c>
      <c r="H1174" s="14">
        <f>('motorcycle data'!$C$4)*(G1174)</f>
        <v>126.49999999999983</v>
      </c>
      <c r="I1174" s="14">
        <f>0.5*1.225*F1174^2*('motorcycle data'!$F$4)*('motorcycle data'!$G$4)</f>
        <v>79.71187669753084</v>
      </c>
      <c r="J1174" s="14">
        <f>IF(F1174=0,0,H1174+I1174+'motorcycle data'!$E$7)</f>
        <v>245.05947669753067</v>
      </c>
      <c r="K1174" s="14">
        <f t="shared" si="218"/>
        <v>245.05947669753067</v>
      </c>
      <c r="L1174" s="14">
        <f t="shared" si="219"/>
        <v>0</v>
      </c>
      <c r="M1174" s="14">
        <f t="shared" si="220"/>
        <v>4.8739607032064427</v>
      </c>
      <c r="N1174" s="14">
        <f t="shared" si="216"/>
        <v>4.8739607032064427</v>
      </c>
      <c r="O1174" s="14">
        <f t="shared" si="221"/>
        <v>0</v>
      </c>
      <c r="P1174" s="14">
        <f t="shared" si="222"/>
        <v>0</v>
      </c>
      <c r="Q1174" s="14" t="str">
        <f t="shared" si="223"/>
        <v/>
      </c>
      <c r="R1174" s="14"/>
      <c r="S1174" s="14"/>
      <c r="T1174" s="14">
        <f t="shared" si="226"/>
        <v>940.75647312638944</v>
      </c>
      <c r="U1174" s="14">
        <f t="shared" si="227"/>
        <v>188.92642696475883</v>
      </c>
      <c r="V1174" s="14">
        <f t="shared" si="224"/>
        <v>0</v>
      </c>
    </row>
    <row r="1175" spans="2:22" x14ac:dyDescent="0.3">
      <c r="B1175" s="10" t="s">
        <v>12</v>
      </c>
      <c r="C1175" s="10">
        <v>1167</v>
      </c>
      <c r="D1175" s="10">
        <v>145</v>
      </c>
      <c r="E1175" s="11">
        <v>73</v>
      </c>
      <c r="F1175" s="22">
        <f t="shared" si="217"/>
        <v>20.277777777777779</v>
      </c>
      <c r="G1175" s="14">
        <f t="shared" si="225"/>
        <v>0.37500000000000039</v>
      </c>
      <c r="H1175" s="14">
        <f>('motorcycle data'!$C$4)*(G1175)</f>
        <v>74.250000000000071</v>
      </c>
      <c r="I1175" s="14">
        <f>0.5*1.225*F1175^2*('motorcycle data'!$F$4)*('motorcycle data'!$G$4)</f>
        <v>82.859576581790122</v>
      </c>
      <c r="J1175" s="14">
        <f>IF(F1175=0,0,H1175+I1175+'motorcycle data'!$E$7)</f>
        <v>195.95717658179018</v>
      </c>
      <c r="K1175" s="14">
        <f t="shared" si="218"/>
        <v>195.95717658179018</v>
      </c>
      <c r="L1175" s="14">
        <f t="shared" si="219"/>
        <v>0</v>
      </c>
      <c r="M1175" s="14">
        <f t="shared" si="220"/>
        <v>3.9735760806863007</v>
      </c>
      <c r="N1175" s="14">
        <f t="shared" si="216"/>
        <v>3.9735760806863007</v>
      </c>
      <c r="O1175" s="14">
        <f t="shared" si="221"/>
        <v>0</v>
      </c>
      <c r="P1175" s="14">
        <f t="shared" si="222"/>
        <v>0</v>
      </c>
      <c r="Q1175" s="14" t="str">
        <f t="shared" si="223"/>
        <v/>
      </c>
      <c r="R1175" s="14"/>
      <c r="S1175" s="14"/>
      <c r="T1175" s="14">
        <f t="shared" si="226"/>
        <v>944.73004920707569</v>
      </c>
      <c r="U1175" s="14">
        <f t="shared" si="227"/>
        <v>188.92642696475883</v>
      </c>
      <c r="V1175" s="14">
        <f t="shared" si="224"/>
        <v>0</v>
      </c>
    </row>
    <row r="1176" spans="2:22" x14ac:dyDescent="0.3">
      <c r="B1176" s="10" t="s">
        <v>12</v>
      </c>
      <c r="C1176" s="10">
        <v>1168</v>
      </c>
      <c r="D1176" s="10">
        <v>146</v>
      </c>
      <c r="E1176" s="11">
        <v>74.3</v>
      </c>
      <c r="F1176" s="22">
        <f t="shared" si="217"/>
        <v>20.638888888888889</v>
      </c>
      <c r="G1176" s="14">
        <f t="shared" si="225"/>
        <v>0.44444444444444481</v>
      </c>
      <c r="H1176" s="14">
        <f>('motorcycle data'!$C$4)*(G1176)</f>
        <v>88.000000000000071</v>
      </c>
      <c r="I1176" s="14">
        <f>0.5*1.225*F1176^2*('motorcycle data'!$F$4)*('motorcycle data'!$G$4)</f>
        <v>85.837017062114185</v>
      </c>
      <c r="J1176" s="14">
        <f>IF(F1176=0,0,H1176+I1176+'motorcycle data'!$E$7)</f>
        <v>212.68461706211426</v>
      </c>
      <c r="K1176" s="14">
        <f t="shared" si="218"/>
        <v>212.68461706211426</v>
      </c>
      <c r="L1176" s="14">
        <f t="shared" si="219"/>
        <v>0</v>
      </c>
      <c r="M1176" s="14">
        <f t="shared" si="220"/>
        <v>4.3895741799208583</v>
      </c>
      <c r="N1176" s="14">
        <f t="shared" si="216"/>
        <v>4.3895741799208583</v>
      </c>
      <c r="O1176" s="14">
        <f t="shared" si="221"/>
        <v>0</v>
      </c>
      <c r="P1176" s="14">
        <f t="shared" si="222"/>
        <v>0</v>
      </c>
      <c r="Q1176" s="14" t="str">
        <f t="shared" si="223"/>
        <v/>
      </c>
      <c r="R1176" s="14"/>
      <c r="S1176" s="14"/>
      <c r="T1176" s="14">
        <f t="shared" si="226"/>
        <v>949.11962338699652</v>
      </c>
      <c r="U1176" s="14">
        <f t="shared" si="227"/>
        <v>188.92642696475883</v>
      </c>
      <c r="V1176" s="14">
        <f t="shared" si="224"/>
        <v>0</v>
      </c>
    </row>
    <row r="1177" spans="2:22" x14ac:dyDescent="0.3">
      <c r="B1177" s="10" t="s">
        <v>12</v>
      </c>
      <c r="C1177" s="10">
        <v>1169</v>
      </c>
      <c r="D1177" s="10">
        <v>147</v>
      </c>
      <c r="E1177" s="11">
        <v>76.2</v>
      </c>
      <c r="F1177" s="22">
        <f t="shared" si="217"/>
        <v>21.166666666666668</v>
      </c>
      <c r="G1177" s="14">
        <f t="shared" si="225"/>
        <v>0.50000000000000122</v>
      </c>
      <c r="H1177" s="14">
        <f>('motorcycle data'!$C$4)*(G1177)</f>
        <v>99.000000000000242</v>
      </c>
      <c r="I1177" s="14">
        <f>0.5*1.225*F1177^2*('motorcycle data'!$F$4)*('motorcycle data'!$G$4)</f>
        <v>90.283197569444454</v>
      </c>
      <c r="J1177" s="14">
        <f>IF(F1177=0,0,H1177+I1177+'motorcycle data'!$E$7)</f>
        <v>228.1307975694447</v>
      </c>
      <c r="K1177" s="14">
        <f t="shared" si="218"/>
        <v>228.1307975694447</v>
      </c>
      <c r="L1177" s="14">
        <f t="shared" si="219"/>
        <v>0</v>
      </c>
      <c r="M1177" s="14">
        <f t="shared" si="220"/>
        <v>4.8287685485532466</v>
      </c>
      <c r="N1177" s="14">
        <f t="shared" si="216"/>
        <v>4.8287685485532466</v>
      </c>
      <c r="O1177" s="14">
        <f t="shared" si="221"/>
        <v>0</v>
      </c>
      <c r="P1177" s="14">
        <f t="shared" si="222"/>
        <v>0</v>
      </c>
      <c r="Q1177" s="14" t="str">
        <f t="shared" si="223"/>
        <v/>
      </c>
      <c r="R1177" s="14"/>
      <c r="S1177" s="14"/>
      <c r="T1177" s="14">
        <f t="shared" si="226"/>
        <v>953.94839193554981</v>
      </c>
      <c r="U1177" s="14">
        <f t="shared" si="227"/>
        <v>188.92642696475883</v>
      </c>
      <c r="V1177" s="14">
        <f t="shared" si="224"/>
        <v>0</v>
      </c>
    </row>
    <row r="1178" spans="2:22" x14ac:dyDescent="0.3">
      <c r="B1178" s="10" t="s">
        <v>12</v>
      </c>
      <c r="C1178" s="10">
        <v>1170</v>
      </c>
      <c r="D1178" s="10">
        <v>148</v>
      </c>
      <c r="E1178" s="11">
        <v>77.900000000000006</v>
      </c>
      <c r="F1178" s="22">
        <f t="shared" si="217"/>
        <v>21.638888888888889</v>
      </c>
      <c r="G1178" s="14">
        <f t="shared" si="225"/>
        <v>0.45833333333333293</v>
      </c>
      <c r="H1178" s="14">
        <f>('motorcycle data'!$C$4)*(G1178)</f>
        <v>90.749999999999915</v>
      </c>
      <c r="I1178" s="14">
        <f>0.5*1.225*F1178^2*('motorcycle data'!$F$4)*('motorcycle data'!$G$4)</f>
        <v>94.356517756558631</v>
      </c>
      <c r="J1178" s="14">
        <f>IF(F1178=0,0,H1178+I1178+'motorcycle data'!$E$7)</f>
        <v>223.95411775655856</v>
      </c>
      <c r="K1178" s="14">
        <f t="shared" si="218"/>
        <v>223.95411775655856</v>
      </c>
      <c r="L1178" s="14">
        <f t="shared" si="219"/>
        <v>0</v>
      </c>
      <c r="M1178" s="14">
        <f t="shared" si="220"/>
        <v>4.8461182703433083</v>
      </c>
      <c r="N1178" s="14">
        <f t="shared" si="216"/>
        <v>4.8461182703433083</v>
      </c>
      <c r="O1178" s="14">
        <f t="shared" si="221"/>
        <v>0</v>
      </c>
      <c r="P1178" s="14">
        <f t="shared" si="222"/>
        <v>0</v>
      </c>
      <c r="Q1178" s="14" t="str">
        <f t="shared" si="223"/>
        <v/>
      </c>
      <c r="R1178" s="14"/>
      <c r="S1178" s="14"/>
      <c r="T1178" s="14">
        <f t="shared" si="226"/>
        <v>958.79451020589306</v>
      </c>
      <c r="U1178" s="14">
        <f t="shared" si="227"/>
        <v>188.92642696475883</v>
      </c>
      <c r="V1178" s="14">
        <f t="shared" si="224"/>
        <v>0</v>
      </c>
    </row>
    <row r="1179" spans="2:22" x14ac:dyDescent="0.3">
      <c r="B1179" s="10" t="s">
        <v>12</v>
      </c>
      <c r="C1179" s="10">
        <v>1171</v>
      </c>
      <c r="D1179" s="10">
        <v>149</v>
      </c>
      <c r="E1179" s="11">
        <v>79.5</v>
      </c>
      <c r="F1179" s="22">
        <f t="shared" si="217"/>
        <v>22.083333333333332</v>
      </c>
      <c r="G1179" s="14">
        <f t="shared" si="225"/>
        <v>0.43055555555555475</v>
      </c>
      <c r="H1179" s="14">
        <f>('motorcycle data'!$C$4)*(G1179)</f>
        <v>85.249999999999844</v>
      </c>
      <c r="I1179" s="14">
        <f>0.5*1.225*F1179^2*('motorcycle data'!$F$4)*('motorcycle data'!$G$4)</f>
        <v>98.272328559027756</v>
      </c>
      <c r="J1179" s="14">
        <f>IF(F1179=0,0,H1179+I1179+'motorcycle data'!$E$7)</f>
        <v>222.36992855902758</v>
      </c>
      <c r="K1179" s="14">
        <f t="shared" si="218"/>
        <v>222.36992855902758</v>
      </c>
      <c r="L1179" s="14">
        <f t="shared" si="219"/>
        <v>0</v>
      </c>
      <c r="M1179" s="14">
        <f t="shared" si="220"/>
        <v>4.9106692556785259</v>
      </c>
      <c r="N1179" s="14">
        <f t="shared" si="216"/>
        <v>4.9106692556785259</v>
      </c>
      <c r="O1179" s="14">
        <f t="shared" si="221"/>
        <v>0</v>
      </c>
      <c r="P1179" s="14">
        <f t="shared" si="222"/>
        <v>0</v>
      </c>
      <c r="Q1179" s="14" t="str">
        <f t="shared" si="223"/>
        <v/>
      </c>
      <c r="R1179" s="14"/>
      <c r="S1179" s="14"/>
      <c r="T1179" s="14">
        <f t="shared" si="226"/>
        <v>963.70517946157156</v>
      </c>
      <c r="U1179" s="14">
        <f t="shared" si="227"/>
        <v>188.92642696475883</v>
      </c>
      <c r="V1179" s="14">
        <f t="shared" si="224"/>
        <v>0</v>
      </c>
    </row>
    <row r="1180" spans="2:22" x14ac:dyDescent="0.3">
      <c r="B1180" s="10" t="s">
        <v>12</v>
      </c>
      <c r="C1180" s="10">
        <v>1172</v>
      </c>
      <c r="D1180" s="10">
        <v>150</v>
      </c>
      <c r="E1180" s="11">
        <v>81</v>
      </c>
      <c r="F1180" s="22">
        <f t="shared" si="217"/>
        <v>22.5</v>
      </c>
      <c r="G1180" s="14">
        <f t="shared" si="225"/>
        <v>0.38888888888888851</v>
      </c>
      <c r="H1180" s="14">
        <f>('motorcycle data'!$C$4)*(G1180)</f>
        <v>76.999999999999929</v>
      </c>
      <c r="I1180" s="14">
        <f>0.5*1.225*F1180^2*('motorcycle data'!$F$4)*('motorcycle data'!$G$4)</f>
        <v>102.01570312499999</v>
      </c>
      <c r="J1180" s="14">
        <f>IF(F1180=0,0,H1180+I1180+'motorcycle data'!$E$7)</f>
        <v>217.8633031249999</v>
      </c>
      <c r="K1180" s="14">
        <f t="shared" si="218"/>
        <v>217.8633031249999</v>
      </c>
      <c r="L1180" s="14">
        <f t="shared" si="219"/>
        <v>0</v>
      </c>
      <c r="M1180" s="14">
        <f t="shared" si="220"/>
        <v>4.9019243203124976</v>
      </c>
      <c r="N1180" s="14">
        <f t="shared" si="216"/>
        <v>4.9019243203124976</v>
      </c>
      <c r="O1180" s="14">
        <f t="shared" si="221"/>
        <v>0</v>
      </c>
      <c r="P1180" s="14">
        <f t="shared" si="222"/>
        <v>0</v>
      </c>
      <c r="Q1180" s="14" t="str">
        <f t="shared" si="223"/>
        <v/>
      </c>
      <c r="R1180" s="14"/>
      <c r="S1180" s="14"/>
      <c r="T1180" s="14">
        <f t="shared" si="226"/>
        <v>968.60710378188401</v>
      </c>
      <c r="U1180" s="14">
        <f t="shared" si="227"/>
        <v>188.92642696475883</v>
      </c>
      <c r="V1180" s="14">
        <f t="shared" si="224"/>
        <v>0</v>
      </c>
    </row>
    <row r="1181" spans="2:22" x14ac:dyDescent="0.3">
      <c r="B1181" s="10" t="s">
        <v>12</v>
      </c>
      <c r="C1181" s="10">
        <v>1173</v>
      </c>
      <c r="D1181" s="10">
        <v>151</v>
      </c>
      <c r="E1181" s="11">
        <v>82.3</v>
      </c>
      <c r="F1181" s="22">
        <f t="shared" si="217"/>
        <v>22.861111111111111</v>
      </c>
      <c r="G1181" s="14">
        <f t="shared" si="225"/>
        <v>0.34722222222222221</v>
      </c>
      <c r="H1181" s="14">
        <f>('motorcycle data'!$C$4)*(G1181)</f>
        <v>68.75</v>
      </c>
      <c r="I1181" s="14">
        <f>0.5*1.225*F1181^2*('motorcycle data'!$F$4)*('motorcycle data'!$G$4)</f>
        <v>105.31655872878085</v>
      </c>
      <c r="J1181" s="14">
        <f>IF(F1181=0,0,H1181+I1181+'motorcycle data'!$E$7)</f>
        <v>212.91415872878085</v>
      </c>
      <c r="K1181" s="14">
        <f t="shared" si="218"/>
        <v>212.91415872878085</v>
      </c>
      <c r="L1181" s="14">
        <f t="shared" si="219"/>
        <v>0</v>
      </c>
      <c r="M1181" s="14">
        <f t="shared" si="220"/>
        <v>4.8674542398274063</v>
      </c>
      <c r="N1181" s="14">
        <f t="shared" si="216"/>
        <v>4.8674542398274063</v>
      </c>
      <c r="O1181" s="14">
        <f t="shared" si="221"/>
        <v>0</v>
      </c>
      <c r="P1181" s="14">
        <f t="shared" si="222"/>
        <v>0</v>
      </c>
      <c r="Q1181" s="14" t="str">
        <f t="shared" si="223"/>
        <v/>
      </c>
      <c r="R1181" s="14"/>
      <c r="S1181" s="14"/>
      <c r="T1181" s="14">
        <f t="shared" si="226"/>
        <v>973.47455802171146</v>
      </c>
      <c r="U1181" s="14">
        <f t="shared" si="227"/>
        <v>188.92642696475883</v>
      </c>
      <c r="V1181" s="14">
        <f t="shared" si="224"/>
        <v>0</v>
      </c>
    </row>
    <row r="1182" spans="2:22" x14ac:dyDescent="0.3">
      <c r="B1182" s="10" t="s">
        <v>12</v>
      </c>
      <c r="C1182" s="10">
        <v>1174</v>
      </c>
      <c r="D1182" s="10">
        <v>152</v>
      </c>
      <c r="E1182" s="11">
        <v>83.5</v>
      </c>
      <c r="F1182" s="22">
        <f t="shared" si="217"/>
        <v>23.194444444444443</v>
      </c>
      <c r="G1182" s="14">
        <f t="shared" si="225"/>
        <v>0.31944444444444403</v>
      </c>
      <c r="H1182" s="14">
        <f>('motorcycle data'!$C$4)*(G1182)</f>
        <v>63.249999999999915</v>
      </c>
      <c r="I1182" s="14">
        <f>0.5*1.225*F1182^2*('motorcycle data'!$F$4)*('motorcycle data'!$G$4)</f>
        <v>108.41014877507713</v>
      </c>
      <c r="J1182" s="14">
        <f>IF(F1182=0,0,H1182+I1182+'motorcycle data'!$E$7)</f>
        <v>210.50774877507706</v>
      </c>
      <c r="K1182" s="14">
        <f t="shared" si="218"/>
        <v>210.50774877507706</v>
      </c>
      <c r="L1182" s="14">
        <f t="shared" si="219"/>
        <v>0</v>
      </c>
      <c r="M1182" s="14">
        <f t="shared" si="220"/>
        <v>4.8826102840885923</v>
      </c>
      <c r="N1182" s="14">
        <f t="shared" si="216"/>
        <v>4.8826102840885923</v>
      </c>
      <c r="O1182" s="14">
        <f t="shared" si="221"/>
        <v>0</v>
      </c>
      <c r="P1182" s="14">
        <f t="shared" si="222"/>
        <v>0</v>
      </c>
      <c r="Q1182" s="14" t="str">
        <f t="shared" si="223"/>
        <v/>
      </c>
      <c r="R1182" s="14"/>
      <c r="S1182" s="14"/>
      <c r="T1182" s="14">
        <f t="shared" si="226"/>
        <v>978.35716830580009</v>
      </c>
      <c r="U1182" s="14">
        <f t="shared" si="227"/>
        <v>188.92642696475883</v>
      </c>
      <c r="V1182" s="14">
        <f t="shared" si="224"/>
        <v>0</v>
      </c>
    </row>
    <row r="1183" spans="2:22" x14ac:dyDescent="0.3">
      <c r="B1183" s="10" t="s">
        <v>12</v>
      </c>
      <c r="C1183" s="10">
        <v>1175</v>
      </c>
      <c r="D1183" s="10">
        <v>153</v>
      </c>
      <c r="E1183" s="11">
        <v>84.6</v>
      </c>
      <c r="F1183" s="22">
        <f t="shared" si="217"/>
        <v>23.499999999999996</v>
      </c>
      <c r="G1183" s="14">
        <f t="shared" si="225"/>
        <v>0.27777777777777779</v>
      </c>
      <c r="H1183" s="14">
        <f>('motorcycle data'!$C$4)*(G1183)</f>
        <v>55</v>
      </c>
      <c r="I1183" s="14">
        <f>0.5*1.225*F1183^2*('motorcycle data'!$F$4)*('motorcycle data'!$G$4)</f>
        <v>111.28527812499996</v>
      </c>
      <c r="J1183" s="14">
        <f>IF(F1183=0,0,H1183+I1183+'motorcycle data'!$E$7)</f>
        <v>205.13287812499996</v>
      </c>
      <c r="K1183" s="14">
        <f t="shared" si="218"/>
        <v>205.13287812499996</v>
      </c>
      <c r="L1183" s="14">
        <f t="shared" si="219"/>
        <v>0</v>
      </c>
      <c r="M1183" s="14">
        <f t="shared" si="220"/>
        <v>4.8206226359374984</v>
      </c>
      <c r="N1183" s="14">
        <f t="shared" si="216"/>
        <v>4.8206226359374984</v>
      </c>
      <c r="O1183" s="14">
        <f t="shared" si="221"/>
        <v>0</v>
      </c>
      <c r="P1183" s="14">
        <f t="shared" si="222"/>
        <v>0</v>
      </c>
      <c r="Q1183" s="14" t="str">
        <f t="shared" si="223"/>
        <v/>
      </c>
      <c r="R1183" s="14"/>
      <c r="S1183" s="14"/>
      <c r="T1183" s="14">
        <f t="shared" si="226"/>
        <v>983.17779094173761</v>
      </c>
      <c r="U1183" s="14">
        <f t="shared" si="227"/>
        <v>188.92642696475883</v>
      </c>
      <c r="V1183" s="14">
        <f t="shared" si="224"/>
        <v>0</v>
      </c>
    </row>
    <row r="1184" spans="2:22" x14ac:dyDescent="0.3">
      <c r="B1184" s="10" t="s">
        <v>12</v>
      </c>
      <c r="C1184" s="10">
        <v>1176</v>
      </c>
      <c r="D1184" s="10">
        <v>154</v>
      </c>
      <c r="E1184" s="11">
        <v>85.5</v>
      </c>
      <c r="F1184" s="22">
        <f t="shared" si="217"/>
        <v>23.75</v>
      </c>
      <c r="G1184" s="14">
        <f t="shared" si="225"/>
        <v>0.23611111111111149</v>
      </c>
      <c r="H1184" s="14">
        <f>('motorcycle data'!$C$4)*(G1184)</f>
        <v>46.750000000000078</v>
      </c>
      <c r="I1184" s="14">
        <f>0.5*1.225*F1184^2*('motorcycle data'!$F$4)*('motorcycle data'!$G$4)</f>
        <v>113.66564453124998</v>
      </c>
      <c r="J1184" s="14">
        <f>IF(F1184=0,0,H1184+I1184+'motorcycle data'!$E$7)</f>
        <v>199.26324453125005</v>
      </c>
      <c r="K1184" s="14">
        <f t="shared" si="218"/>
        <v>199.26324453125005</v>
      </c>
      <c r="L1184" s="14">
        <f t="shared" si="219"/>
        <v>0</v>
      </c>
      <c r="M1184" s="14">
        <f t="shared" si="220"/>
        <v>4.7325020576171895</v>
      </c>
      <c r="N1184" s="14">
        <f t="shared" si="216"/>
        <v>4.7325020576171895</v>
      </c>
      <c r="O1184" s="14">
        <f t="shared" si="221"/>
        <v>0</v>
      </c>
      <c r="P1184" s="14">
        <f t="shared" si="222"/>
        <v>0</v>
      </c>
      <c r="Q1184" s="14" t="str">
        <f t="shared" si="223"/>
        <v/>
      </c>
      <c r="R1184" s="14"/>
      <c r="S1184" s="14"/>
      <c r="T1184" s="14">
        <f t="shared" si="226"/>
        <v>987.91029299935485</v>
      </c>
      <c r="U1184" s="14">
        <f t="shared" si="227"/>
        <v>188.92642696475883</v>
      </c>
      <c r="V1184" s="14">
        <f t="shared" si="224"/>
        <v>0</v>
      </c>
    </row>
    <row r="1185" spans="2:22" x14ac:dyDescent="0.3">
      <c r="B1185" s="10" t="s">
        <v>12</v>
      </c>
      <c r="C1185" s="10">
        <v>1177</v>
      </c>
      <c r="D1185" s="10">
        <v>155</v>
      </c>
      <c r="E1185" s="11">
        <v>86.3</v>
      </c>
      <c r="F1185" s="22">
        <f t="shared" si="217"/>
        <v>23.972222222222221</v>
      </c>
      <c r="G1185" s="14">
        <f t="shared" si="225"/>
        <v>0.22222222222222143</v>
      </c>
      <c r="H1185" s="14">
        <f>('motorcycle data'!$C$4)*(G1185)</f>
        <v>43.999999999999844</v>
      </c>
      <c r="I1185" s="14">
        <f>0.5*1.225*F1185^2*('motorcycle data'!$F$4)*('motorcycle data'!$G$4)</f>
        <v>115.80267215470678</v>
      </c>
      <c r="J1185" s="14">
        <f>IF(F1185=0,0,H1185+I1185+'motorcycle data'!$E$7)</f>
        <v>198.65027215470661</v>
      </c>
      <c r="K1185" s="14">
        <f t="shared" si="218"/>
        <v>198.65027215470661</v>
      </c>
      <c r="L1185" s="14">
        <f t="shared" si="219"/>
        <v>0</v>
      </c>
      <c r="M1185" s="14">
        <f t="shared" si="220"/>
        <v>4.7620884685975495</v>
      </c>
      <c r="N1185" s="14">
        <f t="shared" si="216"/>
        <v>4.7620884685975495</v>
      </c>
      <c r="O1185" s="14">
        <f t="shared" si="221"/>
        <v>0</v>
      </c>
      <c r="P1185" s="14">
        <f t="shared" si="222"/>
        <v>0</v>
      </c>
      <c r="Q1185" s="14" t="str">
        <f t="shared" si="223"/>
        <v/>
      </c>
      <c r="R1185" s="14"/>
      <c r="S1185" s="14"/>
      <c r="T1185" s="14">
        <f t="shared" si="226"/>
        <v>992.67238146795239</v>
      </c>
      <c r="U1185" s="14">
        <f t="shared" si="227"/>
        <v>188.92642696475883</v>
      </c>
      <c r="V1185" s="14">
        <f t="shared" si="224"/>
        <v>0</v>
      </c>
    </row>
    <row r="1186" spans="2:22" x14ac:dyDescent="0.3">
      <c r="B1186" s="10" t="s">
        <v>12</v>
      </c>
      <c r="C1186" s="10">
        <v>1178</v>
      </c>
      <c r="D1186" s="10">
        <v>156</v>
      </c>
      <c r="E1186" s="11">
        <v>87.1</v>
      </c>
      <c r="F1186" s="22">
        <f t="shared" si="217"/>
        <v>24.194444444444443</v>
      </c>
      <c r="G1186" s="14">
        <f t="shared" si="225"/>
        <v>0.24999999999999961</v>
      </c>
      <c r="H1186" s="14">
        <f>('motorcycle data'!$C$4)*(G1186)</f>
        <v>49.499999999999922</v>
      </c>
      <c r="I1186" s="14">
        <f>0.5*1.225*F1186^2*('motorcycle data'!$F$4)*('motorcycle data'!$G$4)</f>
        <v>117.95960224729936</v>
      </c>
      <c r="J1186" s="14">
        <f>IF(F1186=0,0,H1186+I1186+'motorcycle data'!$E$7)</f>
        <v>206.30720224729927</v>
      </c>
      <c r="K1186" s="14">
        <f t="shared" si="218"/>
        <v>206.30720224729927</v>
      </c>
      <c r="L1186" s="14">
        <f t="shared" si="219"/>
        <v>0</v>
      </c>
      <c r="M1186" s="14">
        <f t="shared" si="220"/>
        <v>4.9914881432610461</v>
      </c>
      <c r="N1186" s="14">
        <f t="shared" si="216"/>
        <v>4.9914881432610461</v>
      </c>
      <c r="O1186" s="14">
        <f t="shared" si="221"/>
        <v>0</v>
      </c>
      <c r="P1186" s="14">
        <f t="shared" si="222"/>
        <v>0</v>
      </c>
      <c r="Q1186" s="14" t="str">
        <f t="shared" si="223"/>
        <v/>
      </c>
      <c r="R1186" s="14"/>
      <c r="S1186" s="14"/>
      <c r="T1186" s="14">
        <f t="shared" si="226"/>
        <v>997.66386961121339</v>
      </c>
      <c r="U1186" s="14">
        <f t="shared" si="227"/>
        <v>188.92642696475883</v>
      </c>
      <c r="V1186" s="14">
        <f t="shared" si="224"/>
        <v>0</v>
      </c>
    </row>
    <row r="1187" spans="2:22" x14ac:dyDescent="0.3">
      <c r="B1187" s="10" t="s">
        <v>12</v>
      </c>
      <c r="C1187" s="10">
        <v>1179</v>
      </c>
      <c r="D1187" s="10">
        <v>157</v>
      </c>
      <c r="E1187" s="11">
        <v>88.1</v>
      </c>
      <c r="F1187" s="22">
        <f t="shared" si="217"/>
        <v>24.472222222222221</v>
      </c>
      <c r="G1187" s="14">
        <f t="shared" si="225"/>
        <v>0.27777777777777779</v>
      </c>
      <c r="H1187" s="14">
        <f>('motorcycle data'!$C$4)*(G1187)</f>
        <v>55</v>
      </c>
      <c r="I1187" s="14">
        <f>0.5*1.225*F1187^2*('motorcycle data'!$F$4)*('motorcycle data'!$G$4)</f>
        <v>120.68375271026233</v>
      </c>
      <c r="J1187" s="14">
        <f>IF(F1187=0,0,H1187+I1187+'motorcycle data'!$E$7)</f>
        <v>214.53135271026233</v>
      </c>
      <c r="K1187" s="14">
        <f t="shared" si="218"/>
        <v>214.53135271026233</v>
      </c>
      <c r="L1187" s="14">
        <f t="shared" si="219"/>
        <v>0</v>
      </c>
      <c r="M1187" s="14">
        <f t="shared" si="220"/>
        <v>5.2500589371594755</v>
      </c>
      <c r="N1187" s="14">
        <f t="shared" si="216"/>
        <v>5.2500589371594755</v>
      </c>
      <c r="O1187" s="14">
        <f t="shared" si="221"/>
        <v>0</v>
      </c>
      <c r="P1187" s="14">
        <f t="shared" si="222"/>
        <v>0</v>
      </c>
      <c r="Q1187" s="14" t="str">
        <f t="shared" si="223"/>
        <v/>
      </c>
      <c r="R1187" s="14"/>
      <c r="S1187" s="14"/>
      <c r="T1187" s="14">
        <f t="shared" si="226"/>
        <v>1002.9139285483728</v>
      </c>
      <c r="U1187" s="14">
        <f t="shared" si="227"/>
        <v>188.92642696475883</v>
      </c>
      <c r="V1187" s="14">
        <f t="shared" si="224"/>
        <v>0</v>
      </c>
    </row>
    <row r="1188" spans="2:22" x14ac:dyDescent="0.3">
      <c r="B1188" s="10" t="s">
        <v>12</v>
      </c>
      <c r="C1188" s="10">
        <v>1180</v>
      </c>
      <c r="D1188" s="10">
        <v>158</v>
      </c>
      <c r="E1188" s="11">
        <v>89.1</v>
      </c>
      <c r="F1188" s="22">
        <f t="shared" si="217"/>
        <v>24.749999999999996</v>
      </c>
      <c r="G1188" s="14">
        <f t="shared" si="225"/>
        <v>0.27777777777777779</v>
      </c>
      <c r="H1188" s="14">
        <f>('motorcycle data'!$C$4)*(G1188)</f>
        <v>55</v>
      </c>
      <c r="I1188" s="14">
        <f>0.5*1.225*F1188^2*('motorcycle data'!$F$4)*('motorcycle data'!$G$4)</f>
        <v>123.43900078124994</v>
      </c>
      <c r="J1188" s="14">
        <f>IF(F1188=0,0,H1188+I1188+'motorcycle data'!$E$7)</f>
        <v>217.28660078124994</v>
      </c>
      <c r="K1188" s="14">
        <f t="shared" si="218"/>
        <v>217.28660078124994</v>
      </c>
      <c r="L1188" s="14">
        <f t="shared" si="219"/>
        <v>0</v>
      </c>
      <c r="M1188" s="14">
        <f t="shared" si="220"/>
        <v>5.3778433693359355</v>
      </c>
      <c r="N1188" s="14">
        <f t="shared" si="216"/>
        <v>5.3778433693359355</v>
      </c>
      <c r="O1188" s="14">
        <f t="shared" si="221"/>
        <v>0</v>
      </c>
      <c r="P1188" s="14">
        <f t="shared" si="222"/>
        <v>0</v>
      </c>
      <c r="Q1188" s="14" t="str">
        <f t="shared" si="223"/>
        <v/>
      </c>
      <c r="R1188" s="14"/>
      <c r="S1188" s="14"/>
      <c r="T1188" s="14">
        <f t="shared" si="226"/>
        <v>1008.2917719177087</v>
      </c>
      <c r="U1188" s="14">
        <f t="shared" si="227"/>
        <v>188.92642696475883</v>
      </c>
      <c r="V1188" s="14">
        <f t="shared" si="224"/>
        <v>0</v>
      </c>
    </row>
    <row r="1189" spans="2:22" x14ac:dyDescent="0.3">
      <c r="B1189" s="10" t="s">
        <v>12</v>
      </c>
      <c r="C1189" s="10">
        <v>1181</v>
      </c>
      <c r="D1189" s="10">
        <v>159</v>
      </c>
      <c r="E1189" s="11">
        <v>90.1</v>
      </c>
      <c r="F1189" s="22">
        <f t="shared" si="217"/>
        <v>25.027777777777775</v>
      </c>
      <c r="G1189" s="14">
        <f t="shared" si="225"/>
        <v>0.26388888888888967</v>
      </c>
      <c r="H1189" s="14">
        <f>('motorcycle data'!$C$4)*(G1189)</f>
        <v>52.250000000000156</v>
      </c>
      <c r="I1189" s="14">
        <f>0.5*1.225*F1189^2*('motorcycle data'!$F$4)*('motorcycle data'!$G$4)</f>
        <v>126.22534646026232</v>
      </c>
      <c r="J1189" s="14">
        <f>IF(F1189=0,0,H1189+I1189+'motorcycle data'!$E$7)</f>
        <v>217.32294646026247</v>
      </c>
      <c r="K1189" s="14">
        <f t="shared" si="218"/>
        <v>217.32294646026247</v>
      </c>
      <c r="L1189" s="14">
        <f t="shared" si="219"/>
        <v>0</v>
      </c>
      <c r="M1189" s="14">
        <f t="shared" si="220"/>
        <v>5.4391104100193459</v>
      </c>
      <c r="N1189" s="14">
        <f t="shared" si="216"/>
        <v>5.4391104100193459</v>
      </c>
      <c r="O1189" s="14">
        <f t="shared" si="221"/>
        <v>0</v>
      </c>
      <c r="P1189" s="14">
        <f t="shared" si="222"/>
        <v>0</v>
      </c>
      <c r="Q1189" s="14" t="str">
        <f t="shared" si="223"/>
        <v/>
      </c>
      <c r="R1189" s="14"/>
      <c r="S1189" s="14"/>
      <c r="T1189" s="14">
        <f t="shared" si="226"/>
        <v>1013.7308823277281</v>
      </c>
      <c r="U1189" s="14">
        <f t="shared" si="227"/>
        <v>188.92642696475883</v>
      </c>
      <c r="V1189" s="14">
        <f t="shared" si="224"/>
        <v>0</v>
      </c>
    </row>
    <row r="1190" spans="2:22" x14ac:dyDescent="0.3">
      <c r="B1190" s="10" t="s">
        <v>12</v>
      </c>
      <c r="C1190" s="10">
        <v>1182</v>
      </c>
      <c r="D1190" s="10">
        <v>160</v>
      </c>
      <c r="E1190" s="11">
        <v>91</v>
      </c>
      <c r="F1190" s="22">
        <f t="shared" si="217"/>
        <v>25.277777777777779</v>
      </c>
      <c r="G1190" s="14">
        <f t="shared" si="225"/>
        <v>0.2222222222222234</v>
      </c>
      <c r="H1190" s="14">
        <f>('motorcycle data'!$C$4)*(G1190)</f>
        <v>44.000000000000234</v>
      </c>
      <c r="I1190" s="14">
        <f>0.5*1.225*F1190^2*('motorcycle data'!$F$4)*('motorcycle data'!$G$4)</f>
        <v>128.75964602623455</v>
      </c>
      <c r="J1190" s="14">
        <f>IF(F1190=0,0,H1190+I1190+'motorcycle data'!$E$7)</f>
        <v>211.60724602623478</v>
      </c>
      <c r="K1190" s="14">
        <f t="shared" si="218"/>
        <v>211.60724602623478</v>
      </c>
      <c r="L1190" s="14">
        <f t="shared" si="219"/>
        <v>0</v>
      </c>
      <c r="M1190" s="14">
        <f t="shared" si="220"/>
        <v>5.3489609412187127</v>
      </c>
      <c r="N1190" s="14">
        <f t="shared" si="216"/>
        <v>5.3489609412187127</v>
      </c>
      <c r="O1190" s="14">
        <f t="shared" si="221"/>
        <v>0</v>
      </c>
      <c r="P1190" s="14">
        <f t="shared" si="222"/>
        <v>0</v>
      </c>
      <c r="Q1190" s="14" t="str">
        <f t="shared" si="223"/>
        <v/>
      </c>
      <c r="R1190" s="14"/>
      <c r="S1190" s="14"/>
      <c r="T1190" s="14">
        <f t="shared" si="226"/>
        <v>1019.0798432689468</v>
      </c>
      <c r="U1190" s="14">
        <f t="shared" si="227"/>
        <v>188.92642696475883</v>
      </c>
      <c r="V1190" s="14">
        <f t="shared" si="224"/>
        <v>0</v>
      </c>
    </row>
    <row r="1191" spans="2:22" x14ac:dyDescent="0.3">
      <c r="B1191" s="10" t="s">
        <v>12</v>
      </c>
      <c r="C1191" s="10">
        <v>1183</v>
      </c>
      <c r="D1191" s="10">
        <v>161</v>
      </c>
      <c r="E1191" s="11">
        <v>91.7</v>
      </c>
      <c r="F1191" s="22">
        <f t="shared" si="217"/>
        <v>25.472222222222221</v>
      </c>
      <c r="G1191" s="14">
        <f t="shared" si="225"/>
        <v>0.18055555555555516</v>
      </c>
      <c r="H1191" s="14">
        <f>('motorcycle data'!$C$4)*(G1191)</f>
        <v>35.749999999999922</v>
      </c>
      <c r="I1191" s="14">
        <f>0.5*1.225*F1191^2*('motorcycle data'!$F$4)*('motorcycle data'!$G$4)</f>
        <v>130.74818257137343</v>
      </c>
      <c r="J1191" s="14">
        <f>IF(F1191=0,0,H1191+I1191+'motorcycle data'!$E$7)</f>
        <v>205.34578257137335</v>
      </c>
      <c r="K1191" s="14">
        <f t="shared" si="218"/>
        <v>205.34578257137335</v>
      </c>
      <c r="L1191" s="14">
        <f t="shared" si="219"/>
        <v>0</v>
      </c>
      <c r="M1191" s="14">
        <f t="shared" si="220"/>
        <v>5.2306134060541494</v>
      </c>
      <c r="N1191" s="14">
        <f t="shared" si="216"/>
        <v>5.2306134060541494</v>
      </c>
      <c r="O1191" s="14">
        <f t="shared" si="221"/>
        <v>0</v>
      </c>
      <c r="P1191" s="14">
        <f t="shared" si="222"/>
        <v>0</v>
      </c>
      <c r="Q1191" s="14" t="str">
        <f t="shared" si="223"/>
        <v/>
      </c>
      <c r="R1191" s="14"/>
      <c r="S1191" s="14"/>
      <c r="T1191" s="14">
        <f t="shared" si="226"/>
        <v>1024.310456675001</v>
      </c>
      <c r="U1191" s="14">
        <f t="shared" si="227"/>
        <v>188.92642696475883</v>
      </c>
      <c r="V1191" s="14">
        <f t="shared" si="224"/>
        <v>0</v>
      </c>
    </row>
    <row r="1192" spans="2:22" x14ac:dyDescent="0.3">
      <c r="B1192" s="10" t="s">
        <v>12</v>
      </c>
      <c r="C1192" s="10">
        <v>1184</v>
      </c>
      <c r="D1192" s="10">
        <v>162</v>
      </c>
      <c r="E1192" s="11">
        <v>92.3</v>
      </c>
      <c r="F1192" s="22">
        <f t="shared" si="217"/>
        <v>25.638888888888886</v>
      </c>
      <c r="G1192" s="14">
        <f t="shared" si="225"/>
        <v>0.15277777777777699</v>
      </c>
      <c r="H1192" s="14">
        <f>('motorcycle data'!$C$4)*(G1192)</f>
        <v>30.249999999999844</v>
      </c>
      <c r="I1192" s="14">
        <f>0.5*1.225*F1192^2*('motorcycle data'!$F$4)*('motorcycle data'!$G$4)</f>
        <v>132.46477053433637</v>
      </c>
      <c r="J1192" s="14">
        <f>IF(F1192=0,0,H1192+I1192+'motorcycle data'!$E$7)</f>
        <v>201.5623705343362</v>
      </c>
      <c r="K1192" s="14">
        <f t="shared" si="218"/>
        <v>201.5623705343362</v>
      </c>
      <c r="L1192" s="14">
        <f t="shared" si="219"/>
        <v>0</v>
      </c>
      <c r="M1192" s="14">
        <f t="shared" si="220"/>
        <v>5.167835222310897</v>
      </c>
      <c r="N1192" s="14">
        <f t="shared" si="216"/>
        <v>5.167835222310897</v>
      </c>
      <c r="O1192" s="14">
        <f t="shared" si="221"/>
        <v>0</v>
      </c>
      <c r="P1192" s="14">
        <f t="shared" si="222"/>
        <v>0</v>
      </c>
      <c r="Q1192" s="14" t="str">
        <f t="shared" si="223"/>
        <v/>
      </c>
      <c r="R1192" s="14"/>
      <c r="S1192" s="14"/>
      <c r="T1192" s="14">
        <f t="shared" si="226"/>
        <v>1029.4782918973119</v>
      </c>
      <c r="U1192" s="14">
        <f t="shared" si="227"/>
        <v>188.92642696475883</v>
      </c>
      <c r="V1192" s="14">
        <f t="shared" si="224"/>
        <v>0</v>
      </c>
    </row>
    <row r="1193" spans="2:22" x14ac:dyDescent="0.3">
      <c r="B1193" s="10" t="s">
        <v>12</v>
      </c>
      <c r="C1193" s="10">
        <v>1185</v>
      </c>
      <c r="D1193" s="10">
        <v>163</v>
      </c>
      <c r="E1193" s="11">
        <v>92.8</v>
      </c>
      <c r="F1193" s="22">
        <f t="shared" si="217"/>
        <v>25.777777777777775</v>
      </c>
      <c r="G1193" s="14">
        <f t="shared" si="225"/>
        <v>0.11111111111111072</v>
      </c>
      <c r="H1193" s="14">
        <f>('motorcycle data'!$C$4)*(G1193)</f>
        <v>21.999999999999922</v>
      </c>
      <c r="I1193" s="14">
        <f>0.5*1.225*F1193^2*('motorcycle data'!$F$4)*('motorcycle data'!$G$4)</f>
        <v>133.903812345679</v>
      </c>
      <c r="J1193" s="14">
        <f>IF(F1193=0,0,H1193+I1193+'motorcycle data'!$E$7)</f>
        <v>194.75141234567892</v>
      </c>
      <c r="K1193" s="14">
        <f t="shared" si="218"/>
        <v>194.75141234567892</v>
      </c>
      <c r="L1193" s="14">
        <f t="shared" si="219"/>
        <v>0</v>
      </c>
      <c r="M1193" s="14">
        <f t="shared" si="220"/>
        <v>5.0202586293552782</v>
      </c>
      <c r="N1193" s="14">
        <f t="shared" si="216"/>
        <v>5.0202586293552782</v>
      </c>
      <c r="O1193" s="14">
        <f t="shared" si="221"/>
        <v>0</v>
      </c>
      <c r="P1193" s="14">
        <f t="shared" si="222"/>
        <v>0</v>
      </c>
      <c r="Q1193" s="14" t="str">
        <f t="shared" si="223"/>
        <v/>
      </c>
      <c r="R1193" s="14"/>
      <c r="S1193" s="14"/>
      <c r="T1193" s="14">
        <f t="shared" si="226"/>
        <v>1034.4985505266673</v>
      </c>
      <c r="U1193" s="14">
        <f t="shared" si="227"/>
        <v>188.92642696475883</v>
      </c>
      <c r="V1193" s="14">
        <f t="shared" si="224"/>
        <v>0</v>
      </c>
    </row>
    <row r="1194" spans="2:22" x14ac:dyDescent="0.3">
      <c r="B1194" s="10" t="s">
        <v>12</v>
      </c>
      <c r="C1194" s="10">
        <v>1186</v>
      </c>
      <c r="D1194" s="10">
        <v>164</v>
      </c>
      <c r="E1194" s="11">
        <v>93.1</v>
      </c>
      <c r="F1194" s="22">
        <f t="shared" si="217"/>
        <v>25.861111111111107</v>
      </c>
      <c r="G1194" s="14">
        <f t="shared" si="225"/>
        <v>4.1666666666666269E-2</v>
      </c>
      <c r="H1194" s="14">
        <f>('motorcycle data'!$C$4)*(G1194)</f>
        <v>8.2499999999999218</v>
      </c>
      <c r="I1194" s="14">
        <f>0.5*1.225*F1194^2*('motorcycle data'!$F$4)*('motorcycle data'!$G$4)</f>
        <v>134.77096914544751</v>
      </c>
      <c r="J1194" s="14">
        <f>IF(F1194=0,0,H1194+I1194+'motorcycle data'!$E$7)</f>
        <v>181.86856914544742</v>
      </c>
      <c r="K1194" s="14">
        <f t="shared" si="218"/>
        <v>181.86856914544742</v>
      </c>
      <c r="L1194" s="14">
        <f t="shared" si="219"/>
        <v>0</v>
      </c>
      <c r="M1194" s="14">
        <f t="shared" si="220"/>
        <v>4.7033232742892084</v>
      </c>
      <c r="N1194" s="14">
        <f t="shared" si="216"/>
        <v>4.7033232742892084</v>
      </c>
      <c r="O1194" s="14">
        <f t="shared" si="221"/>
        <v>0</v>
      </c>
      <c r="P1194" s="14">
        <f t="shared" si="222"/>
        <v>0</v>
      </c>
      <c r="Q1194" s="14" t="str">
        <f t="shared" si="223"/>
        <v/>
      </c>
      <c r="R1194" s="14"/>
      <c r="S1194" s="14"/>
      <c r="T1194" s="14">
        <f t="shared" si="226"/>
        <v>1039.2018738009565</v>
      </c>
      <c r="U1194" s="14">
        <f t="shared" si="227"/>
        <v>188.92642696475883</v>
      </c>
      <c r="V1194" s="14">
        <f t="shared" si="224"/>
        <v>0</v>
      </c>
    </row>
    <row r="1195" spans="2:22" x14ac:dyDescent="0.3">
      <c r="B1195" s="10" t="s">
        <v>12</v>
      </c>
      <c r="C1195" s="10">
        <v>1187</v>
      </c>
      <c r="D1195" s="10">
        <v>165</v>
      </c>
      <c r="E1195" s="11">
        <v>93.1</v>
      </c>
      <c r="F1195" s="22">
        <f t="shared" si="217"/>
        <v>25.861111111111107</v>
      </c>
      <c r="G1195" s="14">
        <f t="shared" si="225"/>
        <v>0</v>
      </c>
      <c r="H1195" s="14">
        <f>('motorcycle data'!$C$4)*(G1195)</f>
        <v>0</v>
      </c>
      <c r="I1195" s="14">
        <f>0.5*1.225*F1195^2*('motorcycle data'!$F$4)*('motorcycle data'!$G$4)</f>
        <v>134.77096914544751</v>
      </c>
      <c r="J1195" s="14">
        <f>IF(F1195=0,0,H1195+I1195+'motorcycle data'!$E$7)</f>
        <v>173.61856914544751</v>
      </c>
      <c r="K1195" s="14">
        <f t="shared" si="218"/>
        <v>173.61856914544751</v>
      </c>
      <c r="L1195" s="14">
        <f t="shared" si="219"/>
        <v>0</v>
      </c>
      <c r="M1195" s="14">
        <f t="shared" si="220"/>
        <v>4.4899691076225441</v>
      </c>
      <c r="N1195" s="14">
        <f t="shared" si="216"/>
        <v>4.4899691076225441</v>
      </c>
      <c r="O1195" s="14">
        <f t="shared" si="221"/>
        <v>0</v>
      </c>
      <c r="P1195" s="14">
        <f t="shared" si="222"/>
        <v>0</v>
      </c>
      <c r="Q1195" s="14" t="str">
        <f t="shared" si="223"/>
        <v/>
      </c>
      <c r="R1195" s="14"/>
      <c r="S1195" s="14"/>
      <c r="T1195" s="14">
        <f t="shared" si="226"/>
        <v>1043.691842908579</v>
      </c>
      <c r="U1195" s="14">
        <f t="shared" si="227"/>
        <v>188.92642696475883</v>
      </c>
      <c r="V1195" s="14">
        <f t="shared" si="224"/>
        <v>0</v>
      </c>
    </row>
    <row r="1196" spans="2:22" x14ac:dyDescent="0.3">
      <c r="B1196" s="10" t="s">
        <v>12</v>
      </c>
      <c r="C1196" s="10">
        <v>1188</v>
      </c>
      <c r="D1196" s="10">
        <v>166</v>
      </c>
      <c r="E1196" s="11">
        <v>93.1</v>
      </c>
      <c r="F1196" s="22">
        <f t="shared" si="217"/>
        <v>25.861111111111107</v>
      </c>
      <c r="G1196" s="14">
        <f t="shared" si="225"/>
        <v>0</v>
      </c>
      <c r="H1196" s="14">
        <f>('motorcycle data'!$C$4)*(G1196)</f>
        <v>0</v>
      </c>
      <c r="I1196" s="14">
        <f>0.5*1.225*F1196^2*('motorcycle data'!$F$4)*('motorcycle data'!$G$4)</f>
        <v>134.77096914544751</v>
      </c>
      <c r="J1196" s="14">
        <f>IF(F1196=0,0,H1196+I1196+'motorcycle data'!$E$7)</f>
        <v>173.61856914544751</v>
      </c>
      <c r="K1196" s="14">
        <f t="shared" si="218"/>
        <v>173.61856914544751</v>
      </c>
      <c r="L1196" s="14">
        <f t="shared" si="219"/>
        <v>0</v>
      </c>
      <c r="M1196" s="14">
        <f t="shared" si="220"/>
        <v>4.4899691076225441</v>
      </c>
      <c r="N1196" s="14">
        <f t="shared" si="216"/>
        <v>4.4899691076225441</v>
      </c>
      <c r="O1196" s="14">
        <f t="shared" si="221"/>
        <v>0</v>
      </c>
      <c r="P1196" s="14">
        <f t="shared" si="222"/>
        <v>0</v>
      </c>
      <c r="Q1196" s="14" t="str">
        <f t="shared" si="223"/>
        <v/>
      </c>
      <c r="R1196" s="14"/>
      <c r="S1196" s="14"/>
      <c r="T1196" s="14">
        <f t="shared" si="226"/>
        <v>1048.1818120162015</v>
      </c>
      <c r="U1196" s="14">
        <f t="shared" si="227"/>
        <v>188.92642696475883</v>
      </c>
      <c r="V1196" s="14">
        <f t="shared" si="224"/>
        <v>0</v>
      </c>
    </row>
    <row r="1197" spans="2:22" x14ac:dyDescent="0.3">
      <c r="B1197" s="10" t="s">
        <v>12</v>
      </c>
      <c r="C1197" s="10">
        <v>1189</v>
      </c>
      <c r="D1197" s="10">
        <v>167</v>
      </c>
      <c r="E1197" s="11">
        <v>93.1</v>
      </c>
      <c r="F1197" s="22">
        <f t="shared" si="217"/>
        <v>25.861111111111107</v>
      </c>
      <c r="G1197" s="14">
        <f t="shared" si="225"/>
        <v>0</v>
      </c>
      <c r="H1197" s="14">
        <f>('motorcycle data'!$C$4)*(G1197)</f>
        <v>0</v>
      </c>
      <c r="I1197" s="14">
        <f>0.5*1.225*F1197^2*('motorcycle data'!$F$4)*('motorcycle data'!$G$4)</f>
        <v>134.77096914544751</v>
      </c>
      <c r="J1197" s="14">
        <f>IF(F1197=0,0,H1197+I1197+'motorcycle data'!$E$7)</f>
        <v>173.61856914544751</v>
      </c>
      <c r="K1197" s="14">
        <f t="shared" si="218"/>
        <v>173.61856914544751</v>
      </c>
      <c r="L1197" s="14">
        <f t="shared" si="219"/>
        <v>0</v>
      </c>
      <c r="M1197" s="14">
        <f t="shared" si="220"/>
        <v>4.4899691076225441</v>
      </c>
      <c r="N1197" s="14">
        <f t="shared" si="216"/>
        <v>4.4899691076225441</v>
      </c>
      <c r="O1197" s="14">
        <f t="shared" si="221"/>
        <v>0</v>
      </c>
      <c r="P1197" s="14">
        <f t="shared" si="222"/>
        <v>0</v>
      </c>
      <c r="Q1197" s="14" t="str">
        <f t="shared" si="223"/>
        <v/>
      </c>
      <c r="R1197" s="14"/>
      <c r="S1197" s="14"/>
      <c r="T1197" s="14">
        <f t="shared" si="226"/>
        <v>1052.6717811238241</v>
      </c>
      <c r="U1197" s="14">
        <f t="shared" si="227"/>
        <v>188.92642696475883</v>
      </c>
      <c r="V1197" s="14">
        <f t="shared" si="224"/>
        <v>0</v>
      </c>
    </row>
    <row r="1198" spans="2:22" x14ac:dyDescent="0.3">
      <c r="B1198" s="10" t="s">
        <v>12</v>
      </c>
      <c r="C1198" s="10">
        <v>1190</v>
      </c>
      <c r="D1198" s="10">
        <v>168</v>
      </c>
      <c r="E1198" s="11">
        <v>93.1</v>
      </c>
      <c r="F1198" s="22">
        <f t="shared" si="217"/>
        <v>25.861111111111107</v>
      </c>
      <c r="G1198" s="14">
        <f t="shared" si="225"/>
        <v>0</v>
      </c>
      <c r="H1198" s="14">
        <f>('motorcycle data'!$C$4)*(G1198)</f>
        <v>0</v>
      </c>
      <c r="I1198" s="14">
        <f>0.5*1.225*F1198^2*('motorcycle data'!$F$4)*('motorcycle data'!$G$4)</f>
        <v>134.77096914544751</v>
      </c>
      <c r="J1198" s="14">
        <f>IF(F1198=0,0,H1198+I1198+'motorcycle data'!$E$7)</f>
        <v>173.61856914544751</v>
      </c>
      <c r="K1198" s="14">
        <f t="shared" si="218"/>
        <v>173.61856914544751</v>
      </c>
      <c r="L1198" s="14">
        <f t="shared" si="219"/>
        <v>0</v>
      </c>
      <c r="M1198" s="14">
        <f t="shared" si="220"/>
        <v>4.4899691076225441</v>
      </c>
      <c r="N1198" s="14">
        <f t="shared" si="216"/>
        <v>4.4899691076225441</v>
      </c>
      <c r="O1198" s="14">
        <f t="shared" si="221"/>
        <v>0</v>
      </c>
      <c r="P1198" s="14">
        <f t="shared" si="222"/>
        <v>0</v>
      </c>
      <c r="Q1198" s="14" t="str">
        <f t="shared" si="223"/>
        <v/>
      </c>
      <c r="R1198" s="14"/>
      <c r="S1198" s="14"/>
      <c r="T1198" s="14">
        <f t="shared" si="226"/>
        <v>1057.1617502314466</v>
      </c>
      <c r="U1198" s="14">
        <f t="shared" si="227"/>
        <v>188.92642696475883</v>
      </c>
      <c r="V1198" s="14">
        <f t="shared" si="224"/>
        <v>0</v>
      </c>
    </row>
    <row r="1199" spans="2:22" x14ac:dyDescent="0.3">
      <c r="B1199" s="10" t="s">
        <v>12</v>
      </c>
      <c r="C1199" s="10">
        <v>1191</v>
      </c>
      <c r="D1199" s="10">
        <v>169</v>
      </c>
      <c r="E1199" s="11">
        <v>93.1</v>
      </c>
      <c r="F1199" s="22">
        <f t="shared" si="217"/>
        <v>25.861111111111107</v>
      </c>
      <c r="G1199" s="14">
        <f t="shared" si="225"/>
        <v>0</v>
      </c>
      <c r="H1199" s="14">
        <f>('motorcycle data'!$C$4)*(G1199)</f>
        <v>0</v>
      </c>
      <c r="I1199" s="14">
        <f>0.5*1.225*F1199^2*('motorcycle data'!$F$4)*('motorcycle data'!$G$4)</f>
        <v>134.77096914544751</v>
      </c>
      <c r="J1199" s="14">
        <f>IF(F1199=0,0,H1199+I1199+'motorcycle data'!$E$7)</f>
        <v>173.61856914544751</v>
      </c>
      <c r="K1199" s="14">
        <f t="shared" si="218"/>
        <v>173.61856914544751</v>
      </c>
      <c r="L1199" s="14">
        <f t="shared" si="219"/>
        <v>0</v>
      </c>
      <c r="M1199" s="14">
        <f t="shared" si="220"/>
        <v>4.4899691076225441</v>
      </c>
      <c r="N1199" s="14">
        <f t="shared" si="216"/>
        <v>4.4899691076225441</v>
      </c>
      <c r="O1199" s="14">
        <f t="shared" si="221"/>
        <v>0</v>
      </c>
      <c r="P1199" s="14">
        <f t="shared" si="222"/>
        <v>0</v>
      </c>
      <c r="Q1199" s="14" t="str">
        <f t="shared" si="223"/>
        <v/>
      </c>
      <c r="R1199" s="14"/>
      <c r="S1199" s="14"/>
      <c r="T1199" s="14">
        <f t="shared" si="226"/>
        <v>1061.6517193390691</v>
      </c>
      <c r="U1199" s="14">
        <f t="shared" si="227"/>
        <v>188.92642696475883</v>
      </c>
      <c r="V1199" s="14">
        <f t="shared" si="224"/>
        <v>0</v>
      </c>
    </row>
    <row r="1200" spans="2:22" x14ac:dyDescent="0.3">
      <c r="B1200" s="10" t="s">
        <v>12</v>
      </c>
      <c r="C1200" s="10">
        <v>1192</v>
      </c>
      <c r="D1200" s="10">
        <v>170</v>
      </c>
      <c r="E1200" s="11">
        <v>93.1</v>
      </c>
      <c r="F1200" s="22">
        <f t="shared" si="217"/>
        <v>25.861111111111107</v>
      </c>
      <c r="G1200" s="14">
        <f t="shared" si="225"/>
        <v>0</v>
      </c>
      <c r="H1200" s="14">
        <f>('motorcycle data'!$C$4)*(G1200)</f>
        <v>0</v>
      </c>
      <c r="I1200" s="14">
        <f>0.5*1.225*F1200^2*('motorcycle data'!$F$4)*('motorcycle data'!$G$4)</f>
        <v>134.77096914544751</v>
      </c>
      <c r="J1200" s="14">
        <f>IF(F1200=0,0,H1200+I1200+'motorcycle data'!$E$7)</f>
        <v>173.61856914544751</v>
      </c>
      <c r="K1200" s="14">
        <f t="shared" si="218"/>
        <v>173.61856914544751</v>
      </c>
      <c r="L1200" s="14">
        <f t="shared" si="219"/>
        <v>0</v>
      </c>
      <c r="M1200" s="14">
        <f t="shared" si="220"/>
        <v>4.4899691076225441</v>
      </c>
      <c r="N1200" s="14">
        <f t="shared" si="216"/>
        <v>4.4899691076225441</v>
      </c>
      <c r="O1200" s="14">
        <f t="shared" si="221"/>
        <v>0</v>
      </c>
      <c r="P1200" s="14">
        <f t="shared" si="222"/>
        <v>0</v>
      </c>
      <c r="Q1200" s="14" t="str">
        <f t="shared" si="223"/>
        <v/>
      </c>
      <c r="R1200" s="14"/>
      <c r="S1200" s="14"/>
      <c r="T1200" s="14">
        <f t="shared" si="226"/>
        <v>1066.1416884466917</v>
      </c>
      <c r="U1200" s="14">
        <f t="shared" si="227"/>
        <v>188.92642696475883</v>
      </c>
      <c r="V1200" s="14">
        <f t="shared" si="224"/>
        <v>0</v>
      </c>
    </row>
    <row r="1201" spans="2:22" x14ac:dyDescent="0.3">
      <c r="B1201" s="10" t="s">
        <v>12</v>
      </c>
      <c r="C1201" s="10">
        <v>1193</v>
      </c>
      <c r="D1201" s="10">
        <v>171</v>
      </c>
      <c r="E1201" s="11">
        <v>93.1</v>
      </c>
      <c r="F1201" s="22">
        <f t="shared" si="217"/>
        <v>25.861111111111107</v>
      </c>
      <c r="G1201" s="14">
        <f t="shared" si="225"/>
        <v>0</v>
      </c>
      <c r="H1201" s="14">
        <f>('motorcycle data'!$C$4)*(G1201)</f>
        <v>0</v>
      </c>
      <c r="I1201" s="14">
        <f>0.5*1.225*F1201^2*('motorcycle data'!$F$4)*('motorcycle data'!$G$4)</f>
        <v>134.77096914544751</v>
      </c>
      <c r="J1201" s="14">
        <f>IF(F1201=0,0,H1201+I1201+'motorcycle data'!$E$7)</f>
        <v>173.61856914544751</v>
      </c>
      <c r="K1201" s="14">
        <f t="shared" si="218"/>
        <v>173.61856914544751</v>
      </c>
      <c r="L1201" s="14">
        <f t="shared" si="219"/>
        <v>0</v>
      </c>
      <c r="M1201" s="14">
        <f t="shared" si="220"/>
        <v>4.4899691076225441</v>
      </c>
      <c r="N1201" s="14">
        <f t="shared" si="216"/>
        <v>4.4899691076225441</v>
      </c>
      <c r="O1201" s="14">
        <f t="shared" si="221"/>
        <v>0</v>
      </c>
      <c r="P1201" s="14">
        <f t="shared" si="222"/>
        <v>0</v>
      </c>
      <c r="Q1201" s="14" t="str">
        <f t="shared" si="223"/>
        <v/>
      </c>
      <c r="R1201" s="14"/>
      <c r="S1201" s="14"/>
      <c r="T1201" s="14">
        <f t="shared" si="226"/>
        <v>1070.6316575543142</v>
      </c>
      <c r="U1201" s="14">
        <f t="shared" si="227"/>
        <v>188.92642696475883</v>
      </c>
      <c r="V1201" s="14">
        <f t="shared" si="224"/>
        <v>0</v>
      </c>
    </row>
    <row r="1202" spans="2:22" x14ac:dyDescent="0.3">
      <c r="B1202" s="10" t="s">
        <v>12</v>
      </c>
      <c r="C1202" s="10">
        <v>1194</v>
      </c>
      <c r="D1202" s="10">
        <v>172</v>
      </c>
      <c r="E1202" s="11">
        <v>93.1</v>
      </c>
      <c r="F1202" s="22">
        <f t="shared" si="217"/>
        <v>25.861111111111107</v>
      </c>
      <c r="G1202" s="14">
        <f t="shared" si="225"/>
        <v>0</v>
      </c>
      <c r="H1202" s="14">
        <f>('motorcycle data'!$C$4)*(G1202)</f>
        <v>0</v>
      </c>
      <c r="I1202" s="14">
        <f>0.5*1.225*F1202^2*('motorcycle data'!$F$4)*('motorcycle data'!$G$4)</f>
        <v>134.77096914544751</v>
      </c>
      <c r="J1202" s="14">
        <f>IF(F1202=0,0,H1202+I1202+'motorcycle data'!$E$7)</f>
        <v>173.61856914544751</v>
      </c>
      <c r="K1202" s="14">
        <f t="shared" si="218"/>
        <v>173.61856914544751</v>
      </c>
      <c r="L1202" s="14">
        <f t="shared" si="219"/>
        <v>0</v>
      </c>
      <c r="M1202" s="14">
        <f t="shared" si="220"/>
        <v>4.4899691076225441</v>
      </c>
      <c r="N1202" s="14">
        <f t="shared" si="216"/>
        <v>4.4899691076225441</v>
      </c>
      <c r="O1202" s="14">
        <f t="shared" si="221"/>
        <v>0</v>
      </c>
      <c r="P1202" s="14">
        <f t="shared" si="222"/>
        <v>0</v>
      </c>
      <c r="Q1202" s="14" t="str">
        <f t="shared" si="223"/>
        <v/>
      </c>
      <c r="R1202" s="14"/>
      <c r="S1202" s="14"/>
      <c r="T1202" s="14">
        <f t="shared" si="226"/>
        <v>1075.1216266619367</v>
      </c>
      <c r="U1202" s="14">
        <f t="shared" si="227"/>
        <v>188.92642696475883</v>
      </c>
      <c r="V1202" s="14">
        <f t="shared" si="224"/>
        <v>0</v>
      </c>
    </row>
    <row r="1203" spans="2:22" x14ac:dyDescent="0.3">
      <c r="B1203" s="10" t="s">
        <v>12</v>
      </c>
      <c r="C1203" s="10">
        <v>1195</v>
      </c>
      <c r="D1203" s="10">
        <v>173</v>
      </c>
      <c r="E1203" s="11">
        <v>93.1</v>
      </c>
      <c r="F1203" s="22">
        <f t="shared" si="217"/>
        <v>25.861111111111107</v>
      </c>
      <c r="G1203" s="14">
        <f t="shared" si="225"/>
        <v>1.3888888888890073E-2</v>
      </c>
      <c r="H1203" s="14">
        <f>('motorcycle data'!$C$4)*(G1203)</f>
        <v>2.7500000000002345</v>
      </c>
      <c r="I1203" s="14">
        <f>0.5*1.225*F1203^2*('motorcycle data'!$F$4)*('motorcycle data'!$G$4)</f>
        <v>134.77096914544751</v>
      </c>
      <c r="J1203" s="14">
        <f>IF(F1203=0,0,H1203+I1203+'motorcycle data'!$E$7)</f>
        <v>176.36856914544774</v>
      </c>
      <c r="K1203" s="14">
        <f t="shared" si="218"/>
        <v>176.36856914544774</v>
      </c>
      <c r="L1203" s="14">
        <f t="shared" si="219"/>
        <v>0</v>
      </c>
      <c r="M1203" s="14">
        <f t="shared" si="220"/>
        <v>4.5610871631781063</v>
      </c>
      <c r="N1203" s="14">
        <f t="shared" si="216"/>
        <v>4.5610871631781063</v>
      </c>
      <c r="O1203" s="14">
        <f t="shared" si="221"/>
        <v>0</v>
      </c>
      <c r="P1203" s="14">
        <f t="shared" si="222"/>
        <v>0</v>
      </c>
      <c r="Q1203" s="14" t="str">
        <f t="shared" si="223"/>
        <v/>
      </c>
      <c r="R1203" s="14"/>
      <c r="S1203" s="14"/>
      <c r="T1203" s="14">
        <f t="shared" si="226"/>
        <v>1079.6827138251149</v>
      </c>
      <c r="U1203" s="14">
        <f t="shared" si="227"/>
        <v>188.92642696475883</v>
      </c>
      <c r="V1203" s="14">
        <f t="shared" si="224"/>
        <v>0</v>
      </c>
    </row>
    <row r="1204" spans="2:22" x14ac:dyDescent="0.3">
      <c r="B1204" s="10" t="s">
        <v>12</v>
      </c>
      <c r="C1204" s="10">
        <v>1196</v>
      </c>
      <c r="D1204" s="10">
        <v>174</v>
      </c>
      <c r="E1204" s="11">
        <v>93.2</v>
      </c>
      <c r="F1204" s="22">
        <f t="shared" si="217"/>
        <v>25.888888888888889</v>
      </c>
      <c r="G1204" s="14">
        <f t="shared" si="225"/>
        <v>1.3888888888890073E-2</v>
      </c>
      <c r="H1204" s="14">
        <f>('motorcycle data'!$C$4)*(G1204)</f>
        <v>2.7500000000002345</v>
      </c>
      <c r="I1204" s="14">
        <f>0.5*1.225*F1204^2*('motorcycle data'!$F$4)*('motorcycle data'!$G$4)</f>
        <v>135.06064336419755</v>
      </c>
      <c r="J1204" s="14">
        <f>IF(F1204=0,0,H1204+I1204+'motorcycle data'!$E$7)</f>
        <v>176.65824336419777</v>
      </c>
      <c r="K1204" s="14">
        <f t="shared" si="218"/>
        <v>176.65824336419777</v>
      </c>
      <c r="L1204" s="14">
        <f t="shared" si="219"/>
        <v>0</v>
      </c>
      <c r="M1204" s="14">
        <f t="shared" si="220"/>
        <v>4.5734856337620098</v>
      </c>
      <c r="N1204" s="14">
        <f t="shared" si="216"/>
        <v>4.5734856337620098</v>
      </c>
      <c r="O1204" s="14">
        <f t="shared" si="221"/>
        <v>0</v>
      </c>
      <c r="P1204" s="14">
        <f t="shared" si="222"/>
        <v>0</v>
      </c>
      <c r="Q1204" s="14" t="str">
        <f t="shared" si="223"/>
        <v/>
      </c>
      <c r="R1204" s="14"/>
      <c r="S1204" s="14"/>
      <c r="T1204" s="14">
        <f t="shared" si="226"/>
        <v>1084.2561994588768</v>
      </c>
      <c r="U1204" s="14">
        <f t="shared" si="227"/>
        <v>188.92642696475883</v>
      </c>
      <c r="V1204" s="14">
        <f t="shared" si="224"/>
        <v>0</v>
      </c>
    </row>
    <row r="1205" spans="2:22" x14ac:dyDescent="0.3">
      <c r="B1205" s="10" t="s">
        <v>12</v>
      </c>
      <c r="C1205" s="10">
        <v>1197</v>
      </c>
      <c r="D1205" s="10">
        <v>175</v>
      </c>
      <c r="E1205" s="11">
        <v>93.2</v>
      </c>
      <c r="F1205" s="22">
        <f t="shared" si="217"/>
        <v>25.888888888888889</v>
      </c>
      <c r="G1205" s="14">
        <f t="shared" si="225"/>
        <v>1.3888888888888099E-2</v>
      </c>
      <c r="H1205" s="14">
        <f>('motorcycle data'!$C$4)*(G1205)</f>
        <v>2.7499999999998437</v>
      </c>
      <c r="I1205" s="14">
        <f>0.5*1.225*F1205^2*('motorcycle data'!$F$4)*('motorcycle data'!$G$4)</f>
        <v>135.06064336419755</v>
      </c>
      <c r="J1205" s="14">
        <f>IF(F1205=0,0,H1205+I1205+'motorcycle data'!$E$7)</f>
        <v>176.6582433641974</v>
      </c>
      <c r="K1205" s="14">
        <f t="shared" si="218"/>
        <v>176.6582433641974</v>
      </c>
      <c r="L1205" s="14">
        <f t="shared" si="219"/>
        <v>0</v>
      </c>
      <c r="M1205" s="14">
        <f t="shared" si="220"/>
        <v>4.5734856337619991</v>
      </c>
      <c r="N1205" s="14">
        <f t="shared" si="216"/>
        <v>4.5734856337619991</v>
      </c>
      <c r="O1205" s="14">
        <f t="shared" si="221"/>
        <v>0</v>
      </c>
      <c r="P1205" s="14">
        <f t="shared" si="222"/>
        <v>0</v>
      </c>
      <c r="Q1205" s="14" t="str">
        <f t="shared" si="223"/>
        <v/>
      </c>
      <c r="R1205" s="14"/>
      <c r="S1205" s="14"/>
      <c r="T1205" s="14">
        <f t="shared" si="226"/>
        <v>1088.8296850926388</v>
      </c>
      <c r="U1205" s="14">
        <f t="shared" si="227"/>
        <v>188.92642696475883</v>
      </c>
      <c r="V1205" s="14">
        <f t="shared" si="224"/>
        <v>0</v>
      </c>
    </row>
    <row r="1206" spans="2:22" x14ac:dyDescent="0.3">
      <c r="B1206" s="10" t="s">
        <v>12</v>
      </c>
      <c r="C1206" s="10">
        <v>1198</v>
      </c>
      <c r="D1206" s="10">
        <v>176</v>
      </c>
      <c r="E1206" s="11">
        <v>93.3</v>
      </c>
      <c r="F1206" s="22">
        <f t="shared" si="217"/>
        <v>25.916666666666664</v>
      </c>
      <c r="G1206" s="14">
        <f t="shared" si="225"/>
        <v>6.9444444444444448E-2</v>
      </c>
      <c r="H1206" s="14">
        <f>('motorcycle data'!$C$4)*(G1206)</f>
        <v>13.75</v>
      </c>
      <c r="I1206" s="14">
        <f>0.5*1.225*F1206^2*('motorcycle data'!$F$4)*('motorcycle data'!$G$4)</f>
        <v>135.35062855902771</v>
      </c>
      <c r="J1206" s="14">
        <f>IF(F1206=0,0,H1206+I1206+'motorcycle data'!$E$7)</f>
        <v>187.94822855902771</v>
      </c>
      <c r="K1206" s="14">
        <f t="shared" si="218"/>
        <v>187.94822855902771</v>
      </c>
      <c r="L1206" s="14">
        <f t="shared" si="219"/>
        <v>0</v>
      </c>
      <c r="M1206" s="14">
        <f t="shared" si="220"/>
        <v>4.8709915901548007</v>
      </c>
      <c r="N1206" s="14">
        <f t="shared" si="216"/>
        <v>4.8709915901548007</v>
      </c>
      <c r="O1206" s="14">
        <f t="shared" si="221"/>
        <v>0</v>
      </c>
      <c r="P1206" s="14">
        <f t="shared" si="222"/>
        <v>0</v>
      </c>
      <c r="Q1206" s="14" t="str">
        <f t="shared" si="223"/>
        <v/>
      </c>
      <c r="R1206" s="14"/>
      <c r="S1206" s="14"/>
      <c r="T1206" s="14">
        <f t="shared" si="226"/>
        <v>1093.7006766827935</v>
      </c>
      <c r="U1206" s="14">
        <f t="shared" si="227"/>
        <v>188.92642696475883</v>
      </c>
      <c r="V1206" s="14">
        <f t="shared" si="224"/>
        <v>0</v>
      </c>
    </row>
    <row r="1207" spans="2:22" x14ac:dyDescent="0.3">
      <c r="B1207" s="10" t="s">
        <v>12</v>
      </c>
      <c r="C1207" s="10">
        <v>1199</v>
      </c>
      <c r="D1207" s="10">
        <v>177</v>
      </c>
      <c r="E1207" s="11">
        <v>93.7</v>
      </c>
      <c r="F1207" s="22">
        <f t="shared" si="217"/>
        <v>26.027777777777779</v>
      </c>
      <c r="G1207" s="14">
        <f t="shared" si="225"/>
        <v>0.12500000000000078</v>
      </c>
      <c r="H1207" s="14">
        <f>('motorcycle data'!$C$4)*(G1207)</f>
        <v>24.750000000000153</v>
      </c>
      <c r="I1207" s="14">
        <f>0.5*1.225*F1207^2*('motorcycle data'!$F$4)*('motorcycle data'!$G$4)</f>
        <v>136.51367909915123</v>
      </c>
      <c r="J1207" s="14">
        <f>IF(F1207=0,0,H1207+I1207+'motorcycle data'!$E$7)</f>
        <v>200.11127909915137</v>
      </c>
      <c r="K1207" s="14">
        <f t="shared" si="218"/>
        <v>200.11127909915137</v>
      </c>
      <c r="L1207" s="14">
        <f t="shared" si="219"/>
        <v>0</v>
      </c>
      <c r="M1207" s="14">
        <f t="shared" si="220"/>
        <v>5.2084519032195793</v>
      </c>
      <c r="N1207" s="14">
        <f t="shared" si="216"/>
        <v>5.2084519032195793</v>
      </c>
      <c r="O1207" s="14">
        <f t="shared" si="221"/>
        <v>0</v>
      </c>
      <c r="P1207" s="14">
        <f t="shared" si="222"/>
        <v>0</v>
      </c>
      <c r="Q1207" s="14" t="str">
        <f t="shared" si="223"/>
        <v/>
      </c>
      <c r="R1207" s="14"/>
      <c r="S1207" s="14"/>
      <c r="T1207" s="14">
        <f t="shared" si="226"/>
        <v>1098.9091285860131</v>
      </c>
      <c r="U1207" s="14">
        <f t="shared" si="227"/>
        <v>188.92642696475883</v>
      </c>
      <c r="V1207" s="14">
        <f t="shared" si="224"/>
        <v>0</v>
      </c>
    </row>
    <row r="1208" spans="2:22" x14ac:dyDescent="0.3">
      <c r="B1208" s="10" t="s">
        <v>12</v>
      </c>
      <c r="C1208" s="10">
        <v>1200</v>
      </c>
      <c r="D1208" s="10">
        <v>178</v>
      </c>
      <c r="E1208" s="11">
        <v>94.2</v>
      </c>
      <c r="F1208" s="22">
        <f t="shared" si="217"/>
        <v>26.166666666666668</v>
      </c>
      <c r="G1208" s="14">
        <f t="shared" si="225"/>
        <v>0.18055555555555516</v>
      </c>
      <c r="H1208" s="14">
        <f>('motorcycle data'!$C$4)*(G1208)</f>
        <v>35.749999999999922</v>
      </c>
      <c r="I1208" s="14">
        <f>0.5*1.225*F1208^2*('motorcycle data'!$F$4)*('motorcycle data'!$G$4)</f>
        <v>137.97448923611111</v>
      </c>
      <c r="J1208" s="14">
        <f>IF(F1208=0,0,H1208+I1208+'motorcycle data'!$E$7)</f>
        <v>212.57208923611103</v>
      </c>
      <c r="K1208" s="14">
        <f t="shared" si="218"/>
        <v>212.57208923611103</v>
      </c>
      <c r="L1208" s="14">
        <f t="shared" si="219"/>
        <v>0</v>
      </c>
      <c r="M1208" s="14">
        <f t="shared" si="220"/>
        <v>5.5623030016782389</v>
      </c>
      <c r="N1208" s="14">
        <f t="shared" si="216"/>
        <v>5.5623030016782389</v>
      </c>
      <c r="O1208" s="14">
        <f t="shared" si="221"/>
        <v>0</v>
      </c>
      <c r="P1208" s="14">
        <f t="shared" si="222"/>
        <v>0</v>
      </c>
      <c r="Q1208" s="14" t="str">
        <f t="shared" si="223"/>
        <v/>
      </c>
      <c r="R1208" s="14"/>
      <c r="S1208" s="14"/>
      <c r="T1208" s="14">
        <f t="shared" si="226"/>
        <v>1104.4714315876913</v>
      </c>
      <c r="U1208" s="14">
        <f t="shared" si="227"/>
        <v>188.92642696475883</v>
      </c>
      <c r="V1208" s="14">
        <f t="shared" si="224"/>
        <v>0</v>
      </c>
    </row>
    <row r="1209" spans="2:22" x14ac:dyDescent="0.3">
      <c r="B1209" s="10" t="s">
        <v>12</v>
      </c>
      <c r="C1209" s="10">
        <v>1201</v>
      </c>
      <c r="D1209" s="10">
        <v>179</v>
      </c>
      <c r="E1209" s="11">
        <v>95</v>
      </c>
      <c r="F1209" s="22">
        <f t="shared" si="217"/>
        <v>26.388888888888889</v>
      </c>
      <c r="G1209" s="14">
        <f t="shared" si="225"/>
        <v>0.22222222222222143</v>
      </c>
      <c r="H1209" s="14">
        <f>('motorcycle data'!$C$4)*(G1209)</f>
        <v>43.999999999999844</v>
      </c>
      <c r="I1209" s="14">
        <f>0.5*1.225*F1209^2*('motorcycle data'!$F$4)*('motorcycle data'!$G$4)</f>
        <v>140.32795621141975</v>
      </c>
      <c r="J1209" s="14">
        <f>IF(F1209=0,0,H1209+I1209+'motorcycle data'!$E$7)</f>
        <v>223.17555621141958</v>
      </c>
      <c r="K1209" s="14">
        <f t="shared" si="218"/>
        <v>223.17555621141958</v>
      </c>
      <c r="L1209" s="14">
        <f t="shared" si="219"/>
        <v>0</v>
      </c>
      <c r="M1209" s="14">
        <f t="shared" si="220"/>
        <v>5.8893549555791278</v>
      </c>
      <c r="N1209" s="14">
        <f t="shared" si="216"/>
        <v>5.8893549555791278</v>
      </c>
      <c r="O1209" s="14">
        <f t="shared" si="221"/>
        <v>0</v>
      </c>
      <c r="P1209" s="14">
        <f t="shared" si="222"/>
        <v>0</v>
      </c>
      <c r="Q1209" s="14" t="str">
        <f t="shared" si="223"/>
        <v/>
      </c>
      <c r="R1209" s="14"/>
      <c r="S1209" s="14"/>
      <c r="T1209" s="14">
        <f t="shared" si="226"/>
        <v>1110.3607865432705</v>
      </c>
      <c r="U1209" s="14">
        <f t="shared" si="227"/>
        <v>188.92642696475883</v>
      </c>
      <c r="V1209" s="14">
        <f t="shared" si="224"/>
        <v>0</v>
      </c>
    </row>
    <row r="1210" spans="2:22" x14ac:dyDescent="0.3">
      <c r="B1210" s="10" t="s">
        <v>12</v>
      </c>
      <c r="C1210" s="10">
        <v>1202</v>
      </c>
      <c r="D1210" s="10">
        <v>180</v>
      </c>
      <c r="E1210" s="11">
        <v>95.8</v>
      </c>
      <c r="F1210" s="22">
        <f t="shared" si="217"/>
        <v>26.611111111111111</v>
      </c>
      <c r="G1210" s="14">
        <f t="shared" si="225"/>
        <v>0.19444444444444522</v>
      </c>
      <c r="H1210" s="14">
        <f>('motorcycle data'!$C$4)*(G1210)</f>
        <v>38.500000000000156</v>
      </c>
      <c r="I1210" s="14">
        <f>0.5*1.225*F1210^2*('motorcycle data'!$F$4)*('motorcycle data'!$G$4)</f>
        <v>142.70132565586417</v>
      </c>
      <c r="J1210" s="14">
        <f>IF(F1210=0,0,H1210+I1210+'motorcycle data'!$E$7)</f>
        <v>220.04892565586431</v>
      </c>
      <c r="K1210" s="14">
        <f t="shared" si="218"/>
        <v>220.04892565586431</v>
      </c>
      <c r="L1210" s="14">
        <f t="shared" si="219"/>
        <v>0</v>
      </c>
      <c r="M1210" s="14">
        <f t="shared" si="220"/>
        <v>5.8557464105088339</v>
      </c>
      <c r="N1210" s="14">
        <f t="shared" si="216"/>
        <v>5.8557464105088339</v>
      </c>
      <c r="O1210" s="14">
        <f t="shared" si="221"/>
        <v>0</v>
      </c>
      <c r="P1210" s="14">
        <f t="shared" si="222"/>
        <v>0</v>
      </c>
      <c r="Q1210" s="14" t="str">
        <f t="shared" si="223"/>
        <v/>
      </c>
      <c r="R1210" s="14"/>
      <c r="S1210" s="14"/>
      <c r="T1210" s="14">
        <f t="shared" si="226"/>
        <v>1116.2165329537793</v>
      </c>
      <c r="U1210" s="14">
        <f t="shared" si="227"/>
        <v>188.92642696475883</v>
      </c>
      <c r="V1210" s="14">
        <f t="shared" si="224"/>
        <v>0</v>
      </c>
    </row>
    <row r="1211" spans="2:22" x14ac:dyDescent="0.3">
      <c r="B1211" s="10" t="s">
        <v>12</v>
      </c>
      <c r="C1211" s="10">
        <v>1203</v>
      </c>
      <c r="D1211" s="10">
        <v>181</v>
      </c>
      <c r="E1211" s="11">
        <v>96.4</v>
      </c>
      <c r="F1211" s="22">
        <f t="shared" si="217"/>
        <v>26.777777777777779</v>
      </c>
      <c r="G1211" s="14">
        <f t="shared" si="225"/>
        <v>0.1388888888888889</v>
      </c>
      <c r="H1211" s="14">
        <f>('motorcycle data'!$C$4)*(G1211)</f>
        <v>27.5</v>
      </c>
      <c r="I1211" s="14">
        <f>0.5*1.225*F1211^2*('motorcycle data'!$F$4)*('motorcycle data'!$G$4)</f>
        <v>144.4944137345679</v>
      </c>
      <c r="J1211" s="14">
        <f>IF(F1211=0,0,H1211+I1211+'motorcycle data'!$E$7)</f>
        <v>210.8420137345679</v>
      </c>
      <c r="K1211" s="14">
        <f t="shared" si="218"/>
        <v>210.8420137345679</v>
      </c>
      <c r="L1211" s="14">
        <f t="shared" si="219"/>
        <v>0</v>
      </c>
      <c r="M1211" s="14">
        <f t="shared" si="220"/>
        <v>5.6458805900034292</v>
      </c>
      <c r="N1211" s="14">
        <f t="shared" si="216"/>
        <v>5.6458805900034292</v>
      </c>
      <c r="O1211" s="14">
        <f t="shared" si="221"/>
        <v>0</v>
      </c>
      <c r="P1211" s="14">
        <f t="shared" si="222"/>
        <v>0</v>
      </c>
      <c r="Q1211" s="14" t="str">
        <f t="shared" si="223"/>
        <v/>
      </c>
      <c r="R1211" s="14"/>
      <c r="S1211" s="14"/>
      <c r="T1211" s="14">
        <f t="shared" si="226"/>
        <v>1121.8624135437826</v>
      </c>
      <c r="U1211" s="14">
        <f t="shared" si="227"/>
        <v>188.92642696475883</v>
      </c>
      <c r="V1211" s="14">
        <f t="shared" si="224"/>
        <v>0</v>
      </c>
    </row>
    <row r="1212" spans="2:22" x14ac:dyDescent="0.3">
      <c r="B1212" s="10" t="s">
        <v>12</v>
      </c>
      <c r="C1212" s="10">
        <v>1204</v>
      </c>
      <c r="D1212" s="10">
        <v>182</v>
      </c>
      <c r="E1212" s="11">
        <v>96.8</v>
      </c>
      <c r="F1212" s="22">
        <f t="shared" si="217"/>
        <v>26.888888888888886</v>
      </c>
      <c r="G1212" s="14">
        <f t="shared" si="225"/>
        <v>8.3333333333332538E-2</v>
      </c>
      <c r="H1212" s="14">
        <f>('motorcycle data'!$C$4)*(G1212)</f>
        <v>16.499999999999844</v>
      </c>
      <c r="I1212" s="14">
        <f>0.5*1.225*F1212^2*('motorcycle data'!$F$4)*('motorcycle data'!$G$4)</f>
        <v>145.69602530864194</v>
      </c>
      <c r="J1212" s="14">
        <f>IF(F1212=0,0,H1212+I1212+'motorcycle data'!$E$7)</f>
        <v>201.04362530864177</v>
      </c>
      <c r="K1212" s="14">
        <f t="shared" si="218"/>
        <v>201.04362530864177</v>
      </c>
      <c r="L1212" s="14">
        <f t="shared" si="219"/>
        <v>0</v>
      </c>
      <c r="M1212" s="14">
        <f t="shared" si="220"/>
        <v>5.4058397027434779</v>
      </c>
      <c r="N1212" s="14">
        <f t="shared" si="216"/>
        <v>5.4058397027434779</v>
      </c>
      <c r="O1212" s="14">
        <f t="shared" si="221"/>
        <v>0</v>
      </c>
      <c r="P1212" s="14">
        <f t="shared" si="222"/>
        <v>0</v>
      </c>
      <c r="Q1212" s="14" t="str">
        <f t="shared" si="223"/>
        <v/>
      </c>
      <c r="R1212" s="14"/>
      <c r="S1212" s="14"/>
      <c r="T1212" s="14">
        <f t="shared" si="226"/>
        <v>1127.268253246526</v>
      </c>
      <c r="U1212" s="14">
        <f t="shared" si="227"/>
        <v>188.92642696475883</v>
      </c>
      <c r="V1212" s="14">
        <f t="shared" si="224"/>
        <v>0</v>
      </c>
    </row>
    <row r="1213" spans="2:22" x14ac:dyDescent="0.3">
      <c r="B1213" s="10" t="s">
        <v>12</v>
      </c>
      <c r="C1213" s="10">
        <v>1205</v>
      </c>
      <c r="D1213" s="10">
        <v>183</v>
      </c>
      <c r="E1213" s="11">
        <v>97</v>
      </c>
      <c r="F1213" s="22">
        <f t="shared" si="217"/>
        <v>26.944444444444443</v>
      </c>
      <c r="G1213" s="14">
        <f t="shared" si="225"/>
        <v>4.1666666666666269E-2</v>
      </c>
      <c r="H1213" s="14">
        <f>('motorcycle data'!$C$4)*(G1213)</f>
        <v>8.2499999999999218</v>
      </c>
      <c r="I1213" s="14">
        <f>0.5*1.225*F1213^2*('motorcycle data'!$F$4)*('motorcycle data'!$G$4)</f>
        <v>146.29869695216047</v>
      </c>
      <c r="J1213" s="14">
        <f>IF(F1213=0,0,H1213+I1213+'motorcycle data'!$E$7)</f>
        <v>193.39629695216038</v>
      </c>
      <c r="K1213" s="14">
        <f t="shared" si="218"/>
        <v>193.39629695216038</v>
      </c>
      <c r="L1213" s="14">
        <f t="shared" si="219"/>
        <v>0</v>
      </c>
      <c r="M1213" s="14">
        <f t="shared" si="220"/>
        <v>5.2109557789887662</v>
      </c>
      <c r="N1213" s="14">
        <f t="shared" si="216"/>
        <v>5.2109557789887662</v>
      </c>
      <c r="O1213" s="14">
        <f t="shared" si="221"/>
        <v>0</v>
      </c>
      <c r="P1213" s="14">
        <f t="shared" si="222"/>
        <v>0</v>
      </c>
      <c r="Q1213" s="14" t="str">
        <f t="shared" si="223"/>
        <v/>
      </c>
      <c r="R1213" s="14"/>
      <c r="S1213" s="14"/>
      <c r="T1213" s="14">
        <f t="shared" si="226"/>
        <v>1132.4792090255148</v>
      </c>
      <c r="U1213" s="14">
        <f t="shared" si="227"/>
        <v>188.92642696475883</v>
      </c>
      <c r="V1213" s="14">
        <f t="shared" si="224"/>
        <v>0</v>
      </c>
    </row>
    <row r="1214" spans="2:22" x14ac:dyDescent="0.3">
      <c r="B1214" s="10" t="s">
        <v>12</v>
      </c>
      <c r="C1214" s="10">
        <v>1206</v>
      </c>
      <c r="D1214" s="10">
        <v>184</v>
      </c>
      <c r="E1214" s="11">
        <v>97.1</v>
      </c>
      <c r="F1214" s="22">
        <f t="shared" si="217"/>
        <v>26.972222222222221</v>
      </c>
      <c r="G1214" s="14">
        <f t="shared" si="225"/>
        <v>2.7777777777778172E-2</v>
      </c>
      <c r="H1214" s="14">
        <f>('motorcycle data'!$C$4)*(G1214)</f>
        <v>5.5000000000000782</v>
      </c>
      <c r="I1214" s="14">
        <f>0.5*1.225*F1214^2*('motorcycle data'!$F$4)*('motorcycle data'!$G$4)</f>
        <v>146.6004992380401</v>
      </c>
      <c r="J1214" s="14">
        <f>IF(F1214=0,0,H1214+I1214+'motorcycle data'!$E$7)</f>
        <v>190.94809923804019</v>
      </c>
      <c r="K1214" s="14">
        <f t="shared" si="218"/>
        <v>190.94809923804019</v>
      </c>
      <c r="L1214" s="14">
        <f t="shared" si="219"/>
        <v>0</v>
      </c>
      <c r="M1214" s="14">
        <f t="shared" si="220"/>
        <v>5.1502945655593608</v>
      </c>
      <c r="N1214" s="14">
        <f t="shared" si="216"/>
        <v>5.1502945655593608</v>
      </c>
      <c r="O1214" s="14">
        <f t="shared" si="221"/>
        <v>0</v>
      </c>
      <c r="P1214" s="14">
        <f t="shared" si="222"/>
        <v>0</v>
      </c>
      <c r="Q1214" s="14" t="str">
        <f t="shared" si="223"/>
        <v/>
      </c>
      <c r="R1214" s="14"/>
      <c r="S1214" s="14"/>
      <c r="T1214" s="14">
        <f t="shared" si="226"/>
        <v>1137.6295035910741</v>
      </c>
      <c r="U1214" s="14">
        <f t="shared" si="227"/>
        <v>188.92642696475883</v>
      </c>
      <c r="V1214" s="14">
        <f t="shared" si="224"/>
        <v>0</v>
      </c>
    </row>
    <row r="1215" spans="2:22" x14ac:dyDescent="0.3">
      <c r="B1215" s="10" t="s">
        <v>12</v>
      </c>
      <c r="C1215" s="10">
        <v>1207</v>
      </c>
      <c r="D1215" s="10">
        <v>185</v>
      </c>
      <c r="E1215" s="11">
        <v>97.2</v>
      </c>
      <c r="F1215" s="22">
        <f t="shared" si="217"/>
        <v>27</v>
      </c>
      <c r="G1215" s="14">
        <f t="shared" si="225"/>
        <v>2.7777777777778172E-2</v>
      </c>
      <c r="H1215" s="14">
        <f>('motorcycle data'!$C$4)*(G1215)</f>
        <v>5.5000000000000782</v>
      </c>
      <c r="I1215" s="14">
        <f>0.5*1.225*F1215^2*('motorcycle data'!$F$4)*('motorcycle data'!$G$4)</f>
        <v>146.9026125</v>
      </c>
      <c r="J1215" s="14">
        <f>IF(F1215=0,0,H1215+I1215+'motorcycle data'!$E$7)</f>
        <v>191.25021250000009</v>
      </c>
      <c r="K1215" s="14">
        <f t="shared" si="218"/>
        <v>191.25021250000009</v>
      </c>
      <c r="L1215" s="14">
        <f t="shared" si="219"/>
        <v>0</v>
      </c>
      <c r="M1215" s="14">
        <f t="shared" si="220"/>
        <v>5.1637557375000025</v>
      </c>
      <c r="N1215" s="14">
        <f t="shared" si="216"/>
        <v>5.1637557375000025</v>
      </c>
      <c r="O1215" s="14">
        <f t="shared" si="221"/>
        <v>0</v>
      </c>
      <c r="P1215" s="14">
        <f t="shared" si="222"/>
        <v>0</v>
      </c>
      <c r="Q1215" s="14" t="str">
        <f t="shared" si="223"/>
        <v/>
      </c>
      <c r="R1215" s="14"/>
      <c r="S1215" s="14"/>
      <c r="T1215" s="14">
        <f t="shared" si="226"/>
        <v>1142.7932593285741</v>
      </c>
      <c r="U1215" s="14">
        <f t="shared" si="227"/>
        <v>188.92642696475883</v>
      </c>
      <c r="V1215" s="14">
        <f t="shared" si="224"/>
        <v>0</v>
      </c>
    </row>
    <row r="1216" spans="2:22" x14ac:dyDescent="0.3">
      <c r="B1216" s="10" t="s">
        <v>12</v>
      </c>
      <c r="C1216" s="10">
        <v>1208</v>
      </c>
      <c r="D1216" s="10">
        <v>186</v>
      </c>
      <c r="E1216" s="11">
        <v>97.3</v>
      </c>
      <c r="F1216" s="22">
        <f t="shared" si="217"/>
        <v>27.027777777777775</v>
      </c>
      <c r="G1216" s="14">
        <f t="shared" si="225"/>
        <v>2.7777777777778172E-2</v>
      </c>
      <c r="H1216" s="14">
        <f>('motorcycle data'!$C$4)*(G1216)</f>
        <v>5.5000000000000782</v>
      </c>
      <c r="I1216" s="14">
        <f>0.5*1.225*F1216^2*('motorcycle data'!$F$4)*('motorcycle data'!$G$4)</f>
        <v>147.20503673804009</v>
      </c>
      <c r="J1216" s="14">
        <f>IF(F1216=0,0,H1216+I1216+'motorcycle data'!$E$7)</f>
        <v>191.55263673804018</v>
      </c>
      <c r="K1216" s="14">
        <f t="shared" si="218"/>
        <v>191.55263673804018</v>
      </c>
      <c r="L1216" s="14">
        <f t="shared" si="219"/>
        <v>0</v>
      </c>
      <c r="M1216" s="14">
        <f t="shared" si="220"/>
        <v>5.1772420985031413</v>
      </c>
      <c r="N1216" s="14">
        <f t="shared" si="216"/>
        <v>5.1772420985031413</v>
      </c>
      <c r="O1216" s="14">
        <f t="shared" si="221"/>
        <v>0</v>
      </c>
      <c r="P1216" s="14">
        <f t="shared" si="222"/>
        <v>0</v>
      </c>
      <c r="Q1216" s="14" t="str">
        <f t="shared" si="223"/>
        <v/>
      </c>
      <c r="R1216" s="14"/>
      <c r="S1216" s="14"/>
      <c r="T1216" s="14">
        <f t="shared" si="226"/>
        <v>1147.9705014270771</v>
      </c>
      <c r="U1216" s="14">
        <f t="shared" si="227"/>
        <v>188.92642696475883</v>
      </c>
      <c r="V1216" s="14">
        <f t="shared" si="224"/>
        <v>0</v>
      </c>
    </row>
    <row r="1217" spans="2:22" x14ac:dyDescent="0.3">
      <c r="B1217" s="10" t="s">
        <v>12</v>
      </c>
      <c r="C1217" s="10">
        <v>1209</v>
      </c>
      <c r="D1217" s="10">
        <v>187</v>
      </c>
      <c r="E1217" s="11">
        <v>97.4</v>
      </c>
      <c r="F1217" s="22">
        <f t="shared" si="217"/>
        <v>27.055555555555557</v>
      </c>
      <c r="G1217" s="14">
        <f t="shared" si="225"/>
        <v>1.3888888888890073E-2</v>
      </c>
      <c r="H1217" s="14">
        <f>('motorcycle data'!$C$4)*(G1217)</f>
        <v>2.7500000000002345</v>
      </c>
      <c r="I1217" s="14">
        <f>0.5*1.225*F1217^2*('motorcycle data'!$F$4)*('motorcycle data'!$G$4)</f>
        <v>147.50777195216051</v>
      </c>
      <c r="J1217" s="14">
        <f>IF(F1217=0,0,H1217+I1217+'motorcycle data'!$E$7)</f>
        <v>189.10537195216074</v>
      </c>
      <c r="K1217" s="14">
        <f t="shared" si="218"/>
        <v>189.10537195216074</v>
      </c>
      <c r="L1217" s="14">
        <f t="shared" si="219"/>
        <v>0</v>
      </c>
      <c r="M1217" s="14">
        <f t="shared" si="220"/>
        <v>5.1163508967056819</v>
      </c>
      <c r="N1217" s="14">
        <f t="shared" si="216"/>
        <v>5.1163508967056819</v>
      </c>
      <c r="O1217" s="14">
        <f t="shared" si="221"/>
        <v>0</v>
      </c>
      <c r="P1217" s="14">
        <f t="shared" si="222"/>
        <v>0</v>
      </c>
      <c r="Q1217" s="14" t="str">
        <f t="shared" si="223"/>
        <v/>
      </c>
      <c r="R1217" s="14"/>
      <c r="S1217" s="14"/>
      <c r="T1217" s="14">
        <f t="shared" si="226"/>
        <v>1153.0868523237828</v>
      </c>
      <c r="U1217" s="14">
        <f t="shared" si="227"/>
        <v>188.92642696475883</v>
      </c>
      <c r="V1217" s="14">
        <f t="shared" si="224"/>
        <v>0</v>
      </c>
    </row>
    <row r="1218" spans="2:22" x14ac:dyDescent="0.3">
      <c r="B1218" s="10" t="s">
        <v>12</v>
      </c>
      <c r="C1218" s="10">
        <v>1210</v>
      </c>
      <c r="D1218" s="10">
        <v>188</v>
      </c>
      <c r="E1218" s="11">
        <v>97.4</v>
      </c>
      <c r="F1218" s="22">
        <f t="shared" si="217"/>
        <v>27.055555555555557</v>
      </c>
      <c r="G1218" s="14">
        <f t="shared" si="225"/>
        <v>0</v>
      </c>
      <c r="H1218" s="14">
        <f>('motorcycle data'!$C$4)*(G1218)</f>
        <v>0</v>
      </c>
      <c r="I1218" s="14">
        <f>0.5*1.225*F1218^2*('motorcycle data'!$F$4)*('motorcycle data'!$G$4)</f>
        <v>147.50777195216051</v>
      </c>
      <c r="J1218" s="14">
        <f>IF(F1218=0,0,H1218+I1218+'motorcycle data'!$E$7)</f>
        <v>186.35537195216051</v>
      </c>
      <c r="K1218" s="14">
        <f t="shared" si="218"/>
        <v>186.35537195216051</v>
      </c>
      <c r="L1218" s="14">
        <f t="shared" si="219"/>
        <v>0</v>
      </c>
      <c r="M1218" s="14">
        <f t="shared" si="220"/>
        <v>5.0419481189278983</v>
      </c>
      <c r="N1218" s="14">
        <f t="shared" si="216"/>
        <v>5.0419481189278983</v>
      </c>
      <c r="O1218" s="14">
        <f t="shared" si="221"/>
        <v>0</v>
      </c>
      <c r="P1218" s="14">
        <f t="shared" si="222"/>
        <v>0</v>
      </c>
      <c r="Q1218" s="14" t="str">
        <f t="shared" si="223"/>
        <v/>
      </c>
      <c r="R1218" s="14"/>
      <c r="S1218" s="14"/>
      <c r="T1218" s="14">
        <f t="shared" si="226"/>
        <v>1158.1288004427106</v>
      </c>
      <c r="U1218" s="14">
        <f t="shared" si="227"/>
        <v>188.92642696475883</v>
      </c>
      <c r="V1218" s="14">
        <f t="shared" si="224"/>
        <v>0</v>
      </c>
    </row>
    <row r="1219" spans="2:22" x14ac:dyDescent="0.3">
      <c r="B1219" s="10" t="s">
        <v>12</v>
      </c>
      <c r="C1219" s="10">
        <v>1211</v>
      </c>
      <c r="D1219" s="10">
        <v>189</v>
      </c>
      <c r="E1219" s="11">
        <v>97.4</v>
      </c>
      <c r="F1219" s="22">
        <f t="shared" si="217"/>
        <v>27.055555555555557</v>
      </c>
      <c r="G1219" s="14">
        <f t="shared" si="225"/>
        <v>0</v>
      </c>
      <c r="H1219" s="14">
        <f>('motorcycle data'!$C$4)*(G1219)</f>
        <v>0</v>
      </c>
      <c r="I1219" s="14">
        <f>0.5*1.225*F1219^2*('motorcycle data'!$F$4)*('motorcycle data'!$G$4)</f>
        <v>147.50777195216051</v>
      </c>
      <c r="J1219" s="14">
        <f>IF(F1219=0,0,H1219+I1219+'motorcycle data'!$E$7)</f>
        <v>186.35537195216051</v>
      </c>
      <c r="K1219" s="14">
        <f t="shared" si="218"/>
        <v>186.35537195216051</v>
      </c>
      <c r="L1219" s="14">
        <f t="shared" si="219"/>
        <v>0</v>
      </c>
      <c r="M1219" s="14">
        <f t="shared" si="220"/>
        <v>5.0419481189278983</v>
      </c>
      <c r="N1219" s="14">
        <f t="shared" si="216"/>
        <v>5.0419481189278983</v>
      </c>
      <c r="O1219" s="14">
        <f t="shared" si="221"/>
        <v>0</v>
      </c>
      <c r="P1219" s="14">
        <f t="shared" si="222"/>
        <v>0</v>
      </c>
      <c r="Q1219" s="14" t="str">
        <f t="shared" si="223"/>
        <v/>
      </c>
      <c r="R1219" s="14"/>
      <c r="S1219" s="14"/>
      <c r="T1219" s="14">
        <f t="shared" si="226"/>
        <v>1163.1707485616384</v>
      </c>
      <c r="U1219" s="14">
        <f t="shared" si="227"/>
        <v>188.92642696475883</v>
      </c>
      <c r="V1219" s="14">
        <f t="shared" si="224"/>
        <v>0</v>
      </c>
    </row>
    <row r="1220" spans="2:22" x14ac:dyDescent="0.3">
      <c r="B1220" s="10" t="s">
        <v>12</v>
      </c>
      <c r="C1220" s="10">
        <v>1212</v>
      </c>
      <c r="D1220" s="10">
        <v>190</v>
      </c>
      <c r="E1220" s="11">
        <v>97.4</v>
      </c>
      <c r="F1220" s="22">
        <f t="shared" si="217"/>
        <v>27.055555555555557</v>
      </c>
      <c r="G1220" s="14">
        <f t="shared" si="225"/>
        <v>-1.3888888888890073E-2</v>
      </c>
      <c r="H1220" s="14">
        <f>('motorcycle data'!$C$4)*(G1220)</f>
        <v>-2.7500000000002345</v>
      </c>
      <c r="I1220" s="14">
        <f>0.5*1.225*F1220^2*('motorcycle data'!$F$4)*('motorcycle data'!$G$4)</f>
        <v>147.50777195216051</v>
      </c>
      <c r="J1220" s="14">
        <f>IF(F1220=0,0,H1220+I1220+'motorcycle data'!$E$7)</f>
        <v>183.60537195216028</v>
      </c>
      <c r="K1220" s="14">
        <f t="shared" si="218"/>
        <v>183.60537195216028</v>
      </c>
      <c r="L1220" s="14">
        <f t="shared" si="219"/>
        <v>0</v>
      </c>
      <c r="M1220" s="14">
        <f t="shared" si="220"/>
        <v>4.9675453411501147</v>
      </c>
      <c r="N1220" s="14">
        <f t="shared" si="216"/>
        <v>4.9675453411501147</v>
      </c>
      <c r="O1220" s="14">
        <f t="shared" si="221"/>
        <v>0</v>
      </c>
      <c r="P1220" s="14">
        <f t="shared" si="222"/>
        <v>0</v>
      </c>
      <c r="Q1220" s="14">
        <f t="shared" si="223"/>
        <v>0</v>
      </c>
      <c r="R1220" s="14">
        <f>SUM(Q1220:Q1221)</f>
        <v>0</v>
      </c>
      <c r="S1220" s="14"/>
      <c r="T1220" s="14">
        <f t="shared" si="226"/>
        <v>1168.1382939027885</v>
      </c>
      <c r="U1220" s="14">
        <f t="shared" si="227"/>
        <v>188.92642696475883</v>
      </c>
      <c r="V1220" s="14">
        <f t="shared" si="224"/>
        <v>0</v>
      </c>
    </row>
    <row r="1221" spans="2:22" x14ac:dyDescent="0.3">
      <c r="B1221" s="10" t="s">
        <v>12</v>
      </c>
      <c r="C1221" s="10">
        <v>1213</v>
      </c>
      <c r="D1221" s="10">
        <v>191</v>
      </c>
      <c r="E1221" s="11">
        <v>97.3</v>
      </c>
      <c r="F1221" s="22">
        <f t="shared" si="217"/>
        <v>27.027777777777775</v>
      </c>
      <c r="G1221" s="14">
        <f t="shared" si="225"/>
        <v>-1.3888888888890073E-2</v>
      </c>
      <c r="H1221" s="14">
        <f>('motorcycle data'!$C$4)*(G1221)</f>
        <v>-2.7500000000002345</v>
      </c>
      <c r="I1221" s="14">
        <f>0.5*1.225*F1221^2*('motorcycle data'!$F$4)*('motorcycle data'!$G$4)</f>
        <v>147.20503673804009</v>
      </c>
      <c r="J1221" s="14">
        <f>IF(F1221=0,0,H1221+I1221+'motorcycle data'!$E$7)</f>
        <v>183.30263673803987</v>
      </c>
      <c r="K1221" s="14">
        <f t="shared" si="218"/>
        <v>183.30263673803987</v>
      </c>
      <c r="L1221" s="14">
        <f t="shared" si="219"/>
        <v>0</v>
      </c>
      <c r="M1221" s="14">
        <f t="shared" si="220"/>
        <v>4.9542629318364657</v>
      </c>
      <c r="N1221" s="14">
        <f t="shared" si="216"/>
        <v>4.9542629318364657</v>
      </c>
      <c r="O1221" s="14">
        <f t="shared" si="221"/>
        <v>0</v>
      </c>
      <c r="P1221" s="14">
        <f t="shared" si="222"/>
        <v>0</v>
      </c>
      <c r="Q1221" s="14">
        <f t="shared" si="223"/>
        <v>0</v>
      </c>
      <c r="R1221" s="14"/>
      <c r="S1221" s="14"/>
      <c r="T1221" s="14">
        <f t="shared" si="226"/>
        <v>1173.0925568346249</v>
      </c>
      <c r="U1221" s="14">
        <f t="shared" si="227"/>
        <v>188.92642696475883</v>
      </c>
      <c r="V1221" s="14">
        <f t="shared" si="224"/>
        <v>0</v>
      </c>
    </row>
    <row r="1222" spans="2:22" x14ac:dyDescent="0.3">
      <c r="B1222" s="10" t="s">
        <v>12</v>
      </c>
      <c r="C1222" s="10">
        <v>1214</v>
      </c>
      <c r="D1222" s="10">
        <v>192</v>
      </c>
      <c r="E1222" s="11">
        <v>97.3</v>
      </c>
      <c r="F1222" s="22">
        <f t="shared" si="217"/>
        <v>27.027777777777775</v>
      </c>
      <c r="G1222" s="14">
        <f t="shared" si="225"/>
        <v>0</v>
      </c>
      <c r="H1222" s="14">
        <f>('motorcycle data'!$C$4)*(G1222)</f>
        <v>0</v>
      </c>
      <c r="I1222" s="14">
        <f>0.5*1.225*F1222^2*('motorcycle data'!$F$4)*('motorcycle data'!$G$4)</f>
        <v>147.20503673804009</v>
      </c>
      <c r="J1222" s="14">
        <f>IF(F1222=0,0,H1222+I1222+'motorcycle data'!$E$7)</f>
        <v>186.05263673804009</v>
      </c>
      <c r="K1222" s="14">
        <f t="shared" si="218"/>
        <v>186.05263673804009</v>
      </c>
      <c r="L1222" s="14">
        <f t="shared" si="219"/>
        <v>0</v>
      </c>
      <c r="M1222" s="14">
        <f t="shared" si="220"/>
        <v>5.0285893207253611</v>
      </c>
      <c r="N1222" s="14">
        <f t="shared" si="216"/>
        <v>5.0285893207253611</v>
      </c>
      <c r="O1222" s="14">
        <f t="shared" si="221"/>
        <v>0</v>
      </c>
      <c r="P1222" s="14">
        <f t="shared" si="222"/>
        <v>0</v>
      </c>
      <c r="Q1222" s="14" t="str">
        <f t="shared" si="223"/>
        <v/>
      </c>
      <c r="R1222" s="14"/>
      <c r="S1222" s="14"/>
      <c r="T1222" s="14">
        <f t="shared" si="226"/>
        <v>1178.1211461553503</v>
      </c>
      <c r="U1222" s="14">
        <f t="shared" si="227"/>
        <v>188.92642696475883</v>
      </c>
      <c r="V1222" s="14">
        <f t="shared" si="224"/>
        <v>0</v>
      </c>
    </row>
    <row r="1223" spans="2:22" x14ac:dyDescent="0.3">
      <c r="B1223" s="10" t="s">
        <v>12</v>
      </c>
      <c r="C1223" s="10">
        <v>1215</v>
      </c>
      <c r="D1223" s="10">
        <v>193</v>
      </c>
      <c r="E1223" s="11">
        <v>97.3</v>
      </c>
      <c r="F1223" s="22">
        <f t="shared" si="217"/>
        <v>27.027777777777775</v>
      </c>
      <c r="G1223" s="14">
        <f t="shared" si="225"/>
        <v>0</v>
      </c>
      <c r="H1223" s="14">
        <f>('motorcycle data'!$C$4)*(G1223)</f>
        <v>0</v>
      </c>
      <c r="I1223" s="14">
        <f>0.5*1.225*F1223^2*('motorcycle data'!$F$4)*('motorcycle data'!$G$4)</f>
        <v>147.20503673804009</v>
      </c>
      <c r="J1223" s="14">
        <f>IF(F1223=0,0,H1223+I1223+'motorcycle data'!$E$7)</f>
        <v>186.05263673804009</v>
      </c>
      <c r="K1223" s="14">
        <f t="shared" si="218"/>
        <v>186.05263673804009</v>
      </c>
      <c r="L1223" s="14">
        <f t="shared" si="219"/>
        <v>0</v>
      </c>
      <c r="M1223" s="14">
        <f t="shared" si="220"/>
        <v>5.0285893207253611</v>
      </c>
      <c r="N1223" s="14">
        <f t="shared" si="216"/>
        <v>5.0285893207253611</v>
      </c>
      <c r="O1223" s="14">
        <f t="shared" si="221"/>
        <v>0</v>
      </c>
      <c r="P1223" s="14">
        <f t="shared" si="222"/>
        <v>0</v>
      </c>
      <c r="Q1223" s="14" t="str">
        <f t="shared" si="223"/>
        <v/>
      </c>
      <c r="R1223" s="14"/>
      <c r="S1223" s="14"/>
      <c r="T1223" s="14">
        <f t="shared" si="226"/>
        <v>1183.1497354760756</v>
      </c>
      <c r="U1223" s="14">
        <f t="shared" si="227"/>
        <v>188.92642696475883</v>
      </c>
      <c r="V1223" s="14">
        <f t="shared" si="224"/>
        <v>0</v>
      </c>
    </row>
    <row r="1224" spans="2:22" x14ac:dyDescent="0.3">
      <c r="B1224" s="10" t="s">
        <v>12</v>
      </c>
      <c r="C1224" s="10">
        <v>1216</v>
      </c>
      <c r="D1224" s="10">
        <v>194</v>
      </c>
      <c r="E1224" s="11">
        <v>97.3</v>
      </c>
      <c r="F1224" s="22">
        <f t="shared" si="217"/>
        <v>27.027777777777775</v>
      </c>
      <c r="G1224" s="14">
        <f t="shared" si="225"/>
        <v>-1.3888888888888099E-2</v>
      </c>
      <c r="H1224" s="14">
        <f>('motorcycle data'!$C$4)*(G1224)</f>
        <v>-2.7499999999998437</v>
      </c>
      <c r="I1224" s="14">
        <f>0.5*1.225*F1224^2*('motorcycle data'!$F$4)*('motorcycle data'!$G$4)</f>
        <v>147.20503673804009</v>
      </c>
      <c r="J1224" s="14">
        <f>IF(F1224=0,0,H1224+I1224+'motorcycle data'!$E$7)</f>
        <v>183.30263673804023</v>
      </c>
      <c r="K1224" s="14">
        <f t="shared" si="218"/>
        <v>183.30263673804023</v>
      </c>
      <c r="L1224" s="14">
        <f t="shared" si="219"/>
        <v>0</v>
      </c>
      <c r="M1224" s="14">
        <f t="shared" si="220"/>
        <v>4.9542629318364764</v>
      </c>
      <c r="N1224" s="14">
        <f t="shared" ref="N1224:N1287" si="228">IF(M1224&gt;0,M1224,0)</f>
        <v>4.9542629318364764</v>
      </c>
      <c r="O1224" s="14">
        <f t="shared" si="221"/>
        <v>0</v>
      </c>
      <c r="P1224" s="14">
        <f t="shared" si="222"/>
        <v>0</v>
      </c>
      <c r="Q1224" s="14">
        <f t="shared" si="223"/>
        <v>0</v>
      </c>
      <c r="R1224" s="14">
        <f>SUM(Q1224:Q1270)</f>
        <v>0</v>
      </c>
      <c r="S1224" s="14"/>
      <c r="T1224" s="14">
        <f t="shared" si="226"/>
        <v>1188.1039984079121</v>
      </c>
      <c r="U1224" s="14">
        <f t="shared" si="227"/>
        <v>188.92642696475883</v>
      </c>
      <c r="V1224" s="14">
        <f t="shared" si="224"/>
        <v>0</v>
      </c>
    </row>
    <row r="1225" spans="2:22" x14ac:dyDescent="0.3">
      <c r="B1225" s="10" t="s">
        <v>12</v>
      </c>
      <c r="C1225" s="10">
        <v>1217</v>
      </c>
      <c r="D1225" s="10">
        <v>195</v>
      </c>
      <c r="E1225" s="11">
        <v>97.2</v>
      </c>
      <c r="F1225" s="22">
        <f t="shared" ref="F1225:F1288" si="229">E1225/3.6</f>
        <v>27</v>
      </c>
      <c r="G1225" s="14">
        <f t="shared" si="225"/>
        <v>-2.7777777777778172E-2</v>
      </c>
      <c r="H1225" s="14">
        <f>('motorcycle data'!$C$4)*(G1225)</f>
        <v>-5.5000000000000782</v>
      </c>
      <c r="I1225" s="14">
        <f>0.5*1.225*F1225^2*('motorcycle data'!$F$4)*('motorcycle data'!$G$4)</f>
        <v>146.9026125</v>
      </c>
      <c r="J1225" s="14">
        <f>IF(F1225=0,0,H1225+I1225+'motorcycle data'!$E$7)</f>
        <v>180.25021249999992</v>
      </c>
      <c r="K1225" s="14">
        <f t="shared" ref="K1225:K1288" si="230">IF(J1225&lt;=0,0,J1225)</f>
        <v>180.25021249999992</v>
      </c>
      <c r="L1225" s="14">
        <f t="shared" ref="L1225:L1288" si="231">IF(J1225&lt;0,J1225*-1,0)</f>
        <v>0</v>
      </c>
      <c r="M1225" s="14">
        <f t="shared" ref="M1225:M1288" si="232">(J1225*F1225)/1000</f>
        <v>4.8667557374999975</v>
      </c>
      <c r="N1225" s="14">
        <f t="shared" si="228"/>
        <v>4.8667557374999975</v>
      </c>
      <c r="O1225" s="14">
        <f t="shared" ref="O1225:O1288" si="233">IF(M1225&lt;0,M1225*-1,0)</f>
        <v>0</v>
      </c>
      <c r="P1225" s="14">
        <f t="shared" ref="P1225:P1288" si="234">O1225*0.75</f>
        <v>0</v>
      </c>
      <c r="Q1225" s="14">
        <f t="shared" ref="Q1225:Q1288" si="235">IF(G1225&lt;0,P1225,"")</f>
        <v>0</v>
      </c>
      <c r="R1225" s="14"/>
      <c r="S1225" s="14"/>
      <c r="T1225" s="14">
        <f t="shared" si="226"/>
        <v>1192.970754145412</v>
      </c>
      <c r="U1225" s="14">
        <f t="shared" si="227"/>
        <v>188.92642696475883</v>
      </c>
      <c r="V1225" s="14">
        <f t="shared" ref="V1225:V1288" si="236">O1225*0.75*0.9*0.9</f>
        <v>0</v>
      </c>
    </row>
    <row r="1226" spans="2:22" x14ac:dyDescent="0.3">
      <c r="B1226" s="10" t="s">
        <v>12</v>
      </c>
      <c r="C1226" s="10">
        <v>1218</v>
      </c>
      <c r="D1226" s="10">
        <v>196</v>
      </c>
      <c r="E1226" s="11">
        <v>97.1</v>
      </c>
      <c r="F1226" s="22">
        <f t="shared" si="229"/>
        <v>26.972222222222221</v>
      </c>
      <c r="G1226" s="14">
        <f t="shared" ref="G1226:G1289" si="237">($E1227-$E1225)/2/3.6</f>
        <v>-2.7777777777778172E-2</v>
      </c>
      <c r="H1226" s="14">
        <f>('motorcycle data'!$C$4)*(G1226)</f>
        <v>-5.5000000000000782</v>
      </c>
      <c r="I1226" s="14">
        <f>0.5*1.225*F1226^2*('motorcycle data'!$F$4)*('motorcycle data'!$G$4)</f>
        <v>146.6004992380401</v>
      </c>
      <c r="J1226" s="14">
        <f>IF(F1226=0,0,H1226+I1226+'motorcycle data'!$E$7)</f>
        <v>179.94809923804002</v>
      </c>
      <c r="K1226" s="14">
        <f t="shared" si="230"/>
        <v>179.94809923804002</v>
      </c>
      <c r="L1226" s="14">
        <f t="shared" si="231"/>
        <v>0</v>
      </c>
      <c r="M1226" s="14">
        <f t="shared" si="232"/>
        <v>4.853600121114912</v>
      </c>
      <c r="N1226" s="14">
        <f t="shared" si="228"/>
        <v>4.853600121114912</v>
      </c>
      <c r="O1226" s="14">
        <f t="shared" si="233"/>
        <v>0</v>
      </c>
      <c r="P1226" s="14">
        <f t="shared" si="234"/>
        <v>0</v>
      </c>
      <c r="Q1226" s="14">
        <f t="shared" si="235"/>
        <v>0</v>
      </c>
      <c r="R1226" s="14"/>
      <c r="S1226" s="14"/>
      <c r="T1226" s="14">
        <f t="shared" ref="T1226:T1289" si="238">T1225+N1226</f>
        <v>1197.8243542665268</v>
      </c>
      <c r="U1226" s="14">
        <f t="shared" ref="U1226:U1289" si="239">U1225+O1226</f>
        <v>188.92642696475883</v>
      </c>
      <c r="V1226" s="14">
        <f t="shared" si="236"/>
        <v>0</v>
      </c>
    </row>
    <row r="1227" spans="2:22" x14ac:dyDescent="0.3">
      <c r="B1227" s="10" t="s">
        <v>12</v>
      </c>
      <c r="C1227" s="10">
        <v>1219</v>
      </c>
      <c r="D1227" s="10">
        <v>197</v>
      </c>
      <c r="E1227" s="11">
        <v>97</v>
      </c>
      <c r="F1227" s="22">
        <f t="shared" si="229"/>
        <v>26.944444444444443</v>
      </c>
      <c r="G1227" s="14">
        <f t="shared" si="237"/>
        <v>-2.7777777777776198E-2</v>
      </c>
      <c r="H1227" s="14">
        <f>('motorcycle data'!$C$4)*(G1227)</f>
        <v>-5.4999999999996874</v>
      </c>
      <c r="I1227" s="14">
        <f>0.5*1.225*F1227^2*('motorcycle data'!$F$4)*('motorcycle data'!$G$4)</f>
        <v>146.29869695216047</v>
      </c>
      <c r="J1227" s="14">
        <f>IF(F1227=0,0,H1227+I1227+'motorcycle data'!$E$7)</f>
        <v>179.64629695216078</v>
      </c>
      <c r="K1227" s="14">
        <f t="shared" si="230"/>
        <v>179.64629695216078</v>
      </c>
      <c r="L1227" s="14">
        <f t="shared" si="231"/>
        <v>0</v>
      </c>
      <c r="M1227" s="14">
        <f t="shared" si="232"/>
        <v>4.8404696678776657</v>
      </c>
      <c r="N1227" s="14">
        <f t="shared" si="228"/>
        <v>4.8404696678776657</v>
      </c>
      <c r="O1227" s="14">
        <f t="shared" si="233"/>
        <v>0</v>
      </c>
      <c r="P1227" s="14">
        <f t="shared" si="234"/>
        <v>0</v>
      </c>
      <c r="Q1227" s="14">
        <f t="shared" si="235"/>
        <v>0</v>
      </c>
      <c r="R1227" s="14"/>
      <c r="S1227" s="14"/>
      <c r="T1227" s="14">
        <f t="shared" si="238"/>
        <v>1202.6648239344045</v>
      </c>
      <c r="U1227" s="14">
        <f t="shared" si="239"/>
        <v>188.92642696475883</v>
      </c>
      <c r="V1227" s="14">
        <f t="shared" si="236"/>
        <v>0</v>
      </c>
    </row>
    <row r="1228" spans="2:22" x14ac:dyDescent="0.3">
      <c r="B1228" s="10" t="s">
        <v>12</v>
      </c>
      <c r="C1228" s="10">
        <v>1220</v>
      </c>
      <c r="D1228" s="10">
        <v>198</v>
      </c>
      <c r="E1228" s="11">
        <v>96.9</v>
      </c>
      <c r="F1228" s="22">
        <f t="shared" si="229"/>
        <v>26.916666666666668</v>
      </c>
      <c r="G1228" s="14">
        <f t="shared" si="237"/>
        <v>-4.1666666666666269E-2</v>
      </c>
      <c r="H1228" s="14">
        <f>('motorcycle data'!$C$4)*(G1228)</f>
        <v>-8.2499999999999218</v>
      </c>
      <c r="I1228" s="14">
        <f>0.5*1.225*F1228^2*('motorcycle data'!$F$4)*('motorcycle data'!$G$4)</f>
        <v>145.99720564236111</v>
      </c>
      <c r="J1228" s="14">
        <f>IF(F1228=0,0,H1228+I1228+'motorcycle data'!$E$7)</f>
        <v>176.59480564236119</v>
      </c>
      <c r="K1228" s="14">
        <f t="shared" si="230"/>
        <v>176.59480564236119</v>
      </c>
      <c r="L1228" s="14">
        <f t="shared" si="231"/>
        <v>0</v>
      </c>
      <c r="M1228" s="14">
        <f t="shared" si="232"/>
        <v>4.7533435185402224</v>
      </c>
      <c r="N1228" s="14">
        <f t="shared" si="228"/>
        <v>4.7533435185402224</v>
      </c>
      <c r="O1228" s="14">
        <f t="shared" si="233"/>
        <v>0</v>
      </c>
      <c r="P1228" s="14">
        <f t="shared" si="234"/>
        <v>0</v>
      </c>
      <c r="Q1228" s="14">
        <f t="shared" si="235"/>
        <v>0</v>
      </c>
      <c r="R1228" s="14"/>
      <c r="S1228" s="14"/>
      <c r="T1228" s="14">
        <f t="shared" si="238"/>
        <v>1207.4181674529448</v>
      </c>
      <c r="U1228" s="14">
        <f t="shared" si="239"/>
        <v>188.92642696475883</v>
      </c>
      <c r="V1228" s="14">
        <f t="shared" si="236"/>
        <v>0</v>
      </c>
    </row>
    <row r="1229" spans="2:22" x14ac:dyDescent="0.3">
      <c r="B1229" s="10" t="s">
        <v>12</v>
      </c>
      <c r="C1229" s="10">
        <v>1221</v>
      </c>
      <c r="D1229" s="10">
        <v>199</v>
      </c>
      <c r="E1229" s="11">
        <v>96.7</v>
      </c>
      <c r="F1229" s="22">
        <f t="shared" si="229"/>
        <v>26.861111111111111</v>
      </c>
      <c r="G1229" s="14">
        <f t="shared" si="237"/>
        <v>-6.9444444444444448E-2</v>
      </c>
      <c r="H1229" s="14">
        <f>('motorcycle data'!$C$4)*(G1229)</f>
        <v>-13.75</v>
      </c>
      <c r="I1229" s="14">
        <f>0.5*1.225*F1229^2*('motorcycle data'!$F$4)*('motorcycle data'!$G$4)</f>
        <v>145.39515595100306</v>
      </c>
      <c r="J1229" s="14">
        <f>IF(F1229=0,0,H1229+I1229+'motorcycle data'!$E$7)</f>
        <v>170.49275595100306</v>
      </c>
      <c r="K1229" s="14">
        <f t="shared" si="230"/>
        <v>170.49275595100306</v>
      </c>
      <c r="L1229" s="14">
        <f t="shared" si="231"/>
        <v>0</v>
      </c>
      <c r="M1229" s="14">
        <f t="shared" si="232"/>
        <v>4.5796248612394432</v>
      </c>
      <c r="N1229" s="14">
        <f t="shared" si="228"/>
        <v>4.5796248612394432</v>
      </c>
      <c r="O1229" s="14">
        <f t="shared" si="233"/>
        <v>0</v>
      </c>
      <c r="P1229" s="14">
        <f t="shared" si="234"/>
        <v>0</v>
      </c>
      <c r="Q1229" s="14">
        <f t="shared" si="235"/>
        <v>0</v>
      </c>
      <c r="R1229" s="14"/>
      <c r="S1229" s="14"/>
      <c r="T1229" s="14">
        <f t="shared" si="238"/>
        <v>1211.9977923141842</v>
      </c>
      <c r="U1229" s="14">
        <f t="shared" si="239"/>
        <v>188.92642696475883</v>
      </c>
      <c r="V1229" s="14">
        <f t="shared" si="236"/>
        <v>0</v>
      </c>
    </row>
    <row r="1230" spans="2:22" x14ac:dyDescent="0.3">
      <c r="B1230" s="10" t="s">
        <v>12</v>
      </c>
      <c r="C1230" s="10">
        <v>1222</v>
      </c>
      <c r="D1230" s="10">
        <v>200</v>
      </c>
      <c r="E1230" s="11">
        <v>96.4</v>
      </c>
      <c r="F1230" s="22">
        <f t="shared" si="229"/>
        <v>26.777777777777779</v>
      </c>
      <c r="G1230" s="14">
        <f t="shared" si="237"/>
        <v>-8.3333333333334522E-2</v>
      </c>
      <c r="H1230" s="14">
        <f>('motorcycle data'!$C$4)*(G1230)</f>
        <v>-16.500000000000234</v>
      </c>
      <c r="I1230" s="14">
        <f>0.5*1.225*F1230^2*('motorcycle data'!$F$4)*('motorcycle data'!$G$4)</f>
        <v>144.4944137345679</v>
      </c>
      <c r="J1230" s="14">
        <f>IF(F1230=0,0,H1230+I1230+'motorcycle data'!$E$7)</f>
        <v>166.84201373456767</v>
      </c>
      <c r="K1230" s="14">
        <f t="shared" si="230"/>
        <v>166.84201373456767</v>
      </c>
      <c r="L1230" s="14">
        <f t="shared" si="231"/>
        <v>0</v>
      </c>
      <c r="M1230" s="14">
        <f t="shared" si="232"/>
        <v>4.4676583677812012</v>
      </c>
      <c r="N1230" s="14">
        <f t="shared" si="228"/>
        <v>4.4676583677812012</v>
      </c>
      <c r="O1230" s="14">
        <f t="shared" si="233"/>
        <v>0</v>
      </c>
      <c r="P1230" s="14">
        <f t="shared" si="234"/>
        <v>0</v>
      </c>
      <c r="Q1230" s="14">
        <f t="shared" si="235"/>
        <v>0</v>
      </c>
      <c r="R1230" s="14"/>
      <c r="S1230" s="14"/>
      <c r="T1230" s="14">
        <f t="shared" si="238"/>
        <v>1216.4654506819654</v>
      </c>
      <c r="U1230" s="14">
        <f t="shared" si="239"/>
        <v>188.92642696475883</v>
      </c>
      <c r="V1230" s="14">
        <f t="shared" si="236"/>
        <v>0</v>
      </c>
    </row>
    <row r="1231" spans="2:22" x14ac:dyDescent="0.3">
      <c r="B1231" s="10" t="s">
        <v>12</v>
      </c>
      <c r="C1231" s="10">
        <v>1223</v>
      </c>
      <c r="D1231" s="10">
        <v>201</v>
      </c>
      <c r="E1231" s="11">
        <v>96.1</v>
      </c>
      <c r="F1231" s="22">
        <f t="shared" si="229"/>
        <v>26.694444444444443</v>
      </c>
      <c r="G1231" s="14">
        <f t="shared" si="237"/>
        <v>-9.7222222222222612E-2</v>
      </c>
      <c r="H1231" s="14">
        <f>('motorcycle data'!$C$4)*(G1231)</f>
        <v>-19.250000000000078</v>
      </c>
      <c r="I1231" s="14">
        <f>0.5*1.225*F1231^2*('motorcycle data'!$F$4)*('motorcycle data'!$G$4)</f>
        <v>143.59647030285493</v>
      </c>
      <c r="J1231" s="14">
        <f>IF(F1231=0,0,H1231+I1231+'motorcycle data'!$E$7)</f>
        <v>163.19407030285484</v>
      </c>
      <c r="K1231" s="14">
        <f t="shared" si="230"/>
        <v>163.19407030285484</v>
      </c>
      <c r="L1231" s="14">
        <f t="shared" si="231"/>
        <v>0</v>
      </c>
      <c r="M1231" s="14">
        <f t="shared" si="232"/>
        <v>4.356375043362319</v>
      </c>
      <c r="N1231" s="14">
        <f t="shared" si="228"/>
        <v>4.356375043362319</v>
      </c>
      <c r="O1231" s="14">
        <f t="shared" si="233"/>
        <v>0</v>
      </c>
      <c r="P1231" s="14">
        <f t="shared" si="234"/>
        <v>0</v>
      </c>
      <c r="Q1231" s="14">
        <f t="shared" si="235"/>
        <v>0</v>
      </c>
      <c r="R1231" s="14"/>
      <c r="S1231" s="14"/>
      <c r="T1231" s="14">
        <f t="shared" si="238"/>
        <v>1220.8218257253277</v>
      </c>
      <c r="U1231" s="14">
        <f t="shared" si="239"/>
        <v>188.92642696475883</v>
      </c>
      <c r="V1231" s="14">
        <f t="shared" si="236"/>
        <v>0</v>
      </c>
    </row>
    <row r="1232" spans="2:22" x14ac:dyDescent="0.3">
      <c r="B1232" s="10" t="s">
        <v>12</v>
      </c>
      <c r="C1232" s="10">
        <v>1224</v>
      </c>
      <c r="D1232" s="10">
        <v>202</v>
      </c>
      <c r="E1232" s="11">
        <v>95.7</v>
      </c>
      <c r="F1232" s="22">
        <f t="shared" si="229"/>
        <v>26.583333333333332</v>
      </c>
      <c r="G1232" s="14">
        <f t="shared" si="237"/>
        <v>-8.3333333333332538E-2</v>
      </c>
      <c r="H1232" s="14">
        <f>('motorcycle data'!$C$4)*(G1232)</f>
        <v>-16.499999999999844</v>
      </c>
      <c r="I1232" s="14">
        <f>0.5*1.225*F1232^2*('motorcycle data'!$F$4)*('motorcycle data'!$G$4)</f>
        <v>142.40356605902775</v>
      </c>
      <c r="J1232" s="14">
        <f>IF(F1232=0,0,H1232+I1232+'motorcycle data'!$E$7)</f>
        <v>164.75116605902792</v>
      </c>
      <c r="K1232" s="14">
        <f t="shared" si="230"/>
        <v>164.75116605902792</v>
      </c>
      <c r="L1232" s="14">
        <f t="shared" si="231"/>
        <v>0</v>
      </c>
      <c r="M1232" s="14">
        <f t="shared" si="232"/>
        <v>4.379635164402492</v>
      </c>
      <c r="N1232" s="14">
        <f t="shared" si="228"/>
        <v>4.379635164402492</v>
      </c>
      <c r="O1232" s="14">
        <f t="shared" si="233"/>
        <v>0</v>
      </c>
      <c r="P1232" s="14">
        <f t="shared" si="234"/>
        <v>0</v>
      </c>
      <c r="Q1232" s="14">
        <f t="shared" si="235"/>
        <v>0</v>
      </c>
      <c r="R1232" s="14"/>
      <c r="S1232" s="14"/>
      <c r="T1232" s="14">
        <f t="shared" si="238"/>
        <v>1225.2014608897302</v>
      </c>
      <c r="U1232" s="14">
        <f t="shared" si="239"/>
        <v>188.92642696475883</v>
      </c>
      <c r="V1232" s="14">
        <f t="shared" si="236"/>
        <v>0</v>
      </c>
    </row>
    <row r="1233" spans="2:22" x14ac:dyDescent="0.3">
      <c r="B1233" s="10" t="s">
        <v>12</v>
      </c>
      <c r="C1233" s="10">
        <v>1225</v>
      </c>
      <c r="D1233" s="10">
        <v>203</v>
      </c>
      <c r="E1233" s="11">
        <v>95.5</v>
      </c>
      <c r="F1233" s="22">
        <f t="shared" si="229"/>
        <v>26.527777777777779</v>
      </c>
      <c r="G1233" s="14">
        <f t="shared" si="237"/>
        <v>-5.5555555555556344E-2</v>
      </c>
      <c r="H1233" s="14">
        <f>('motorcycle data'!$C$4)*(G1233)</f>
        <v>-11.000000000000156</v>
      </c>
      <c r="I1233" s="14">
        <f>0.5*1.225*F1233^2*('motorcycle data'!$F$4)*('motorcycle data'!$G$4)</f>
        <v>141.80897979359568</v>
      </c>
      <c r="J1233" s="14">
        <f>IF(F1233=0,0,H1233+I1233+'motorcycle data'!$E$7)</f>
        <v>169.65657979359554</v>
      </c>
      <c r="K1233" s="14">
        <f t="shared" si="230"/>
        <v>169.65657979359554</v>
      </c>
      <c r="L1233" s="14">
        <f t="shared" si="231"/>
        <v>0</v>
      </c>
      <c r="M1233" s="14">
        <f t="shared" si="232"/>
        <v>4.5006120473023268</v>
      </c>
      <c r="N1233" s="14">
        <f t="shared" si="228"/>
        <v>4.5006120473023268</v>
      </c>
      <c r="O1233" s="14">
        <f t="shared" si="233"/>
        <v>0</v>
      </c>
      <c r="P1233" s="14">
        <f t="shared" si="234"/>
        <v>0</v>
      </c>
      <c r="Q1233" s="14">
        <f t="shared" si="235"/>
        <v>0</v>
      </c>
      <c r="R1233" s="14"/>
      <c r="S1233" s="14"/>
      <c r="T1233" s="14">
        <f t="shared" si="238"/>
        <v>1229.7020729370327</v>
      </c>
      <c r="U1233" s="14">
        <f t="shared" si="239"/>
        <v>188.92642696475883</v>
      </c>
      <c r="V1233" s="14">
        <f t="shared" si="236"/>
        <v>0</v>
      </c>
    </row>
    <row r="1234" spans="2:22" x14ac:dyDescent="0.3">
      <c r="B1234" s="10" t="s">
        <v>12</v>
      </c>
      <c r="C1234" s="10">
        <v>1226</v>
      </c>
      <c r="D1234" s="10">
        <v>204</v>
      </c>
      <c r="E1234" s="11">
        <v>95.3</v>
      </c>
      <c r="F1234" s="22">
        <f t="shared" si="229"/>
        <v>26.472222222222221</v>
      </c>
      <c r="G1234" s="14">
        <f t="shared" si="237"/>
        <v>-4.1666666666666269E-2</v>
      </c>
      <c r="H1234" s="14">
        <f>('motorcycle data'!$C$4)*(G1234)</f>
        <v>-8.2499999999999218</v>
      </c>
      <c r="I1234" s="14">
        <f>0.5*1.225*F1234^2*('motorcycle data'!$F$4)*('motorcycle data'!$G$4)</f>
        <v>141.21563743248456</v>
      </c>
      <c r="J1234" s="14">
        <f>IF(F1234=0,0,H1234+I1234+'motorcycle data'!$E$7)</f>
        <v>171.81323743248464</v>
      </c>
      <c r="K1234" s="14">
        <f t="shared" si="230"/>
        <v>171.81323743248464</v>
      </c>
      <c r="L1234" s="14">
        <f t="shared" si="231"/>
        <v>0</v>
      </c>
      <c r="M1234" s="14">
        <f t="shared" si="232"/>
        <v>4.5482782020321633</v>
      </c>
      <c r="N1234" s="14">
        <f t="shared" si="228"/>
        <v>4.5482782020321633</v>
      </c>
      <c r="O1234" s="14">
        <f t="shared" si="233"/>
        <v>0</v>
      </c>
      <c r="P1234" s="14">
        <f t="shared" si="234"/>
        <v>0</v>
      </c>
      <c r="Q1234" s="14">
        <f t="shared" si="235"/>
        <v>0</v>
      </c>
      <c r="R1234" s="14"/>
      <c r="S1234" s="14"/>
      <c r="T1234" s="14">
        <f t="shared" si="238"/>
        <v>1234.2503511390648</v>
      </c>
      <c r="U1234" s="14">
        <f t="shared" si="239"/>
        <v>188.92642696475883</v>
      </c>
      <c r="V1234" s="14">
        <f t="shared" si="236"/>
        <v>0</v>
      </c>
    </row>
    <row r="1235" spans="2:22" x14ac:dyDescent="0.3">
      <c r="B1235" s="10" t="s">
        <v>12</v>
      </c>
      <c r="C1235" s="10">
        <v>1227</v>
      </c>
      <c r="D1235" s="10">
        <v>205</v>
      </c>
      <c r="E1235" s="11">
        <v>95.2</v>
      </c>
      <c r="F1235" s="22">
        <f t="shared" si="229"/>
        <v>26.444444444444443</v>
      </c>
      <c r="G1235" s="14">
        <f t="shared" si="237"/>
        <v>-4.1666666666666269E-2</v>
      </c>
      <c r="H1235" s="14">
        <f>('motorcycle data'!$C$4)*(G1235)</f>
        <v>-8.2499999999999218</v>
      </c>
      <c r="I1235" s="14">
        <f>0.5*1.225*F1235^2*('motorcycle data'!$F$4)*('motorcycle data'!$G$4)</f>
        <v>140.91943271604936</v>
      </c>
      <c r="J1235" s="14">
        <f>IF(F1235=0,0,H1235+I1235+'motorcycle data'!$E$7)</f>
        <v>171.51703271604944</v>
      </c>
      <c r="K1235" s="14">
        <f t="shared" si="230"/>
        <v>171.51703271604944</v>
      </c>
      <c r="L1235" s="14">
        <f t="shared" si="231"/>
        <v>0</v>
      </c>
      <c r="M1235" s="14">
        <f t="shared" si="232"/>
        <v>4.5356726429355296</v>
      </c>
      <c r="N1235" s="14">
        <f t="shared" si="228"/>
        <v>4.5356726429355296</v>
      </c>
      <c r="O1235" s="14">
        <f t="shared" si="233"/>
        <v>0</v>
      </c>
      <c r="P1235" s="14">
        <f t="shared" si="234"/>
        <v>0</v>
      </c>
      <c r="Q1235" s="14">
        <f t="shared" si="235"/>
        <v>0</v>
      </c>
      <c r="R1235" s="14"/>
      <c r="S1235" s="14"/>
      <c r="T1235" s="14">
        <f t="shared" si="238"/>
        <v>1238.7860237820003</v>
      </c>
      <c r="U1235" s="14">
        <f t="shared" si="239"/>
        <v>188.92642696475883</v>
      </c>
      <c r="V1235" s="14">
        <f t="shared" si="236"/>
        <v>0</v>
      </c>
    </row>
    <row r="1236" spans="2:22" x14ac:dyDescent="0.3">
      <c r="B1236" s="10" t="s">
        <v>12</v>
      </c>
      <c r="C1236" s="10">
        <v>1228</v>
      </c>
      <c r="D1236" s="10">
        <v>206</v>
      </c>
      <c r="E1236" s="11">
        <v>95</v>
      </c>
      <c r="F1236" s="22">
        <f t="shared" si="229"/>
        <v>26.388888888888889</v>
      </c>
      <c r="G1236" s="14">
        <f t="shared" si="237"/>
        <v>-4.1666666666666269E-2</v>
      </c>
      <c r="H1236" s="14">
        <f>('motorcycle data'!$C$4)*(G1236)</f>
        <v>-8.2499999999999218</v>
      </c>
      <c r="I1236" s="14">
        <f>0.5*1.225*F1236^2*('motorcycle data'!$F$4)*('motorcycle data'!$G$4)</f>
        <v>140.32795621141975</v>
      </c>
      <c r="J1236" s="14">
        <f>IF(F1236=0,0,H1236+I1236+'motorcycle data'!$E$7)</f>
        <v>170.92555621141983</v>
      </c>
      <c r="K1236" s="14">
        <f t="shared" si="230"/>
        <v>170.92555621141983</v>
      </c>
      <c r="L1236" s="14">
        <f t="shared" si="231"/>
        <v>0</v>
      </c>
      <c r="M1236" s="14">
        <f t="shared" si="232"/>
        <v>4.5105355111346901</v>
      </c>
      <c r="N1236" s="14">
        <f t="shared" si="228"/>
        <v>4.5105355111346901</v>
      </c>
      <c r="O1236" s="14">
        <f t="shared" si="233"/>
        <v>0</v>
      </c>
      <c r="P1236" s="14">
        <f t="shared" si="234"/>
        <v>0</v>
      </c>
      <c r="Q1236" s="14">
        <f t="shared" si="235"/>
        <v>0</v>
      </c>
      <c r="R1236" s="14"/>
      <c r="S1236" s="14"/>
      <c r="T1236" s="14">
        <f t="shared" si="238"/>
        <v>1243.296559293135</v>
      </c>
      <c r="U1236" s="14">
        <f t="shared" si="239"/>
        <v>188.92642696475883</v>
      </c>
      <c r="V1236" s="14">
        <f t="shared" si="236"/>
        <v>0</v>
      </c>
    </row>
    <row r="1237" spans="2:22" x14ac:dyDescent="0.3">
      <c r="B1237" s="10" t="s">
        <v>12</v>
      </c>
      <c r="C1237" s="10">
        <v>1229</v>
      </c>
      <c r="D1237" s="10">
        <v>207</v>
      </c>
      <c r="E1237" s="11">
        <v>94.9</v>
      </c>
      <c r="F1237" s="22">
        <f t="shared" si="229"/>
        <v>26.361111111111111</v>
      </c>
      <c r="G1237" s="14">
        <f t="shared" si="237"/>
        <v>-4.1666666666666269E-2</v>
      </c>
      <c r="H1237" s="14">
        <f>('motorcycle data'!$C$4)*(G1237)</f>
        <v>-8.2499999999999218</v>
      </c>
      <c r="I1237" s="14">
        <f>0.5*1.225*F1237^2*('motorcycle data'!$F$4)*('motorcycle data'!$G$4)</f>
        <v>140.03268442322528</v>
      </c>
      <c r="J1237" s="14">
        <f>IF(F1237=0,0,H1237+I1237+'motorcycle data'!$E$7)</f>
        <v>170.63028442322536</v>
      </c>
      <c r="K1237" s="14">
        <f t="shared" si="230"/>
        <v>170.63028442322536</v>
      </c>
      <c r="L1237" s="14">
        <f t="shared" si="231"/>
        <v>0</v>
      </c>
      <c r="M1237" s="14">
        <f t="shared" si="232"/>
        <v>4.4980038866011354</v>
      </c>
      <c r="N1237" s="14">
        <f t="shared" si="228"/>
        <v>4.4980038866011354</v>
      </c>
      <c r="O1237" s="14">
        <f t="shared" si="233"/>
        <v>0</v>
      </c>
      <c r="P1237" s="14">
        <f t="shared" si="234"/>
        <v>0</v>
      </c>
      <c r="Q1237" s="14">
        <f t="shared" si="235"/>
        <v>0</v>
      </c>
      <c r="R1237" s="14"/>
      <c r="S1237" s="14"/>
      <c r="T1237" s="14">
        <f t="shared" si="238"/>
        <v>1247.7945631797361</v>
      </c>
      <c r="U1237" s="14">
        <f t="shared" si="239"/>
        <v>188.92642696475883</v>
      </c>
      <c r="V1237" s="14">
        <f t="shared" si="236"/>
        <v>0</v>
      </c>
    </row>
    <row r="1238" spans="2:22" x14ac:dyDescent="0.3">
      <c r="B1238" s="10" t="s">
        <v>12</v>
      </c>
      <c r="C1238" s="10">
        <v>1230</v>
      </c>
      <c r="D1238" s="10">
        <v>208</v>
      </c>
      <c r="E1238" s="11">
        <v>94.7</v>
      </c>
      <c r="F1238" s="22">
        <f t="shared" si="229"/>
        <v>26.305555555555557</v>
      </c>
      <c r="G1238" s="14">
        <f t="shared" si="237"/>
        <v>-5.5555555555556344E-2</v>
      </c>
      <c r="H1238" s="14">
        <f>('motorcycle data'!$C$4)*(G1238)</f>
        <v>-11.000000000000156</v>
      </c>
      <c r="I1238" s="14">
        <f>0.5*1.225*F1238^2*('motorcycle data'!$F$4)*('motorcycle data'!$G$4)</f>
        <v>139.44307377507718</v>
      </c>
      <c r="J1238" s="14">
        <f>IF(F1238=0,0,H1238+I1238+'motorcycle data'!$E$7)</f>
        <v>167.29067377507704</v>
      </c>
      <c r="K1238" s="14">
        <f t="shared" si="230"/>
        <v>167.29067377507704</v>
      </c>
      <c r="L1238" s="14">
        <f t="shared" si="231"/>
        <v>0</v>
      </c>
      <c r="M1238" s="14">
        <f t="shared" si="232"/>
        <v>4.4006741129166107</v>
      </c>
      <c r="N1238" s="14">
        <f t="shared" si="228"/>
        <v>4.4006741129166107</v>
      </c>
      <c r="O1238" s="14">
        <f t="shared" si="233"/>
        <v>0</v>
      </c>
      <c r="P1238" s="14">
        <f t="shared" si="234"/>
        <v>0</v>
      </c>
      <c r="Q1238" s="14">
        <f t="shared" si="235"/>
        <v>0</v>
      </c>
      <c r="R1238" s="14"/>
      <c r="S1238" s="14"/>
      <c r="T1238" s="14">
        <f t="shared" si="238"/>
        <v>1252.1952372926528</v>
      </c>
      <c r="U1238" s="14">
        <f t="shared" si="239"/>
        <v>188.92642696475883</v>
      </c>
      <c r="V1238" s="14">
        <f t="shared" si="236"/>
        <v>0</v>
      </c>
    </row>
    <row r="1239" spans="2:22" x14ac:dyDescent="0.3">
      <c r="B1239" s="10" t="s">
        <v>12</v>
      </c>
      <c r="C1239" s="10">
        <v>1231</v>
      </c>
      <c r="D1239" s="10">
        <v>209</v>
      </c>
      <c r="E1239" s="11">
        <v>94.5</v>
      </c>
      <c r="F1239" s="22">
        <f t="shared" si="229"/>
        <v>26.25</v>
      </c>
      <c r="G1239" s="14">
        <f t="shared" si="237"/>
        <v>-4.1666666666666269E-2</v>
      </c>
      <c r="H1239" s="14">
        <f>('motorcycle data'!$C$4)*(G1239)</f>
        <v>-8.2499999999999218</v>
      </c>
      <c r="I1239" s="14">
        <f>0.5*1.225*F1239^2*('motorcycle data'!$F$4)*('motorcycle data'!$G$4)</f>
        <v>138.85470703125</v>
      </c>
      <c r="J1239" s="14">
        <f>IF(F1239=0,0,H1239+I1239+'motorcycle data'!$E$7)</f>
        <v>169.45230703125009</v>
      </c>
      <c r="K1239" s="14">
        <f t="shared" si="230"/>
        <v>169.45230703125009</v>
      </c>
      <c r="L1239" s="14">
        <f t="shared" si="231"/>
        <v>0</v>
      </c>
      <c r="M1239" s="14">
        <f t="shared" si="232"/>
        <v>4.4481230595703147</v>
      </c>
      <c r="N1239" s="14">
        <f t="shared" si="228"/>
        <v>4.4481230595703147</v>
      </c>
      <c r="O1239" s="14">
        <f t="shared" si="233"/>
        <v>0</v>
      </c>
      <c r="P1239" s="14">
        <f t="shared" si="234"/>
        <v>0</v>
      </c>
      <c r="Q1239" s="14">
        <f t="shared" si="235"/>
        <v>0</v>
      </c>
      <c r="R1239" s="14"/>
      <c r="S1239" s="14"/>
      <c r="T1239" s="14">
        <f t="shared" si="238"/>
        <v>1256.643360352223</v>
      </c>
      <c r="U1239" s="14">
        <f t="shared" si="239"/>
        <v>188.92642696475883</v>
      </c>
      <c r="V1239" s="14">
        <f t="shared" si="236"/>
        <v>0</v>
      </c>
    </row>
    <row r="1240" spans="2:22" x14ac:dyDescent="0.3">
      <c r="B1240" s="10" t="s">
        <v>12</v>
      </c>
      <c r="C1240" s="10">
        <v>1232</v>
      </c>
      <c r="D1240" s="10">
        <v>210</v>
      </c>
      <c r="E1240" s="11">
        <v>94.4</v>
      </c>
      <c r="F1240" s="22">
        <f t="shared" si="229"/>
        <v>26.222222222222221</v>
      </c>
      <c r="G1240" s="14">
        <f t="shared" si="237"/>
        <v>-1.3888888888888099E-2</v>
      </c>
      <c r="H1240" s="14">
        <f>('motorcycle data'!$C$4)*(G1240)</f>
        <v>-2.7499999999998437</v>
      </c>
      <c r="I1240" s="14">
        <f>0.5*1.225*F1240^2*('motorcycle data'!$F$4)*('motorcycle data'!$G$4)</f>
        <v>138.56099012345678</v>
      </c>
      <c r="J1240" s="14">
        <f>IF(F1240=0,0,H1240+I1240+'motorcycle data'!$E$7)</f>
        <v>174.65859012345692</v>
      </c>
      <c r="K1240" s="14">
        <f t="shared" si="230"/>
        <v>174.65859012345692</v>
      </c>
      <c r="L1240" s="14">
        <f t="shared" si="231"/>
        <v>0</v>
      </c>
      <c r="M1240" s="14">
        <f t="shared" si="232"/>
        <v>4.579936363237314</v>
      </c>
      <c r="N1240" s="14">
        <f t="shared" si="228"/>
        <v>4.579936363237314</v>
      </c>
      <c r="O1240" s="14">
        <f t="shared" si="233"/>
        <v>0</v>
      </c>
      <c r="P1240" s="14">
        <f t="shared" si="234"/>
        <v>0</v>
      </c>
      <c r="Q1240" s="14">
        <f t="shared" si="235"/>
        <v>0</v>
      </c>
      <c r="R1240" s="14"/>
      <c r="S1240" s="14"/>
      <c r="T1240" s="14">
        <f t="shared" si="238"/>
        <v>1261.2232967154603</v>
      </c>
      <c r="U1240" s="14">
        <f t="shared" si="239"/>
        <v>188.92642696475883</v>
      </c>
      <c r="V1240" s="14">
        <f t="shared" si="236"/>
        <v>0</v>
      </c>
    </row>
    <row r="1241" spans="2:22" x14ac:dyDescent="0.3">
      <c r="B1241" s="10" t="s">
        <v>12</v>
      </c>
      <c r="C1241" s="10">
        <v>1233</v>
      </c>
      <c r="D1241" s="10">
        <v>211</v>
      </c>
      <c r="E1241" s="11">
        <v>94.4</v>
      </c>
      <c r="F1241" s="22">
        <f t="shared" si="229"/>
        <v>26.222222222222221</v>
      </c>
      <c r="G1241" s="14">
        <f t="shared" si="237"/>
        <v>-1.3888888888890073E-2</v>
      </c>
      <c r="H1241" s="14">
        <f>('motorcycle data'!$C$4)*(G1241)</f>
        <v>-2.7500000000002345</v>
      </c>
      <c r="I1241" s="14">
        <f>0.5*1.225*F1241^2*('motorcycle data'!$F$4)*('motorcycle data'!$G$4)</f>
        <v>138.56099012345678</v>
      </c>
      <c r="J1241" s="14">
        <f>IF(F1241=0,0,H1241+I1241+'motorcycle data'!$E$7)</f>
        <v>174.65859012345655</v>
      </c>
      <c r="K1241" s="14">
        <f t="shared" si="230"/>
        <v>174.65859012345655</v>
      </c>
      <c r="L1241" s="14">
        <f t="shared" si="231"/>
        <v>0</v>
      </c>
      <c r="M1241" s="14">
        <f t="shared" si="232"/>
        <v>4.5799363632373051</v>
      </c>
      <c r="N1241" s="14">
        <f t="shared" si="228"/>
        <v>4.5799363632373051</v>
      </c>
      <c r="O1241" s="14">
        <f t="shared" si="233"/>
        <v>0</v>
      </c>
      <c r="P1241" s="14">
        <f t="shared" si="234"/>
        <v>0</v>
      </c>
      <c r="Q1241" s="14">
        <f t="shared" si="235"/>
        <v>0</v>
      </c>
      <c r="R1241" s="14"/>
      <c r="S1241" s="14"/>
      <c r="T1241" s="14">
        <f t="shared" si="238"/>
        <v>1265.8032330786975</v>
      </c>
      <c r="U1241" s="14">
        <f t="shared" si="239"/>
        <v>188.92642696475883</v>
      </c>
      <c r="V1241" s="14">
        <f t="shared" si="236"/>
        <v>0</v>
      </c>
    </row>
    <row r="1242" spans="2:22" x14ac:dyDescent="0.3">
      <c r="B1242" s="10" t="s">
        <v>12</v>
      </c>
      <c r="C1242" s="10">
        <v>1234</v>
      </c>
      <c r="D1242" s="10">
        <v>212</v>
      </c>
      <c r="E1242" s="11">
        <v>94.3</v>
      </c>
      <c r="F1242" s="22">
        <f t="shared" si="229"/>
        <v>26.194444444444443</v>
      </c>
      <c r="G1242" s="14">
        <f t="shared" si="237"/>
        <v>-1.3888888888890073E-2</v>
      </c>
      <c r="H1242" s="14">
        <f>('motorcycle data'!$C$4)*(G1242)</f>
        <v>-2.7500000000002345</v>
      </c>
      <c r="I1242" s="14">
        <f>0.5*1.225*F1242^2*('motorcycle data'!$F$4)*('motorcycle data'!$G$4)</f>
        <v>138.26758419174382</v>
      </c>
      <c r="J1242" s="14">
        <f>IF(F1242=0,0,H1242+I1242+'motorcycle data'!$E$7)</f>
        <v>174.36518419174359</v>
      </c>
      <c r="K1242" s="14">
        <f t="shared" si="230"/>
        <v>174.36518419174359</v>
      </c>
      <c r="L1242" s="14">
        <f t="shared" si="231"/>
        <v>0</v>
      </c>
      <c r="M1242" s="14">
        <f t="shared" si="232"/>
        <v>4.56739913035595</v>
      </c>
      <c r="N1242" s="14">
        <f t="shared" si="228"/>
        <v>4.56739913035595</v>
      </c>
      <c r="O1242" s="14">
        <f t="shared" si="233"/>
        <v>0</v>
      </c>
      <c r="P1242" s="14">
        <f t="shared" si="234"/>
        <v>0</v>
      </c>
      <c r="Q1242" s="14">
        <f t="shared" si="235"/>
        <v>0</v>
      </c>
      <c r="R1242" s="14"/>
      <c r="S1242" s="14"/>
      <c r="T1242" s="14">
        <f t="shared" si="238"/>
        <v>1270.3706322090534</v>
      </c>
      <c r="U1242" s="14">
        <f t="shared" si="239"/>
        <v>188.92642696475883</v>
      </c>
      <c r="V1242" s="14">
        <f t="shared" si="236"/>
        <v>0</v>
      </c>
    </row>
    <row r="1243" spans="2:22" x14ac:dyDescent="0.3">
      <c r="B1243" s="10" t="s">
        <v>12</v>
      </c>
      <c r="C1243" s="10">
        <v>1235</v>
      </c>
      <c r="D1243" s="10">
        <v>213</v>
      </c>
      <c r="E1243" s="11">
        <v>94.3</v>
      </c>
      <c r="F1243" s="22">
        <f t="shared" si="229"/>
        <v>26.194444444444443</v>
      </c>
      <c r="G1243" s="14">
        <f t="shared" si="237"/>
        <v>-2.7777777777778172E-2</v>
      </c>
      <c r="H1243" s="14">
        <f>('motorcycle data'!$C$4)*(G1243)</f>
        <v>-5.5000000000000782</v>
      </c>
      <c r="I1243" s="14">
        <f>0.5*1.225*F1243^2*('motorcycle data'!$F$4)*('motorcycle data'!$G$4)</f>
        <v>138.26758419174382</v>
      </c>
      <c r="J1243" s="14">
        <f>IF(F1243=0,0,H1243+I1243+'motorcycle data'!$E$7)</f>
        <v>171.61518419174374</v>
      </c>
      <c r="K1243" s="14">
        <f t="shared" si="230"/>
        <v>171.61518419174374</v>
      </c>
      <c r="L1243" s="14">
        <f t="shared" si="231"/>
        <v>0</v>
      </c>
      <c r="M1243" s="14">
        <f t="shared" si="232"/>
        <v>4.4953644081337316</v>
      </c>
      <c r="N1243" s="14">
        <f t="shared" si="228"/>
        <v>4.4953644081337316</v>
      </c>
      <c r="O1243" s="14">
        <f t="shared" si="233"/>
        <v>0</v>
      </c>
      <c r="P1243" s="14">
        <f t="shared" si="234"/>
        <v>0</v>
      </c>
      <c r="Q1243" s="14">
        <f t="shared" si="235"/>
        <v>0</v>
      </c>
      <c r="R1243" s="14"/>
      <c r="S1243" s="14"/>
      <c r="T1243" s="14">
        <f t="shared" si="238"/>
        <v>1274.8659966171872</v>
      </c>
      <c r="U1243" s="14">
        <f t="shared" si="239"/>
        <v>188.92642696475883</v>
      </c>
      <c r="V1243" s="14">
        <f t="shared" si="236"/>
        <v>0</v>
      </c>
    </row>
    <row r="1244" spans="2:22" x14ac:dyDescent="0.3">
      <c r="B1244" s="10" t="s">
        <v>12</v>
      </c>
      <c r="C1244" s="10">
        <v>1236</v>
      </c>
      <c r="D1244" s="10">
        <v>214</v>
      </c>
      <c r="E1244" s="11">
        <v>94.1</v>
      </c>
      <c r="F1244" s="22">
        <f t="shared" si="229"/>
        <v>26.138888888888886</v>
      </c>
      <c r="G1244" s="14">
        <f t="shared" si="237"/>
        <v>-5.5555555555554373E-2</v>
      </c>
      <c r="H1244" s="14">
        <f>('motorcycle data'!$C$4)*(G1244)</f>
        <v>-10.999999999999766</v>
      </c>
      <c r="I1244" s="14">
        <f>0.5*1.225*F1244^2*('motorcycle data'!$F$4)*('motorcycle data'!$G$4)</f>
        <v>137.68170525655862</v>
      </c>
      <c r="J1244" s="14">
        <f>IF(F1244=0,0,H1244+I1244+'motorcycle data'!$E$7)</f>
        <v>165.52930525655884</v>
      </c>
      <c r="K1244" s="14">
        <f t="shared" si="230"/>
        <v>165.52930525655884</v>
      </c>
      <c r="L1244" s="14">
        <f t="shared" si="231"/>
        <v>0</v>
      </c>
      <c r="M1244" s="14">
        <f t="shared" si="232"/>
        <v>4.326752117956163</v>
      </c>
      <c r="N1244" s="14">
        <f t="shared" si="228"/>
        <v>4.326752117956163</v>
      </c>
      <c r="O1244" s="14">
        <f t="shared" si="233"/>
        <v>0</v>
      </c>
      <c r="P1244" s="14">
        <f t="shared" si="234"/>
        <v>0</v>
      </c>
      <c r="Q1244" s="14">
        <f t="shared" si="235"/>
        <v>0</v>
      </c>
      <c r="R1244" s="14"/>
      <c r="S1244" s="14"/>
      <c r="T1244" s="14">
        <f t="shared" si="238"/>
        <v>1279.1927487351434</v>
      </c>
      <c r="U1244" s="14">
        <f t="shared" si="239"/>
        <v>188.92642696475883</v>
      </c>
      <c r="V1244" s="14">
        <f t="shared" si="236"/>
        <v>0</v>
      </c>
    </row>
    <row r="1245" spans="2:22" x14ac:dyDescent="0.3">
      <c r="B1245" s="10" t="s">
        <v>12</v>
      </c>
      <c r="C1245" s="10">
        <v>1237</v>
      </c>
      <c r="D1245" s="10">
        <v>215</v>
      </c>
      <c r="E1245" s="11">
        <v>93.9</v>
      </c>
      <c r="F1245" s="22">
        <f t="shared" si="229"/>
        <v>26.083333333333336</v>
      </c>
      <c r="G1245" s="14">
        <f t="shared" si="237"/>
        <v>-9.7222222222220642E-2</v>
      </c>
      <c r="H1245" s="14">
        <f>('motorcycle data'!$C$4)*(G1245)</f>
        <v>-19.249999999999687</v>
      </c>
      <c r="I1245" s="14">
        <f>0.5*1.225*F1245^2*('motorcycle data'!$F$4)*('motorcycle data'!$G$4)</f>
        <v>137.09707022569449</v>
      </c>
      <c r="J1245" s="14">
        <f>IF(F1245=0,0,H1245+I1245+'motorcycle data'!$E$7)</f>
        <v>156.69467022569481</v>
      </c>
      <c r="K1245" s="14">
        <f t="shared" si="230"/>
        <v>156.69467022569481</v>
      </c>
      <c r="L1245" s="14">
        <f t="shared" si="231"/>
        <v>0</v>
      </c>
      <c r="M1245" s="14">
        <f t="shared" si="232"/>
        <v>4.0871193150535401</v>
      </c>
      <c r="N1245" s="14">
        <f t="shared" si="228"/>
        <v>4.0871193150535401</v>
      </c>
      <c r="O1245" s="14">
        <f t="shared" si="233"/>
        <v>0</v>
      </c>
      <c r="P1245" s="14">
        <f t="shared" si="234"/>
        <v>0</v>
      </c>
      <c r="Q1245" s="14">
        <f t="shared" si="235"/>
        <v>0</v>
      </c>
      <c r="R1245" s="14"/>
      <c r="S1245" s="14"/>
      <c r="T1245" s="14">
        <f t="shared" si="238"/>
        <v>1283.2798680501969</v>
      </c>
      <c r="U1245" s="14">
        <f t="shared" si="239"/>
        <v>188.92642696475883</v>
      </c>
      <c r="V1245" s="14">
        <f t="shared" si="236"/>
        <v>0</v>
      </c>
    </row>
    <row r="1246" spans="2:22" x14ac:dyDescent="0.3">
      <c r="B1246" s="10" t="s">
        <v>12</v>
      </c>
      <c r="C1246" s="10">
        <v>1238</v>
      </c>
      <c r="D1246" s="10">
        <v>216</v>
      </c>
      <c r="E1246" s="11">
        <v>93.4</v>
      </c>
      <c r="F1246" s="22">
        <f t="shared" si="229"/>
        <v>25.944444444444446</v>
      </c>
      <c r="G1246" s="14">
        <f t="shared" si="237"/>
        <v>-0.15277777777777896</v>
      </c>
      <c r="H1246" s="14">
        <f>('motorcycle data'!$C$4)*(G1246)</f>
        <v>-30.250000000000234</v>
      </c>
      <c r="I1246" s="14">
        <f>0.5*1.225*F1246^2*('motorcycle data'!$F$4)*('motorcycle data'!$G$4)</f>
        <v>135.64092472993829</v>
      </c>
      <c r="J1246" s="14">
        <f>IF(F1246=0,0,H1246+I1246+'motorcycle data'!$E$7)</f>
        <v>144.23852472993806</v>
      </c>
      <c r="K1246" s="14">
        <f t="shared" si="230"/>
        <v>144.23852472993806</v>
      </c>
      <c r="L1246" s="14">
        <f t="shared" si="231"/>
        <v>0</v>
      </c>
      <c r="M1246" s="14">
        <f t="shared" si="232"/>
        <v>3.7421883916045044</v>
      </c>
      <c r="N1246" s="14">
        <f t="shared" si="228"/>
        <v>3.7421883916045044</v>
      </c>
      <c r="O1246" s="14">
        <f t="shared" si="233"/>
        <v>0</v>
      </c>
      <c r="P1246" s="14">
        <f t="shared" si="234"/>
        <v>0</v>
      </c>
      <c r="Q1246" s="14">
        <f t="shared" si="235"/>
        <v>0</v>
      </c>
      <c r="R1246" s="14"/>
      <c r="S1246" s="14"/>
      <c r="T1246" s="14">
        <f t="shared" si="238"/>
        <v>1287.0220564418014</v>
      </c>
      <c r="U1246" s="14">
        <f t="shared" si="239"/>
        <v>188.92642696475883</v>
      </c>
      <c r="V1246" s="14">
        <f t="shared" si="236"/>
        <v>0</v>
      </c>
    </row>
    <row r="1247" spans="2:22" x14ac:dyDescent="0.3">
      <c r="B1247" s="10" t="s">
        <v>12</v>
      </c>
      <c r="C1247" s="10">
        <v>1239</v>
      </c>
      <c r="D1247" s="10">
        <v>217</v>
      </c>
      <c r="E1247" s="11">
        <v>92.8</v>
      </c>
      <c r="F1247" s="22">
        <f t="shared" si="229"/>
        <v>25.777777777777775</v>
      </c>
      <c r="G1247" s="14">
        <f t="shared" si="237"/>
        <v>-0.19444444444444522</v>
      </c>
      <c r="H1247" s="14">
        <f>('motorcycle data'!$C$4)*(G1247)</f>
        <v>-38.500000000000156</v>
      </c>
      <c r="I1247" s="14">
        <f>0.5*1.225*F1247^2*('motorcycle data'!$F$4)*('motorcycle data'!$G$4)</f>
        <v>133.903812345679</v>
      </c>
      <c r="J1247" s="14">
        <f>IF(F1247=0,0,H1247+I1247+'motorcycle data'!$E$7)</f>
        <v>134.25141234567883</v>
      </c>
      <c r="K1247" s="14">
        <f t="shared" si="230"/>
        <v>134.25141234567883</v>
      </c>
      <c r="L1247" s="14">
        <f t="shared" si="231"/>
        <v>0</v>
      </c>
      <c r="M1247" s="14">
        <f t="shared" si="232"/>
        <v>3.4607030737997206</v>
      </c>
      <c r="N1247" s="14">
        <f t="shared" si="228"/>
        <v>3.4607030737997206</v>
      </c>
      <c r="O1247" s="14">
        <f t="shared" si="233"/>
        <v>0</v>
      </c>
      <c r="P1247" s="14">
        <f t="shared" si="234"/>
        <v>0</v>
      </c>
      <c r="Q1247" s="14">
        <f t="shared" si="235"/>
        <v>0</v>
      </c>
      <c r="R1247" s="14"/>
      <c r="S1247" s="14"/>
      <c r="T1247" s="14">
        <f t="shared" si="238"/>
        <v>1290.4827595156012</v>
      </c>
      <c r="U1247" s="14">
        <f t="shared" si="239"/>
        <v>188.92642696475883</v>
      </c>
      <c r="V1247" s="14">
        <f t="shared" si="236"/>
        <v>0</v>
      </c>
    </row>
    <row r="1248" spans="2:22" x14ac:dyDescent="0.3">
      <c r="B1248" s="10" t="s">
        <v>12</v>
      </c>
      <c r="C1248" s="10">
        <v>1240</v>
      </c>
      <c r="D1248" s="10">
        <v>218</v>
      </c>
      <c r="E1248" s="11">
        <v>92</v>
      </c>
      <c r="F1248" s="22">
        <f t="shared" si="229"/>
        <v>25.555555555555554</v>
      </c>
      <c r="G1248" s="14">
        <f t="shared" si="237"/>
        <v>-0.20833333333333331</v>
      </c>
      <c r="H1248" s="14">
        <f>('motorcycle data'!$C$4)*(G1248)</f>
        <v>-41.249999999999993</v>
      </c>
      <c r="I1248" s="14">
        <f>0.5*1.225*F1248^2*('motorcycle data'!$F$4)*('motorcycle data'!$G$4)</f>
        <v>131.60507716049381</v>
      </c>
      <c r="J1248" s="14">
        <f>IF(F1248=0,0,H1248+I1248+'motorcycle data'!$E$7)</f>
        <v>129.20267716049381</v>
      </c>
      <c r="K1248" s="14">
        <f t="shared" si="230"/>
        <v>129.20267716049381</v>
      </c>
      <c r="L1248" s="14">
        <f t="shared" si="231"/>
        <v>0</v>
      </c>
      <c r="M1248" s="14">
        <f t="shared" si="232"/>
        <v>3.301846194101508</v>
      </c>
      <c r="N1248" s="14">
        <f t="shared" si="228"/>
        <v>3.301846194101508</v>
      </c>
      <c r="O1248" s="14">
        <f t="shared" si="233"/>
        <v>0</v>
      </c>
      <c r="P1248" s="14">
        <f t="shared" si="234"/>
        <v>0</v>
      </c>
      <c r="Q1248" s="14">
        <f t="shared" si="235"/>
        <v>0</v>
      </c>
      <c r="R1248" s="14"/>
      <c r="S1248" s="14"/>
      <c r="T1248" s="14">
        <f t="shared" si="238"/>
        <v>1293.7846057097026</v>
      </c>
      <c r="U1248" s="14">
        <f t="shared" si="239"/>
        <v>188.92642696475883</v>
      </c>
      <c r="V1248" s="14">
        <f t="shared" si="236"/>
        <v>0</v>
      </c>
    </row>
    <row r="1249" spans="2:22" x14ac:dyDescent="0.3">
      <c r="B1249" s="10" t="s">
        <v>12</v>
      </c>
      <c r="C1249" s="10">
        <v>1241</v>
      </c>
      <c r="D1249" s="10">
        <v>219</v>
      </c>
      <c r="E1249" s="11">
        <v>91.3</v>
      </c>
      <c r="F1249" s="22">
        <f t="shared" si="229"/>
        <v>25.361111111111111</v>
      </c>
      <c r="G1249" s="14">
        <f t="shared" si="237"/>
        <v>-0.19444444444444522</v>
      </c>
      <c r="H1249" s="14">
        <f>('motorcycle data'!$C$4)*(G1249)</f>
        <v>-38.500000000000156</v>
      </c>
      <c r="I1249" s="14">
        <f>0.5*1.225*F1249^2*('motorcycle data'!$F$4)*('motorcycle data'!$G$4)</f>
        <v>129.61001011766973</v>
      </c>
      <c r="J1249" s="14">
        <f>IF(F1249=0,0,H1249+I1249+'motorcycle data'!$E$7)</f>
        <v>129.95761011766956</v>
      </c>
      <c r="K1249" s="14">
        <f t="shared" si="230"/>
        <v>129.95761011766956</v>
      </c>
      <c r="L1249" s="14">
        <f t="shared" si="231"/>
        <v>0</v>
      </c>
      <c r="M1249" s="14">
        <f t="shared" si="232"/>
        <v>3.2958693899286748</v>
      </c>
      <c r="N1249" s="14">
        <f t="shared" si="228"/>
        <v>3.2958693899286748</v>
      </c>
      <c r="O1249" s="14">
        <f t="shared" si="233"/>
        <v>0</v>
      </c>
      <c r="P1249" s="14">
        <f t="shared" si="234"/>
        <v>0</v>
      </c>
      <c r="Q1249" s="14">
        <f t="shared" si="235"/>
        <v>0</v>
      </c>
      <c r="R1249" s="14"/>
      <c r="S1249" s="14"/>
      <c r="T1249" s="14">
        <f t="shared" si="238"/>
        <v>1297.0804750996313</v>
      </c>
      <c r="U1249" s="14">
        <f t="shared" si="239"/>
        <v>188.92642696475883</v>
      </c>
      <c r="V1249" s="14">
        <f t="shared" si="236"/>
        <v>0</v>
      </c>
    </row>
    <row r="1250" spans="2:22" x14ac:dyDescent="0.3">
      <c r="B1250" s="10" t="s">
        <v>12</v>
      </c>
      <c r="C1250" s="10">
        <v>1242</v>
      </c>
      <c r="D1250" s="10">
        <v>220</v>
      </c>
      <c r="E1250" s="11">
        <v>90.6</v>
      </c>
      <c r="F1250" s="22">
        <f t="shared" si="229"/>
        <v>25.166666666666664</v>
      </c>
      <c r="G1250" s="14">
        <f t="shared" si="237"/>
        <v>-0.18055555555555516</v>
      </c>
      <c r="H1250" s="14">
        <f>('motorcycle data'!$C$4)*(G1250)</f>
        <v>-35.749999999999922</v>
      </c>
      <c r="I1250" s="14">
        <f>0.5*1.225*F1250^2*('motorcycle data'!$F$4)*('motorcycle data'!$G$4)</f>
        <v>127.63018090277774</v>
      </c>
      <c r="J1250" s="14">
        <f>IF(F1250=0,0,H1250+I1250+'motorcycle data'!$E$7)</f>
        <v>130.72778090277782</v>
      </c>
      <c r="K1250" s="14">
        <f t="shared" si="230"/>
        <v>130.72778090277782</v>
      </c>
      <c r="L1250" s="14">
        <f t="shared" si="231"/>
        <v>0</v>
      </c>
      <c r="M1250" s="14">
        <f t="shared" si="232"/>
        <v>3.2899824860532418</v>
      </c>
      <c r="N1250" s="14">
        <f t="shared" si="228"/>
        <v>3.2899824860532418</v>
      </c>
      <c r="O1250" s="14">
        <f t="shared" si="233"/>
        <v>0</v>
      </c>
      <c r="P1250" s="14">
        <f t="shared" si="234"/>
        <v>0</v>
      </c>
      <c r="Q1250" s="14">
        <f t="shared" si="235"/>
        <v>0</v>
      </c>
      <c r="R1250" s="14"/>
      <c r="S1250" s="14"/>
      <c r="T1250" s="14">
        <f t="shared" si="238"/>
        <v>1300.3704575856846</v>
      </c>
      <c r="U1250" s="14">
        <f t="shared" si="239"/>
        <v>188.92642696475883</v>
      </c>
      <c r="V1250" s="14">
        <f t="shared" si="236"/>
        <v>0</v>
      </c>
    </row>
    <row r="1251" spans="2:22" x14ac:dyDescent="0.3">
      <c r="B1251" s="10" t="s">
        <v>12</v>
      </c>
      <c r="C1251" s="10">
        <v>1243</v>
      </c>
      <c r="D1251" s="10">
        <v>221</v>
      </c>
      <c r="E1251" s="11">
        <v>90</v>
      </c>
      <c r="F1251" s="22">
        <f t="shared" si="229"/>
        <v>25</v>
      </c>
      <c r="G1251" s="14">
        <f t="shared" si="237"/>
        <v>-0.18055555555555516</v>
      </c>
      <c r="H1251" s="14">
        <f>('motorcycle data'!$C$4)*(G1251)</f>
        <v>-35.749999999999922</v>
      </c>
      <c r="I1251" s="14">
        <f>0.5*1.225*F1251^2*('motorcycle data'!$F$4)*('motorcycle data'!$G$4)</f>
        <v>125.94531249999999</v>
      </c>
      <c r="J1251" s="14">
        <f>IF(F1251=0,0,H1251+I1251+'motorcycle data'!$E$7)</f>
        <v>129.04291250000006</v>
      </c>
      <c r="K1251" s="14">
        <f t="shared" si="230"/>
        <v>129.04291250000006</v>
      </c>
      <c r="L1251" s="14">
        <f t="shared" si="231"/>
        <v>0</v>
      </c>
      <c r="M1251" s="14">
        <f t="shared" si="232"/>
        <v>3.2260728125000013</v>
      </c>
      <c r="N1251" s="14">
        <f t="shared" si="228"/>
        <v>3.2260728125000013</v>
      </c>
      <c r="O1251" s="14">
        <f t="shared" si="233"/>
        <v>0</v>
      </c>
      <c r="P1251" s="14">
        <f t="shared" si="234"/>
        <v>0</v>
      </c>
      <c r="Q1251" s="14">
        <f t="shared" si="235"/>
        <v>0</v>
      </c>
      <c r="R1251" s="14"/>
      <c r="S1251" s="14"/>
      <c r="T1251" s="14">
        <f t="shared" si="238"/>
        <v>1303.5965303981845</v>
      </c>
      <c r="U1251" s="14">
        <f t="shared" si="239"/>
        <v>188.92642696475883</v>
      </c>
      <c r="V1251" s="14">
        <f t="shared" si="236"/>
        <v>0</v>
      </c>
    </row>
    <row r="1252" spans="2:22" x14ac:dyDescent="0.3">
      <c r="B1252" s="10" t="s">
        <v>12</v>
      </c>
      <c r="C1252" s="10">
        <v>1244</v>
      </c>
      <c r="D1252" s="10">
        <v>222</v>
      </c>
      <c r="E1252" s="11">
        <v>89.3</v>
      </c>
      <c r="F1252" s="22">
        <f t="shared" si="229"/>
        <v>24.805555555555554</v>
      </c>
      <c r="G1252" s="14">
        <f t="shared" si="237"/>
        <v>-0.18055555555555516</v>
      </c>
      <c r="H1252" s="14">
        <f>('motorcycle data'!$C$4)*(G1252)</f>
        <v>-35.749999999999922</v>
      </c>
      <c r="I1252" s="14">
        <f>0.5*1.225*F1252^2*('motorcycle data'!$F$4)*('motorcycle data'!$G$4)</f>
        <v>123.99378210841046</v>
      </c>
      <c r="J1252" s="14">
        <f>IF(F1252=0,0,H1252+I1252+'motorcycle data'!$E$7)</f>
        <v>127.09138210841053</v>
      </c>
      <c r="K1252" s="14">
        <f t="shared" si="230"/>
        <v>127.09138210841053</v>
      </c>
      <c r="L1252" s="14">
        <f t="shared" si="231"/>
        <v>0</v>
      </c>
      <c r="M1252" s="14">
        <f t="shared" si="232"/>
        <v>3.1525723395225165</v>
      </c>
      <c r="N1252" s="14">
        <f t="shared" si="228"/>
        <v>3.1525723395225165</v>
      </c>
      <c r="O1252" s="14">
        <f t="shared" si="233"/>
        <v>0</v>
      </c>
      <c r="P1252" s="14">
        <f t="shared" si="234"/>
        <v>0</v>
      </c>
      <c r="Q1252" s="14">
        <f t="shared" si="235"/>
        <v>0</v>
      </c>
      <c r="R1252" s="14"/>
      <c r="S1252" s="14"/>
      <c r="T1252" s="14">
        <f t="shared" si="238"/>
        <v>1306.7491027377071</v>
      </c>
      <c r="U1252" s="14">
        <f t="shared" si="239"/>
        <v>188.92642696475883</v>
      </c>
      <c r="V1252" s="14">
        <f t="shared" si="236"/>
        <v>0</v>
      </c>
    </row>
    <row r="1253" spans="2:22" x14ac:dyDescent="0.3">
      <c r="B1253" s="10" t="s">
        <v>12</v>
      </c>
      <c r="C1253" s="10">
        <v>1245</v>
      </c>
      <c r="D1253" s="10">
        <v>223</v>
      </c>
      <c r="E1253" s="11">
        <v>88.7</v>
      </c>
      <c r="F1253" s="22">
        <f t="shared" si="229"/>
        <v>24.638888888888889</v>
      </c>
      <c r="G1253" s="14">
        <f t="shared" si="237"/>
        <v>-0.16666666666666705</v>
      </c>
      <c r="H1253" s="14">
        <f>('motorcycle data'!$C$4)*(G1253)</f>
        <v>-33.000000000000078</v>
      </c>
      <c r="I1253" s="14">
        <f>0.5*1.225*F1253^2*('motorcycle data'!$F$4)*('motorcycle data'!$G$4)</f>
        <v>122.33316983989198</v>
      </c>
      <c r="J1253" s="14">
        <f>IF(F1253=0,0,H1253+I1253+'motorcycle data'!$E$7)</f>
        <v>128.18076983989189</v>
      </c>
      <c r="K1253" s="14">
        <f t="shared" si="230"/>
        <v>128.18076983989189</v>
      </c>
      <c r="L1253" s="14">
        <f t="shared" si="231"/>
        <v>0</v>
      </c>
      <c r="M1253" s="14">
        <f t="shared" si="232"/>
        <v>3.1582317457773366</v>
      </c>
      <c r="N1253" s="14">
        <f t="shared" si="228"/>
        <v>3.1582317457773366</v>
      </c>
      <c r="O1253" s="14">
        <f t="shared" si="233"/>
        <v>0</v>
      </c>
      <c r="P1253" s="14">
        <f t="shared" si="234"/>
        <v>0</v>
      </c>
      <c r="Q1253" s="14">
        <f t="shared" si="235"/>
        <v>0</v>
      </c>
      <c r="R1253" s="14"/>
      <c r="S1253" s="14"/>
      <c r="T1253" s="14">
        <f t="shared" si="238"/>
        <v>1309.9073344834844</v>
      </c>
      <c r="U1253" s="14">
        <f t="shared" si="239"/>
        <v>188.92642696475883</v>
      </c>
      <c r="V1253" s="14">
        <f t="shared" si="236"/>
        <v>0</v>
      </c>
    </row>
    <row r="1254" spans="2:22" x14ac:dyDescent="0.3">
      <c r="B1254" s="10" t="s">
        <v>12</v>
      </c>
      <c r="C1254" s="10">
        <v>1246</v>
      </c>
      <c r="D1254" s="10">
        <v>224</v>
      </c>
      <c r="E1254" s="11">
        <v>88.1</v>
      </c>
      <c r="F1254" s="22">
        <f t="shared" si="229"/>
        <v>24.472222222222221</v>
      </c>
      <c r="G1254" s="14">
        <f t="shared" si="237"/>
        <v>-0.18055555555555516</v>
      </c>
      <c r="H1254" s="14">
        <f>('motorcycle data'!$C$4)*(G1254)</f>
        <v>-35.749999999999922</v>
      </c>
      <c r="I1254" s="14">
        <f>0.5*1.225*F1254^2*('motorcycle data'!$F$4)*('motorcycle data'!$G$4)</f>
        <v>120.68375271026233</v>
      </c>
      <c r="J1254" s="14">
        <f>IF(F1254=0,0,H1254+I1254+'motorcycle data'!$E$7)</f>
        <v>123.78135271026241</v>
      </c>
      <c r="K1254" s="14">
        <f t="shared" si="230"/>
        <v>123.78135271026241</v>
      </c>
      <c r="L1254" s="14">
        <f t="shared" si="231"/>
        <v>0</v>
      </c>
      <c r="M1254" s="14">
        <f t="shared" si="232"/>
        <v>3.0292047704928105</v>
      </c>
      <c r="N1254" s="14">
        <f t="shared" si="228"/>
        <v>3.0292047704928105</v>
      </c>
      <c r="O1254" s="14">
        <f t="shared" si="233"/>
        <v>0</v>
      </c>
      <c r="P1254" s="14">
        <f t="shared" si="234"/>
        <v>0</v>
      </c>
      <c r="Q1254" s="14">
        <f t="shared" si="235"/>
        <v>0</v>
      </c>
      <c r="R1254" s="14"/>
      <c r="S1254" s="14"/>
      <c r="T1254" s="14">
        <f t="shared" si="238"/>
        <v>1312.9365392539771</v>
      </c>
      <c r="U1254" s="14">
        <f t="shared" si="239"/>
        <v>188.92642696475883</v>
      </c>
      <c r="V1254" s="14">
        <f t="shared" si="236"/>
        <v>0</v>
      </c>
    </row>
    <row r="1255" spans="2:22" x14ac:dyDescent="0.3">
      <c r="B1255" s="10" t="s">
        <v>12</v>
      </c>
      <c r="C1255" s="10">
        <v>1247</v>
      </c>
      <c r="D1255" s="10">
        <v>225</v>
      </c>
      <c r="E1255" s="11">
        <v>87.4</v>
      </c>
      <c r="F1255" s="22">
        <f t="shared" si="229"/>
        <v>24.277777777777779</v>
      </c>
      <c r="G1255" s="14">
        <f t="shared" si="237"/>
        <v>-0.19444444444444325</v>
      </c>
      <c r="H1255" s="14">
        <f>('motorcycle data'!$C$4)*(G1255)</f>
        <v>-38.499999999999766</v>
      </c>
      <c r="I1255" s="14">
        <f>0.5*1.225*F1255^2*('motorcycle data'!$F$4)*('motorcycle data'!$G$4)</f>
        <v>118.77358213734568</v>
      </c>
      <c r="J1255" s="14">
        <f>IF(F1255=0,0,H1255+I1255+'motorcycle data'!$E$7)</f>
        <v>119.12118213734593</v>
      </c>
      <c r="K1255" s="14">
        <f t="shared" si="230"/>
        <v>119.12118213734593</v>
      </c>
      <c r="L1255" s="14">
        <f t="shared" si="231"/>
        <v>0</v>
      </c>
      <c r="M1255" s="14">
        <f t="shared" si="232"/>
        <v>2.8919975885566758</v>
      </c>
      <c r="N1255" s="14">
        <f t="shared" si="228"/>
        <v>2.8919975885566758</v>
      </c>
      <c r="O1255" s="14">
        <f t="shared" si="233"/>
        <v>0</v>
      </c>
      <c r="P1255" s="14">
        <f t="shared" si="234"/>
        <v>0</v>
      </c>
      <c r="Q1255" s="14">
        <f t="shared" si="235"/>
        <v>0</v>
      </c>
      <c r="R1255" s="14"/>
      <c r="S1255" s="14"/>
      <c r="T1255" s="14">
        <f t="shared" si="238"/>
        <v>1315.8285368425338</v>
      </c>
      <c r="U1255" s="14">
        <f t="shared" si="239"/>
        <v>188.92642696475883</v>
      </c>
      <c r="V1255" s="14">
        <f t="shared" si="236"/>
        <v>0</v>
      </c>
    </row>
    <row r="1256" spans="2:22" x14ac:dyDescent="0.3">
      <c r="B1256" s="10" t="s">
        <v>12</v>
      </c>
      <c r="C1256" s="10">
        <v>1248</v>
      </c>
      <c r="D1256" s="10">
        <v>226</v>
      </c>
      <c r="E1256" s="11">
        <v>86.7</v>
      </c>
      <c r="F1256" s="22">
        <f t="shared" si="229"/>
        <v>24.083333333333332</v>
      </c>
      <c r="G1256" s="14">
        <f t="shared" si="237"/>
        <v>-0.19444444444444522</v>
      </c>
      <c r="H1256" s="14">
        <f>('motorcycle data'!$C$4)*(G1256)</f>
        <v>-38.500000000000156</v>
      </c>
      <c r="I1256" s="14">
        <f>0.5*1.225*F1256^2*('motorcycle data'!$F$4)*('motorcycle data'!$G$4)</f>
        <v>116.87864939236108</v>
      </c>
      <c r="J1256" s="14">
        <f>IF(F1256=0,0,H1256+I1256+'motorcycle data'!$E$7)</f>
        <v>117.22624939236093</v>
      </c>
      <c r="K1256" s="14">
        <f t="shared" si="230"/>
        <v>117.22624939236093</v>
      </c>
      <c r="L1256" s="14">
        <f t="shared" si="231"/>
        <v>0</v>
      </c>
      <c r="M1256" s="14">
        <f t="shared" si="232"/>
        <v>2.8231988395326919</v>
      </c>
      <c r="N1256" s="14">
        <f t="shared" si="228"/>
        <v>2.8231988395326919</v>
      </c>
      <c r="O1256" s="14">
        <f t="shared" si="233"/>
        <v>0</v>
      </c>
      <c r="P1256" s="14">
        <f t="shared" si="234"/>
        <v>0</v>
      </c>
      <c r="Q1256" s="14">
        <f t="shared" si="235"/>
        <v>0</v>
      </c>
      <c r="R1256" s="14"/>
      <c r="S1256" s="14"/>
      <c r="T1256" s="14">
        <f t="shared" si="238"/>
        <v>1318.6517356820666</v>
      </c>
      <c r="U1256" s="14">
        <f t="shared" si="239"/>
        <v>188.92642696475883</v>
      </c>
      <c r="V1256" s="14">
        <f t="shared" si="236"/>
        <v>0</v>
      </c>
    </row>
    <row r="1257" spans="2:22" x14ac:dyDescent="0.3">
      <c r="B1257" s="10" t="s">
        <v>12</v>
      </c>
      <c r="C1257" s="10">
        <v>1249</v>
      </c>
      <c r="D1257" s="10">
        <v>227</v>
      </c>
      <c r="E1257" s="11">
        <v>86</v>
      </c>
      <c r="F1257" s="22">
        <f t="shared" si="229"/>
        <v>23.888888888888889</v>
      </c>
      <c r="G1257" s="14">
        <f t="shared" si="237"/>
        <v>-0.19444444444444522</v>
      </c>
      <c r="H1257" s="14">
        <f>('motorcycle data'!$C$4)*(G1257)</f>
        <v>-38.500000000000156</v>
      </c>
      <c r="I1257" s="14">
        <f>0.5*1.225*F1257^2*('motorcycle data'!$F$4)*('motorcycle data'!$G$4)</f>
        <v>114.99895447530864</v>
      </c>
      <c r="J1257" s="14">
        <f>IF(F1257=0,0,H1257+I1257+'motorcycle data'!$E$7)</f>
        <v>115.34655447530848</v>
      </c>
      <c r="K1257" s="14">
        <f t="shared" si="230"/>
        <v>115.34655447530848</v>
      </c>
      <c r="L1257" s="14">
        <f t="shared" si="231"/>
        <v>0</v>
      </c>
      <c r="M1257" s="14">
        <f t="shared" si="232"/>
        <v>2.7555010235768136</v>
      </c>
      <c r="N1257" s="14">
        <f t="shared" si="228"/>
        <v>2.7555010235768136</v>
      </c>
      <c r="O1257" s="14">
        <f t="shared" si="233"/>
        <v>0</v>
      </c>
      <c r="P1257" s="14">
        <f t="shared" si="234"/>
        <v>0</v>
      </c>
      <c r="Q1257" s="14">
        <f t="shared" si="235"/>
        <v>0</v>
      </c>
      <c r="R1257" s="14"/>
      <c r="S1257" s="14"/>
      <c r="T1257" s="14">
        <f t="shared" si="238"/>
        <v>1321.4072367056435</v>
      </c>
      <c r="U1257" s="14">
        <f t="shared" si="239"/>
        <v>188.92642696475883</v>
      </c>
      <c r="V1257" s="14">
        <f t="shared" si="236"/>
        <v>0</v>
      </c>
    </row>
    <row r="1258" spans="2:22" x14ac:dyDescent="0.3">
      <c r="B1258" s="10" t="s">
        <v>12</v>
      </c>
      <c r="C1258" s="10">
        <v>1250</v>
      </c>
      <c r="D1258" s="10">
        <v>228</v>
      </c>
      <c r="E1258" s="11">
        <v>85.3</v>
      </c>
      <c r="F1258" s="22">
        <f t="shared" si="229"/>
        <v>23.694444444444443</v>
      </c>
      <c r="G1258" s="14">
        <f t="shared" si="237"/>
        <v>-0.18055555555555516</v>
      </c>
      <c r="H1258" s="14">
        <f>('motorcycle data'!$C$4)*(G1258)</f>
        <v>-35.749999999999922</v>
      </c>
      <c r="I1258" s="14">
        <f>0.5*1.225*F1258^2*('motorcycle data'!$F$4)*('motorcycle data'!$G$4)</f>
        <v>113.13449738618824</v>
      </c>
      <c r="J1258" s="14">
        <f>IF(F1258=0,0,H1258+I1258+'motorcycle data'!$E$7)</f>
        <v>116.23209738618831</v>
      </c>
      <c r="K1258" s="14">
        <f t="shared" si="230"/>
        <v>116.23209738618831</v>
      </c>
      <c r="L1258" s="14">
        <f t="shared" si="231"/>
        <v>0</v>
      </c>
      <c r="M1258" s="14">
        <f t="shared" si="232"/>
        <v>2.7540549741782954</v>
      </c>
      <c r="N1258" s="14">
        <f t="shared" si="228"/>
        <v>2.7540549741782954</v>
      </c>
      <c r="O1258" s="14">
        <f t="shared" si="233"/>
        <v>0</v>
      </c>
      <c r="P1258" s="14">
        <f t="shared" si="234"/>
        <v>0</v>
      </c>
      <c r="Q1258" s="14">
        <f t="shared" si="235"/>
        <v>0</v>
      </c>
      <c r="R1258" s="14"/>
      <c r="S1258" s="14"/>
      <c r="T1258" s="14">
        <f t="shared" si="238"/>
        <v>1324.1612916798217</v>
      </c>
      <c r="U1258" s="14">
        <f t="shared" si="239"/>
        <v>188.92642696475883</v>
      </c>
      <c r="V1258" s="14">
        <f t="shared" si="236"/>
        <v>0</v>
      </c>
    </row>
    <row r="1259" spans="2:22" x14ac:dyDescent="0.3">
      <c r="B1259" s="10" t="s">
        <v>12</v>
      </c>
      <c r="C1259" s="10">
        <v>1251</v>
      </c>
      <c r="D1259" s="10">
        <v>229</v>
      </c>
      <c r="E1259" s="11">
        <v>84.7</v>
      </c>
      <c r="F1259" s="22">
        <f t="shared" si="229"/>
        <v>23.527777777777779</v>
      </c>
      <c r="G1259" s="14">
        <f t="shared" si="237"/>
        <v>-0.16666666666666705</v>
      </c>
      <c r="H1259" s="14">
        <f>('motorcycle data'!$C$4)*(G1259)</f>
        <v>-33.000000000000078</v>
      </c>
      <c r="I1259" s="14">
        <f>0.5*1.225*F1259^2*('motorcycle data'!$F$4)*('motorcycle data'!$G$4)</f>
        <v>111.54851937692902</v>
      </c>
      <c r="J1259" s="14">
        <f>IF(F1259=0,0,H1259+I1259+'motorcycle data'!$E$7)</f>
        <v>117.39611937692894</v>
      </c>
      <c r="K1259" s="14">
        <f t="shared" si="230"/>
        <v>117.39611937692894</v>
      </c>
      <c r="L1259" s="14">
        <f t="shared" si="231"/>
        <v>0</v>
      </c>
      <c r="M1259" s="14">
        <f t="shared" si="232"/>
        <v>2.7620698086738558</v>
      </c>
      <c r="N1259" s="14">
        <f t="shared" si="228"/>
        <v>2.7620698086738558</v>
      </c>
      <c r="O1259" s="14">
        <f t="shared" si="233"/>
        <v>0</v>
      </c>
      <c r="P1259" s="14">
        <f t="shared" si="234"/>
        <v>0</v>
      </c>
      <c r="Q1259" s="14">
        <f t="shared" si="235"/>
        <v>0</v>
      </c>
      <c r="R1259" s="14"/>
      <c r="S1259" s="14"/>
      <c r="T1259" s="14">
        <f t="shared" si="238"/>
        <v>1326.9233614884956</v>
      </c>
      <c r="U1259" s="14">
        <f t="shared" si="239"/>
        <v>188.92642696475883</v>
      </c>
      <c r="V1259" s="14">
        <f t="shared" si="236"/>
        <v>0</v>
      </c>
    </row>
    <row r="1260" spans="2:22" x14ac:dyDescent="0.3">
      <c r="B1260" s="10" t="s">
        <v>12</v>
      </c>
      <c r="C1260" s="10">
        <v>1252</v>
      </c>
      <c r="D1260" s="10">
        <v>230</v>
      </c>
      <c r="E1260" s="11">
        <v>84.1</v>
      </c>
      <c r="F1260" s="22">
        <f t="shared" si="229"/>
        <v>23.361111111111111</v>
      </c>
      <c r="G1260" s="14">
        <f t="shared" si="237"/>
        <v>-0.16666666666666705</v>
      </c>
      <c r="H1260" s="14">
        <f>('motorcycle data'!$C$4)*(G1260)</f>
        <v>-33.000000000000078</v>
      </c>
      <c r="I1260" s="14">
        <f>0.5*1.225*F1260^2*('motorcycle data'!$F$4)*('motorcycle data'!$G$4)</f>
        <v>109.97373650655864</v>
      </c>
      <c r="J1260" s="14">
        <f>IF(F1260=0,0,H1260+I1260+'motorcycle data'!$E$7)</f>
        <v>115.82133650655857</v>
      </c>
      <c r="K1260" s="14">
        <f t="shared" si="230"/>
        <v>115.82133650655857</v>
      </c>
      <c r="L1260" s="14">
        <f t="shared" si="231"/>
        <v>0</v>
      </c>
      <c r="M1260" s="14">
        <f t="shared" si="232"/>
        <v>2.7057151111671041</v>
      </c>
      <c r="N1260" s="14">
        <f t="shared" si="228"/>
        <v>2.7057151111671041</v>
      </c>
      <c r="O1260" s="14">
        <f t="shared" si="233"/>
        <v>0</v>
      </c>
      <c r="P1260" s="14">
        <f t="shared" si="234"/>
        <v>0</v>
      </c>
      <c r="Q1260" s="14">
        <f t="shared" si="235"/>
        <v>0</v>
      </c>
      <c r="R1260" s="14"/>
      <c r="S1260" s="14"/>
      <c r="T1260" s="14">
        <f t="shared" si="238"/>
        <v>1329.6290765996628</v>
      </c>
      <c r="U1260" s="14">
        <f t="shared" si="239"/>
        <v>188.92642696475883</v>
      </c>
      <c r="V1260" s="14">
        <f t="shared" si="236"/>
        <v>0</v>
      </c>
    </row>
    <row r="1261" spans="2:22" x14ac:dyDescent="0.3">
      <c r="B1261" s="10" t="s">
        <v>12</v>
      </c>
      <c r="C1261" s="10">
        <v>1253</v>
      </c>
      <c r="D1261" s="10">
        <v>231</v>
      </c>
      <c r="E1261" s="11">
        <v>83.5</v>
      </c>
      <c r="F1261" s="22">
        <f t="shared" si="229"/>
        <v>23.194444444444443</v>
      </c>
      <c r="G1261" s="14">
        <f t="shared" si="237"/>
        <v>-0.16666666666666508</v>
      </c>
      <c r="H1261" s="14">
        <f>('motorcycle data'!$C$4)*(G1261)</f>
        <v>-32.999999999999687</v>
      </c>
      <c r="I1261" s="14">
        <f>0.5*1.225*F1261^2*('motorcycle data'!$F$4)*('motorcycle data'!$G$4)</f>
        <v>108.41014877507713</v>
      </c>
      <c r="J1261" s="14">
        <f>IF(F1261=0,0,H1261+I1261+'motorcycle data'!$E$7)</f>
        <v>114.25774877507745</v>
      </c>
      <c r="K1261" s="14">
        <f t="shared" si="230"/>
        <v>114.25774877507745</v>
      </c>
      <c r="L1261" s="14">
        <f t="shared" si="231"/>
        <v>0</v>
      </c>
      <c r="M1261" s="14">
        <f t="shared" si="232"/>
        <v>2.6501450063108241</v>
      </c>
      <c r="N1261" s="14">
        <f t="shared" si="228"/>
        <v>2.6501450063108241</v>
      </c>
      <c r="O1261" s="14">
        <f t="shared" si="233"/>
        <v>0</v>
      </c>
      <c r="P1261" s="14">
        <f t="shared" si="234"/>
        <v>0</v>
      </c>
      <c r="Q1261" s="14">
        <f t="shared" si="235"/>
        <v>0</v>
      </c>
      <c r="R1261" s="14"/>
      <c r="S1261" s="14"/>
      <c r="T1261" s="14">
        <f t="shared" si="238"/>
        <v>1332.2792216059736</v>
      </c>
      <c r="U1261" s="14">
        <f t="shared" si="239"/>
        <v>188.92642696475883</v>
      </c>
      <c r="V1261" s="14">
        <f t="shared" si="236"/>
        <v>0</v>
      </c>
    </row>
    <row r="1262" spans="2:22" x14ac:dyDescent="0.3">
      <c r="B1262" s="10" t="s">
        <v>12</v>
      </c>
      <c r="C1262" s="10">
        <v>1254</v>
      </c>
      <c r="D1262" s="10">
        <v>232</v>
      </c>
      <c r="E1262" s="11">
        <v>82.9</v>
      </c>
      <c r="F1262" s="22">
        <f t="shared" si="229"/>
        <v>23.027777777777779</v>
      </c>
      <c r="G1262" s="14">
        <f t="shared" si="237"/>
        <v>-0.16666666666666705</v>
      </c>
      <c r="H1262" s="14">
        <f>('motorcycle data'!$C$4)*(G1262)</f>
        <v>-33.000000000000078</v>
      </c>
      <c r="I1262" s="14">
        <f>0.5*1.225*F1262^2*('motorcycle data'!$F$4)*('motorcycle data'!$G$4)</f>
        <v>106.85775618248455</v>
      </c>
      <c r="J1262" s="14">
        <f>IF(F1262=0,0,H1262+I1262+'motorcycle data'!$E$7)</f>
        <v>112.70535618248448</v>
      </c>
      <c r="K1262" s="14">
        <f t="shared" si="230"/>
        <v>112.70535618248448</v>
      </c>
      <c r="L1262" s="14">
        <f t="shared" si="231"/>
        <v>0</v>
      </c>
      <c r="M1262" s="14">
        <f t="shared" si="232"/>
        <v>2.5953538965355456</v>
      </c>
      <c r="N1262" s="14">
        <f t="shared" si="228"/>
        <v>2.5953538965355456</v>
      </c>
      <c r="O1262" s="14">
        <f t="shared" si="233"/>
        <v>0</v>
      </c>
      <c r="P1262" s="14">
        <f t="shared" si="234"/>
        <v>0</v>
      </c>
      <c r="Q1262" s="14">
        <f t="shared" si="235"/>
        <v>0</v>
      </c>
      <c r="R1262" s="14"/>
      <c r="S1262" s="14"/>
      <c r="T1262" s="14">
        <f t="shared" si="238"/>
        <v>1334.8745755025091</v>
      </c>
      <c r="U1262" s="14">
        <f t="shared" si="239"/>
        <v>188.92642696475883</v>
      </c>
      <c r="V1262" s="14">
        <f t="shared" si="236"/>
        <v>0</v>
      </c>
    </row>
    <row r="1263" spans="2:22" x14ac:dyDescent="0.3">
      <c r="B1263" s="10" t="s">
        <v>12</v>
      </c>
      <c r="C1263" s="10">
        <v>1255</v>
      </c>
      <c r="D1263" s="10">
        <v>233</v>
      </c>
      <c r="E1263" s="11">
        <v>82.3</v>
      </c>
      <c r="F1263" s="22">
        <f t="shared" si="229"/>
        <v>22.861111111111111</v>
      </c>
      <c r="G1263" s="14">
        <f t="shared" si="237"/>
        <v>-0.16666666666666705</v>
      </c>
      <c r="H1263" s="14">
        <f>('motorcycle data'!$C$4)*(G1263)</f>
        <v>-33.000000000000078</v>
      </c>
      <c r="I1263" s="14">
        <f>0.5*1.225*F1263^2*('motorcycle data'!$F$4)*('motorcycle data'!$G$4)</f>
        <v>105.31655872878085</v>
      </c>
      <c r="J1263" s="14">
        <f>IF(F1263=0,0,H1263+I1263+'motorcycle data'!$E$7)</f>
        <v>111.16415872878076</v>
      </c>
      <c r="K1263" s="14">
        <f t="shared" si="230"/>
        <v>111.16415872878076</v>
      </c>
      <c r="L1263" s="14">
        <f t="shared" si="231"/>
        <v>0</v>
      </c>
      <c r="M1263" s="14">
        <f t="shared" si="232"/>
        <v>2.5413361842718492</v>
      </c>
      <c r="N1263" s="14">
        <f t="shared" si="228"/>
        <v>2.5413361842718492</v>
      </c>
      <c r="O1263" s="14">
        <f t="shared" si="233"/>
        <v>0</v>
      </c>
      <c r="P1263" s="14">
        <f t="shared" si="234"/>
        <v>0</v>
      </c>
      <c r="Q1263" s="14">
        <f t="shared" si="235"/>
        <v>0</v>
      </c>
      <c r="R1263" s="14"/>
      <c r="S1263" s="14"/>
      <c r="T1263" s="14">
        <f t="shared" si="238"/>
        <v>1337.4159116867809</v>
      </c>
      <c r="U1263" s="14">
        <f t="shared" si="239"/>
        <v>188.92642696475883</v>
      </c>
      <c r="V1263" s="14">
        <f t="shared" si="236"/>
        <v>0</v>
      </c>
    </row>
    <row r="1264" spans="2:22" x14ac:dyDescent="0.3">
      <c r="B1264" s="10" t="s">
        <v>12</v>
      </c>
      <c r="C1264" s="10">
        <v>1256</v>
      </c>
      <c r="D1264" s="10">
        <v>234</v>
      </c>
      <c r="E1264" s="11">
        <v>81.7</v>
      </c>
      <c r="F1264" s="22">
        <f t="shared" si="229"/>
        <v>22.694444444444446</v>
      </c>
      <c r="G1264" s="14">
        <f t="shared" si="237"/>
        <v>-0.16666666666666705</v>
      </c>
      <c r="H1264" s="14">
        <f>('motorcycle data'!$C$4)*(G1264)</f>
        <v>-33.000000000000078</v>
      </c>
      <c r="I1264" s="14">
        <f>0.5*1.225*F1264^2*('motorcycle data'!$F$4)*('motorcycle data'!$G$4)</f>
        <v>103.78655641396608</v>
      </c>
      <c r="J1264" s="14">
        <f>IF(F1264=0,0,H1264+I1264+'motorcycle data'!$E$7)</f>
        <v>109.634156413966</v>
      </c>
      <c r="K1264" s="14">
        <f t="shared" si="230"/>
        <v>109.634156413966</v>
      </c>
      <c r="L1264" s="14">
        <f t="shared" si="231"/>
        <v>0</v>
      </c>
      <c r="M1264" s="14">
        <f t="shared" si="232"/>
        <v>2.4880862719502841</v>
      </c>
      <c r="N1264" s="14">
        <f t="shared" si="228"/>
        <v>2.4880862719502841</v>
      </c>
      <c r="O1264" s="14">
        <f t="shared" si="233"/>
        <v>0</v>
      </c>
      <c r="P1264" s="14">
        <f t="shared" si="234"/>
        <v>0</v>
      </c>
      <c r="Q1264" s="14">
        <f t="shared" si="235"/>
        <v>0</v>
      </c>
      <c r="R1264" s="14"/>
      <c r="S1264" s="14"/>
      <c r="T1264" s="14">
        <f t="shared" si="238"/>
        <v>1339.9039979587312</v>
      </c>
      <c r="U1264" s="14">
        <f t="shared" si="239"/>
        <v>188.92642696475883</v>
      </c>
      <c r="V1264" s="14">
        <f t="shared" si="236"/>
        <v>0</v>
      </c>
    </row>
    <row r="1265" spans="2:22" x14ac:dyDescent="0.3">
      <c r="B1265" s="10" t="s">
        <v>12</v>
      </c>
      <c r="C1265" s="10">
        <v>1257</v>
      </c>
      <c r="D1265" s="10">
        <v>235</v>
      </c>
      <c r="E1265" s="11">
        <v>81.099999999999994</v>
      </c>
      <c r="F1265" s="22">
        <f t="shared" si="229"/>
        <v>22.527777777777775</v>
      </c>
      <c r="G1265" s="14">
        <f t="shared" si="237"/>
        <v>-0.16666666666666705</v>
      </c>
      <c r="H1265" s="14">
        <f>('motorcycle data'!$C$4)*(G1265)</f>
        <v>-33.000000000000078</v>
      </c>
      <c r="I1265" s="14">
        <f>0.5*1.225*F1265^2*('motorcycle data'!$F$4)*('motorcycle data'!$G$4)</f>
        <v>102.2677492380401</v>
      </c>
      <c r="J1265" s="14">
        <f>IF(F1265=0,0,H1265+I1265+'motorcycle data'!$E$7)</f>
        <v>108.11534923804001</v>
      </c>
      <c r="K1265" s="14">
        <f t="shared" si="230"/>
        <v>108.11534923804001</v>
      </c>
      <c r="L1265" s="14">
        <f t="shared" si="231"/>
        <v>0</v>
      </c>
      <c r="M1265" s="14">
        <f t="shared" si="232"/>
        <v>2.4355985620014011</v>
      </c>
      <c r="N1265" s="14">
        <f t="shared" si="228"/>
        <v>2.4355985620014011</v>
      </c>
      <c r="O1265" s="14">
        <f t="shared" si="233"/>
        <v>0</v>
      </c>
      <c r="P1265" s="14">
        <f t="shared" si="234"/>
        <v>0</v>
      </c>
      <c r="Q1265" s="14">
        <f t="shared" si="235"/>
        <v>0</v>
      </c>
      <c r="R1265" s="14"/>
      <c r="S1265" s="14"/>
      <c r="T1265" s="14">
        <f t="shared" si="238"/>
        <v>1342.3395965207326</v>
      </c>
      <c r="U1265" s="14">
        <f t="shared" si="239"/>
        <v>188.92642696475883</v>
      </c>
      <c r="V1265" s="14">
        <f t="shared" si="236"/>
        <v>0</v>
      </c>
    </row>
    <row r="1266" spans="2:22" x14ac:dyDescent="0.3">
      <c r="B1266" s="10" t="s">
        <v>12</v>
      </c>
      <c r="C1266" s="10">
        <v>1258</v>
      </c>
      <c r="D1266" s="10">
        <v>236</v>
      </c>
      <c r="E1266" s="11">
        <v>80.5</v>
      </c>
      <c r="F1266" s="22">
        <f t="shared" si="229"/>
        <v>22.361111111111111</v>
      </c>
      <c r="G1266" s="14">
        <f t="shared" si="237"/>
        <v>-0.16666666666666508</v>
      </c>
      <c r="H1266" s="14">
        <f>('motorcycle data'!$C$4)*(G1266)</f>
        <v>-32.999999999999687</v>
      </c>
      <c r="I1266" s="14">
        <f>0.5*1.225*F1266^2*('motorcycle data'!$F$4)*('motorcycle data'!$G$4)</f>
        <v>100.76013720100306</v>
      </c>
      <c r="J1266" s="14">
        <f>IF(F1266=0,0,H1266+I1266+'motorcycle data'!$E$7)</f>
        <v>106.60773720100337</v>
      </c>
      <c r="K1266" s="14">
        <f t="shared" si="230"/>
        <v>106.60773720100337</v>
      </c>
      <c r="L1266" s="14">
        <f t="shared" si="231"/>
        <v>0</v>
      </c>
      <c r="M1266" s="14">
        <f t="shared" si="232"/>
        <v>2.3838674568557701</v>
      </c>
      <c r="N1266" s="14">
        <f t="shared" si="228"/>
        <v>2.3838674568557701</v>
      </c>
      <c r="O1266" s="14">
        <f t="shared" si="233"/>
        <v>0</v>
      </c>
      <c r="P1266" s="14">
        <f t="shared" si="234"/>
        <v>0</v>
      </c>
      <c r="Q1266" s="14">
        <f t="shared" si="235"/>
        <v>0</v>
      </c>
      <c r="R1266" s="14"/>
      <c r="S1266" s="14"/>
      <c r="T1266" s="14">
        <f t="shared" si="238"/>
        <v>1344.7234639775884</v>
      </c>
      <c r="U1266" s="14">
        <f t="shared" si="239"/>
        <v>188.92642696475883</v>
      </c>
      <c r="V1266" s="14">
        <f t="shared" si="236"/>
        <v>0</v>
      </c>
    </row>
    <row r="1267" spans="2:22" x14ac:dyDescent="0.3">
      <c r="B1267" s="10" t="s">
        <v>12</v>
      </c>
      <c r="C1267" s="10">
        <v>1259</v>
      </c>
      <c r="D1267" s="10">
        <v>237</v>
      </c>
      <c r="E1267" s="11">
        <v>79.900000000000006</v>
      </c>
      <c r="F1267" s="22">
        <f t="shared" si="229"/>
        <v>22.194444444444446</v>
      </c>
      <c r="G1267" s="14">
        <f t="shared" si="237"/>
        <v>-0.15277777777777699</v>
      </c>
      <c r="H1267" s="14">
        <f>('motorcycle data'!$C$4)*(G1267)</f>
        <v>-30.249999999999844</v>
      </c>
      <c r="I1267" s="14">
        <f>0.5*1.225*F1267^2*('motorcycle data'!$F$4)*('motorcycle data'!$G$4)</f>
        <v>99.263720302854949</v>
      </c>
      <c r="J1267" s="14">
        <f>IF(F1267=0,0,H1267+I1267+'motorcycle data'!$E$7)</f>
        <v>107.86132030285511</v>
      </c>
      <c r="K1267" s="14">
        <f t="shared" si="230"/>
        <v>107.86132030285511</v>
      </c>
      <c r="L1267" s="14">
        <f t="shared" si="231"/>
        <v>0</v>
      </c>
      <c r="M1267" s="14">
        <f t="shared" si="232"/>
        <v>2.3939220811661452</v>
      </c>
      <c r="N1267" s="14">
        <f t="shared" si="228"/>
        <v>2.3939220811661452</v>
      </c>
      <c r="O1267" s="14">
        <f t="shared" si="233"/>
        <v>0</v>
      </c>
      <c r="P1267" s="14">
        <f t="shared" si="234"/>
        <v>0</v>
      </c>
      <c r="Q1267" s="14">
        <f t="shared" si="235"/>
        <v>0</v>
      </c>
      <c r="R1267" s="14"/>
      <c r="S1267" s="14"/>
      <c r="T1267" s="14">
        <f t="shared" si="238"/>
        <v>1347.1173860587546</v>
      </c>
      <c r="U1267" s="14">
        <f t="shared" si="239"/>
        <v>188.92642696475883</v>
      </c>
      <c r="V1267" s="14">
        <f t="shared" si="236"/>
        <v>0</v>
      </c>
    </row>
    <row r="1268" spans="2:22" x14ac:dyDescent="0.3">
      <c r="B1268" s="10" t="s">
        <v>12</v>
      </c>
      <c r="C1268" s="10">
        <v>1260</v>
      </c>
      <c r="D1268" s="10">
        <v>238</v>
      </c>
      <c r="E1268" s="11">
        <v>79.400000000000006</v>
      </c>
      <c r="F1268" s="22">
        <f t="shared" si="229"/>
        <v>22.055555555555557</v>
      </c>
      <c r="G1268" s="14">
        <f t="shared" si="237"/>
        <v>-0.12500000000000078</v>
      </c>
      <c r="H1268" s="14">
        <f>('motorcycle data'!$C$4)*(G1268)</f>
        <v>-24.750000000000153</v>
      </c>
      <c r="I1268" s="14">
        <f>0.5*1.225*F1268^2*('motorcycle data'!$F$4)*('motorcycle data'!$G$4)</f>
        <v>98.025258063271608</v>
      </c>
      <c r="J1268" s="14">
        <f>IF(F1268=0,0,H1268+I1268+'motorcycle data'!$E$7)</f>
        <v>112.12285806327145</v>
      </c>
      <c r="K1268" s="14">
        <f t="shared" si="230"/>
        <v>112.12285806327145</v>
      </c>
      <c r="L1268" s="14">
        <f t="shared" si="231"/>
        <v>0</v>
      </c>
      <c r="M1268" s="14">
        <f t="shared" si="232"/>
        <v>2.472931925062154</v>
      </c>
      <c r="N1268" s="14">
        <f t="shared" si="228"/>
        <v>2.472931925062154</v>
      </c>
      <c r="O1268" s="14">
        <f t="shared" si="233"/>
        <v>0</v>
      </c>
      <c r="P1268" s="14">
        <f t="shared" si="234"/>
        <v>0</v>
      </c>
      <c r="Q1268" s="14">
        <f t="shared" si="235"/>
        <v>0</v>
      </c>
      <c r="R1268" s="14"/>
      <c r="S1268" s="14"/>
      <c r="T1268" s="14">
        <f t="shared" si="238"/>
        <v>1349.5903179838167</v>
      </c>
      <c r="U1268" s="14">
        <f t="shared" si="239"/>
        <v>188.92642696475883</v>
      </c>
      <c r="V1268" s="14">
        <f t="shared" si="236"/>
        <v>0</v>
      </c>
    </row>
    <row r="1269" spans="2:22" x14ac:dyDescent="0.3">
      <c r="B1269" s="10" t="s">
        <v>12</v>
      </c>
      <c r="C1269" s="10">
        <v>1261</v>
      </c>
      <c r="D1269" s="10">
        <v>239</v>
      </c>
      <c r="E1269" s="11">
        <v>79</v>
      </c>
      <c r="F1269" s="22">
        <f t="shared" si="229"/>
        <v>21.944444444444443</v>
      </c>
      <c r="G1269" s="14">
        <f t="shared" si="237"/>
        <v>-9.7222222222222612E-2</v>
      </c>
      <c r="H1269" s="14">
        <f>('motorcycle data'!$C$4)*(G1269)</f>
        <v>-19.250000000000078</v>
      </c>
      <c r="I1269" s="14">
        <f>0.5*1.225*F1269^2*('motorcycle data'!$F$4)*('motorcycle data'!$G$4)</f>
        <v>97.040085841049361</v>
      </c>
      <c r="J1269" s="14">
        <f>IF(F1269=0,0,H1269+I1269+'motorcycle data'!$E$7)</f>
        <v>116.63768584104929</v>
      </c>
      <c r="K1269" s="14">
        <f t="shared" si="230"/>
        <v>116.63768584104929</v>
      </c>
      <c r="L1269" s="14">
        <f t="shared" si="231"/>
        <v>0</v>
      </c>
      <c r="M1269" s="14">
        <f t="shared" si="232"/>
        <v>2.5595492170674703</v>
      </c>
      <c r="N1269" s="14">
        <f t="shared" si="228"/>
        <v>2.5595492170674703</v>
      </c>
      <c r="O1269" s="14">
        <f t="shared" si="233"/>
        <v>0</v>
      </c>
      <c r="P1269" s="14">
        <f t="shared" si="234"/>
        <v>0</v>
      </c>
      <c r="Q1269" s="14">
        <f t="shared" si="235"/>
        <v>0</v>
      </c>
      <c r="R1269" s="14"/>
      <c r="S1269" s="14"/>
      <c r="T1269" s="14">
        <f t="shared" si="238"/>
        <v>1352.1498672008843</v>
      </c>
      <c r="U1269" s="14">
        <f t="shared" si="239"/>
        <v>188.92642696475883</v>
      </c>
      <c r="V1269" s="14">
        <f t="shared" si="236"/>
        <v>0</v>
      </c>
    </row>
    <row r="1270" spans="2:22" x14ac:dyDescent="0.3">
      <c r="B1270" s="10" t="s">
        <v>12</v>
      </c>
      <c r="C1270" s="10">
        <v>1262</v>
      </c>
      <c r="D1270" s="10">
        <v>240</v>
      </c>
      <c r="E1270" s="11">
        <v>78.7</v>
      </c>
      <c r="F1270" s="22">
        <f t="shared" si="229"/>
        <v>21.861111111111111</v>
      </c>
      <c r="G1270" s="14">
        <f t="shared" si="237"/>
        <v>-4.1666666666666269E-2</v>
      </c>
      <c r="H1270" s="14">
        <f>('motorcycle data'!$C$4)*(G1270)</f>
        <v>-8.2499999999999218</v>
      </c>
      <c r="I1270" s="14">
        <f>0.5*1.225*F1270^2*('motorcycle data'!$F$4)*('motorcycle data'!$G$4)</f>
        <v>96.304471923225307</v>
      </c>
      <c r="J1270" s="14">
        <f>IF(F1270=0,0,H1270+I1270+'motorcycle data'!$E$7)</f>
        <v>126.90207192322538</v>
      </c>
      <c r="K1270" s="14">
        <f t="shared" si="230"/>
        <v>126.90207192322538</v>
      </c>
      <c r="L1270" s="14">
        <f t="shared" si="231"/>
        <v>0</v>
      </c>
      <c r="M1270" s="14">
        <f t="shared" si="232"/>
        <v>2.7742202945438437</v>
      </c>
      <c r="N1270" s="14">
        <f t="shared" si="228"/>
        <v>2.7742202945438437</v>
      </c>
      <c r="O1270" s="14">
        <f t="shared" si="233"/>
        <v>0</v>
      </c>
      <c r="P1270" s="14">
        <f t="shared" si="234"/>
        <v>0</v>
      </c>
      <c r="Q1270" s="14">
        <f t="shared" si="235"/>
        <v>0</v>
      </c>
      <c r="R1270" s="14"/>
      <c r="S1270" s="14"/>
      <c r="T1270" s="14">
        <f t="shared" si="238"/>
        <v>1354.924087495428</v>
      </c>
      <c r="U1270" s="14">
        <f t="shared" si="239"/>
        <v>188.92642696475883</v>
      </c>
      <c r="V1270" s="14">
        <f t="shared" si="236"/>
        <v>0</v>
      </c>
    </row>
    <row r="1271" spans="2:22" x14ac:dyDescent="0.3">
      <c r="B1271" s="10" t="s">
        <v>12</v>
      </c>
      <c r="C1271" s="10">
        <v>1263</v>
      </c>
      <c r="D1271" s="10">
        <v>241</v>
      </c>
      <c r="E1271" s="11">
        <v>78.7</v>
      </c>
      <c r="F1271" s="22">
        <f t="shared" si="229"/>
        <v>21.861111111111111</v>
      </c>
      <c r="G1271" s="14">
        <f t="shared" si="237"/>
        <v>1.3888888888888099E-2</v>
      </c>
      <c r="H1271" s="14">
        <f>('motorcycle data'!$C$4)*(G1271)</f>
        <v>2.7499999999998437</v>
      </c>
      <c r="I1271" s="14">
        <f>0.5*1.225*F1271^2*('motorcycle data'!$F$4)*('motorcycle data'!$G$4)</f>
        <v>96.304471923225307</v>
      </c>
      <c r="J1271" s="14">
        <f>IF(F1271=0,0,H1271+I1271+'motorcycle data'!$E$7)</f>
        <v>137.90207192322515</v>
      </c>
      <c r="K1271" s="14">
        <f t="shared" si="230"/>
        <v>137.90207192322515</v>
      </c>
      <c r="L1271" s="14">
        <f t="shared" si="231"/>
        <v>0</v>
      </c>
      <c r="M1271" s="14">
        <f t="shared" si="232"/>
        <v>3.0146925167660612</v>
      </c>
      <c r="N1271" s="14">
        <f t="shared" si="228"/>
        <v>3.0146925167660612</v>
      </c>
      <c r="O1271" s="14">
        <f t="shared" si="233"/>
        <v>0</v>
      </c>
      <c r="P1271" s="14">
        <f t="shared" si="234"/>
        <v>0</v>
      </c>
      <c r="Q1271" s="14" t="str">
        <f t="shared" si="235"/>
        <v/>
      </c>
      <c r="R1271" s="14"/>
      <c r="S1271" s="14"/>
      <c r="T1271" s="14">
        <f t="shared" si="238"/>
        <v>1357.938780012194</v>
      </c>
      <c r="U1271" s="14">
        <f t="shared" si="239"/>
        <v>188.92642696475883</v>
      </c>
      <c r="V1271" s="14">
        <f t="shared" si="236"/>
        <v>0</v>
      </c>
    </row>
    <row r="1272" spans="2:22" x14ac:dyDescent="0.3">
      <c r="B1272" s="10" t="s">
        <v>12</v>
      </c>
      <c r="C1272" s="10">
        <v>1264</v>
      </c>
      <c r="D1272" s="10">
        <v>242</v>
      </c>
      <c r="E1272" s="11">
        <v>78.8</v>
      </c>
      <c r="F1272" s="22">
        <f t="shared" si="229"/>
        <v>21.888888888888889</v>
      </c>
      <c r="G1272" s="14">
        <f t="shared" si="237"/>
        <v>5.5555555555554373E-2</v>
      </c>
      <c r="H1272" s="14">
        <f>('motorcycle data'!$C$4)*(G1272)</f>
        <v>10.999999999999766</v>
      </c>
      <c r="I1272" s="14">
        <f>0.5*1.225*F1272^2*('motorcycle data'!$F$4)*('motorcycle data'!$G$4)</f>
        <v>96.549365586419768</v>
      </c>
      <c r="J1272" s="14">
        <f>IF(F1272=0,0,H1272+I1272+'motorcycle data'!$E$7)</f>
        <v>146.39696558641953</v>
      </c>
      <c r="K1272" s="14">
        <f t="shared" si="230"/>
        <v>146.39696558641953</v>
      </c>
      <c r="L1272" s="14">
        <f t="shared" si="231"/>
        <v>0</v>
      </c>
      <c r="M1272" s="14">
        <f t="shared" si="232"/>
        <v>3.2044669133916273</v>
      </c>
      <c r="N1272" s="14">
        <f t="shared" si="228"/>
        <v>3.2044669133916273</v>
      </c>
      <c r="O1272" s="14">
        <f t="shared" si="233"/>
        <v>0</v>
      </c>
      <c r="P1272" s="14">
        <f t="shared" si="234"/>
        <v>0</v>
      </c>
      <c r="Q1272" s="14" t="str">
        <f t="shared" si="235"/>
        <v/>
      </c>
      <c r="R1272" s="14"/>
      <c r="S1272" s="14"/>
      <c r="T1272" s="14">
        <f t="shared" si="238"/>
        <v>1361.1432469255856</v>
      </c>
      <c r="U1272" s="14">
        <f t="shared" si="239"/>
        <v>188.92642696475883</v>
      </c>
      <c r="V1272" s="14">
        <f t="shared" si="236"/>
        <v>0</v>
      </c>
    </row>
    <row r="1273" spans="2:22" x14ac:dyDescent="0.3">
      <c r="B1273" s="10" t="s">
        <v>12</v>
      </c>
      <c r="C1273" s="10">
        <v>1265</v>
      </c>
      <c r="D1273" s="10">
        <v>243</v>
      </c>
      <c r="E1273" s="11">
        <v>79.099999999999994</v>
      </c>
      <c r="F1273" s="22">
        <f t="shared" si="229"/>
        <v>21.972222222222221</v>
      </c>
      <c r="G1273" s="14">
        <f t="shared" si="237"/>
        <v>8.3333333333334522E-2</v>
      </c>
      <c r="H1273" s="14">
        <f>('motorcycle data'!$C$4)*(G1273)</f>
        <v>16.500000000000234</v>
      </c>
      <c r="I1273" s="14">
        <f>0.5*1.225*F1273^2*('motorcycle data'!$F$4)*('motorcycle data'!$G$4)</f>
        <v>97.285912432484551</v>
      </c>
      <c r="J1273" s="14">
        <f>IF(F1273=0,0,H1273+I1273+'motorcycle data'!$E$7)</f>
        <v>152.63351243248479</v>
      </c>
      <c r="K1273" s="14">
        <f t="shared" si="230"/>
        <v>152.63351243248479</v>
      </c>
      <c r="L1273" s="14">
        <f t="shared" si="231"/>
        <v>0</v>
      </c>
      <c r="M1273" s="14">
        <f t="shared" si="232"/>
        <v>3.353697453724874</v>
      </c>
      <c r="N1273" s="14">
        <f t="shared" si="228"/>
        <v>3.353697453724874</v>
      </c>
      <c r="O1273" s="14">
        <f t="shared" si="233"/>
        <v>0</v>
      </c>
      <c r="P1273" s="14">
        <f t="shared" si="234"/>
        <v>0</v>
      </c>
      <c r="Q1273" s="14" t="str">
        <f t="shared" si="235"/>
        <v/>
      </c>
      <c r="R1273" s="14"/>
      <c r="S1273" s="14"/>
      <c r="T1273" s="14">
        <f t="shared" si="238"/>
        <v>1364.4969443793104</v>
      </c>
      <c r="U1273" s="14">
        <f t="shared" si="239"/>
        <v>188.92642696475883</v>
      </c>
      <c r="V1273" s="14">
        <f t="shared" si="236"/>
        <v>0</v>
      </c>
    </row>
    <row r="1274" spans="2:22" x14ac:dyDescent="0.3">
      <c r="B1274" s="10" t="s">
        <v>12</v>
      </c>
      <c r="C1274" s="10">
        <v>1266</v>
      </c>
      <c r="D1274" s="10">
        <v>244</v>
      </c>
      <c r="E1274" s="11">
        <v>79.400000000000006</v>
      </c>
      <c r="F1274" s="22">
        <f t="shared" si="229"/>
        <v>22.055555555555557</v>
      </c>
      <c r="G1274" s="14">
        <f t="shared" si="237"/>
        <v>6.9444444444444448E-2</v>
      </c>
      <c r="H1274" s="14">
        <f>('motorcycle data'!$C$4)*(G1274)</f>
        <v>13.75</v>
      </c>
      <c r="I1274" s="14">
        <f>0.5*1.225*F1274^2*('motorcycle data'!$F$4)*('motorcycle data'!$G$4)</f>
        <v>98.025258063271608</v>
      </c>
      <c r="J1274" s="14">
        <f>IF(F1274=0,0,H1274+I1274+'motorcycle data'!$E$7)</f>
        <v>150.62285806327162</v>
      </c>
      <c r="K1274" s="14">
        <f t="shared" si="230"/>
        <v>150.62285806327162</v>
      </c>
      <c r="L1274" s="14">
        <f t="shared" si="231"/>
        <v>0</v>
      </c>
      <c r="M1274" s="14">
        <f t="shared" si="232"/>
        <v>3.3220708139510466</v>
      </c>
      <c r="N1274" s="14">
        <f t="shared" si="228"/>
        <v>3.3220708139510466</v>
      </c>
      <c r="O1274" s="14">
        <f t="shared" si="233"/>
        <v>0</v>
      </c>
      <c r="P1274" s="14">
        <f t="shared" si="234"/>
        <v>0</v>
      </c>
      <c r="Q1274" s="14" t="str">
        <f t="shared" si="235"/>
        <v/>
      </c>
      <c r="R1274" s="14"/>
      <c r="S1274" s="14"/>
      <c r="T1274" s="14">
        <f t="shared" si="238"/>
        <v>1367.8190151932615</v>
      </c>
      <c r="U1274" s="14">
        <f t="shared" si="239"/>
        <v>188.92642696475883</v>
      </c>
      <c r="V1274" s="14">
        <f t="shared" si="236"/>
        <v>0</v>
      </c>
    </row>
    <row r="1275" spans="2:22" x14ac:dyDescent="0.3">
      <c r="B1275" s="10" t="s">
        <v>12</v>
      </c>
      <c r="C1275" s="10">
        <v>1267</v>
      </c>
      <c r="D1275" s="10">
        <v>245</v>
      </c>
      <c r="E1275" s="11">
        <v>79.599999999999994</v>
      </c>
      <c r="F1275" s="22">
        <f t="shared" si="229"/>
        <v>22.111111111111111</v>
      </c>
      <c r="G1275" s="14">
        <f t="shared" si="237"/>
        <v>5.5555555555554373E-2</v>
      </c>
      <c r="H1275" s="14">
        <f>('motorcycle data'!$C$4)*(G1275)</f>
        <v>10.999999999999766</v>
      </c>
      <c r="I1275" s="14">
        <f>0.5*1.225*F1275^2*('motorcycle data'!$F$4)*('motorcycle data'!$G$4)</f>
        <v>98.519710030864189</v>
      </c>
      <c r="J1275" s="14">
        <f>IF(F1275=0,0,H1275+I1275+'motorcycle data'!$E$7)</f>
        <v>148.36731003086396</v>
      </c>
      <c r="K1275" s="14">
        <f t="shared" si="230"/>
        <v>148.36731003086396</v>
      </c>
      <c r="L1275" s="14">
        <f t="shared" si="231"/>
        <v>0</v>
      </c>
      <c r="M1275" s="14">
        <f t="shared" si="232"/>
        <v>3.280566077349103</v>
      </c>
      <c r="N1275" s="14">
        <f t="shared" si="228"/>
        <v>3.280566077349103</v>
      </c>
      <c r="O1275" s="14">
        <f t="shared" si="233"/>
        <v>0</v>
      </c>
      <c r="P1275" s="14">
        <f t="shared" si="234"/>
        <v>0</v>
      </c>
      <c r="Q1275" s="14" t="str">
        <f t="shared" si="235"/>
        <v/>
      </c>
      <c r="R1275" s="14"/>
      <c r="S1275" s="14"/>
      <c r="T1275" s="14">
        <f t="shared" si="238"/>
        <v>1371.0995812706105</v>
      </c>
      <c r="U1275" s="14">
        <f t="shared" si="239"/>
        <v>188.92642696475883</v>
      </c>
      <c r="V1275" s="14">
        <f t="shared" si="236"/>
        <v>0</v>
      </c>
    </row>
    <row r="1276" spans="2:22" x14ac:dyDescent="0.3">
      <c r="B1276" s="10" t="s">
        <v>12</v>
      </c>
      <c r="C1276" s="10">
        <v>1268</v>
      </c>
      <c r="D1276" s="10">
        <v>246</v>
      </c>
      <c r="E1276" s="11">
        <v>79.8</v>
      </c>
      <c r="F1276" s="22">
        <f t="shared" si="229"/>
        <v>22.166666666666664</v>
      </c>
      <c r="G1276" s="14">
        <f t="shared" si="237"/>
        <v>2.7777777777778172E-2</v>
      </c>
      <c r="H1276" s="14">
        <f>('motorcycle data'!$C$4)*(G1276)</f>
        <v>5.5000000000000782</v>
      </c>
      <c r="I1276" s="14">
        <f>0.5*1.225*F1276^2*('motorcycle data'!$F$4)*('motorcycle data'!$G$4)</f>
        <v>99.015405902777758</v>
      </c>
      <c r="J1276" s="14">
        <f>IF(F1276=0,0,H1276+I1276+'motorcycle data'!$E$7)</f>
        <v>143.36300590277784</v>
      </c>
      <c r="K1276" s="14">
        <f t="shared" si="230"/>
        <v>143.36300590277784</v>
      </c>
      <c r="L1276" s="14">
        <f t="shared" si="231"/>
        <v>0</v>
      </c>
      <c r="M1276" s="14">
        <f t="shared" si="232"/>
        <v>3.177879964178242</v>
      </c>
      <c r="N1276" s="14">
        <f t="shared" si="228"/>
        <v>3.177879964178242</v>
      </c>
      <c r="O1276" s="14">
        <f t="shared" si="233"/>
        <v>0</v>
      </c>
      <c r="P1276" s="14">
        <f t="shared" si="234"/>
        <v>0</v>
      </c>
      <c r="Q1276" s="14" t="str">
        <f t="shared" si="235"/>
        <v/>
      </c>
      <c r="R1276" s="14"/>
      <c r="S1276" s="14"/>
      <c r="T1276" s="14">
        <f t="shared" si="238"/>
        <v>1374.2774612347887</v>
      </c>
      <c r="U1276" s="14">
        <f t="shared" si="239"/>
        <v>188.92642696475883</v>
      </c>
      <c r="V1276" s="14">
        <f t="shared" si="236"/>
        <v>0</v>
      </c>
    </row>
    <row r="1277" spans="2:22" x14ac:dyDescent="0.3">
      <c r="B1277" s="10" t="s">
        <v>12</v>
      </c>
      <c r="C1277" s="10">
        <v>1269</v>
      </c>
      <c r="D1277" s="10">
        <v>247</v>
      </c>
      <c r="E1277" s="11">
        <v>79.8</v>
      </c>
      <c r="F1277" s="22">
        <f t="shared" si="229"/>
        <v>22.166666666666664</v>
      </c>
      <c r="G1277" s="14">
        <f t="shared" si="237"/>
        <v>-2.7777777777778172E-2</v>
      </c>
      <c r="H1277" s="14">
        <f>('motorcycle data'!$C$4)*(G1277)</f>
        <v>-5.5000000000000782</v>
      </c>
      <c r="I1277" s="14">
        <f>0.5*1.225*F1277^2*('motorcycle data'!$F$4)*('motorcycle data'!$G$4)</f>
        <v>99.015405902777758</v>
      </c>
      <c r="J1277" s="14">
        <f>IF(F1277=0,0,H1277+I1277+'motorcycle data'!$E$7)</f>
        <v>132.36300590277767</v>
      </c>
      <c r="K1277" s="14">
        <f t="shared" si="230"/>
        <v>132.36300590277767</v>
      </c>
      <c r="L1277" s="14">
        <f t="shared" si="231"/>
        <v>0</v>
      </c>
      <c r="M1277" s="14">
        <f t="shared" si="232"/>
        <v>2.9340466308449051</v>
      </c>
      <c r="N1277" s="14">
        <f t="shared" si="228"/>
        <v>2.9340466308449051</v>
      </c>
      <c r="O1277" s="14">
        <f t="shared" si="233"/>
        <v>0</v>
      </c>
      <c r="P1277" s="14">
        <f t="shared" si="234"/>
        <v>0</v>
      </c>
      <c r="Q1277" s="14">
        <f t="shared" si="235"/>
        <v>0</v>
      </c>
      <c r="R1277" s="14">
        <f>SUM(Q1277:Q1284)</f>
        <v>0</v>
      </c>
      <c r="S1277" s="14"/>
      <c r="T1277" s="14">
        <f t="shared" si="238"/>
        <v>1377.2115078656336</v>
      </c>
      <c r="U1277" s="14">
        <f t="shared" si="239"/>
        <v>188.92642696475883</v>
      </c>
      <c r="V1277" s="14">
        <f t="shared" si="236"/>
        <v>0</v>
      </c>
    </row>
    <row r="1278" spans="2:22" x14ac:dyDescent="0.3">
      <c r="B1278" s="10" t="s">
        <v>12</v>
      </c>
      <c r="C1278" s="10">
        <v>1270</v>
      </c>
      <c r="D1278" s="10">
        <v>248</v>
      </c>
      <c r="E1278" s="11">
        <v>79.599999999999994</v>
      </c>
      <c r="F1278" s="22">
        <f t="shared" si="229"/>
        <v>22.111111111111111</v>
      </c>
      <c r="G1278" s="14">
        <f t="shared" si="237"/>
        <v>-6.9444444444444448E-2</v>
      </c>
      <c r="H1278" s="14">
        <f>('motorcycle data'!$C$4)*(G1278)</f>
        <v>-13.75</v>
      </c>
      <c r="I1278" s="14">
        <f>0.5*1.225*F1278^2*('motorcycle data'!$F$4)*('motorcycle data'!$G$4)</f>
        <v>98.519710030864189</v>
      </c>
      <c r="J1278" s="14">
        <f>IF(F1278=0,0,H1278+I1278+'motorcycle data'!$E$7)</f>
        <v>123.61731003086419</v>
      </c>
      <c r="K1278" s="14">
        <f t="shared" si="230"/>
        <v>123.61731003086419</v>
      </c>
      <c r="L1278" s="14">
        <f t="shared" si="231"/>
        <v>0</v>
      </c>
      <c r="M1278" s="14">
        <f t="shared" si="232"/>
        <v>2.7333160773491083</v>
      </c>
      <c r="N1278" s="14">
        <f t="shared" si="228"/>
        <v>2.7333160773491083</v>
      </c>
      <c r="O1278" s="14">
        <f t="shared" si="233"/>
        <v>0</v>
      </c>
      <c r="P1278" s="14">
        <f t="shared" si="234"/>
        <v>0</v>
      </c>
      <c r="Q1278" s="14">
        <f t="shared" si="235"/>
        <v>0</v>
      </c>
      <c r="R1278" s="14"/>
      <c r="S1278" s="14"/>
      <c r="T1278" s="14">
        <f t="shared" si="238"/>
        <v>1379.9448239429828</v>
      </c>
      <c r="U1278" s="14">
        <f t="shared" si="239"/>
        <v>188.92642696475883</v>
      </c>
      <c r="V1278" s="14">
        <f t="shared" si="236"/>
        <v>0</v>
      </c>
    </row>
    <row r="1279" spans="2:22" x14ac:dyDescent="0.3">
      <c r="B1279" s="10" t="s">
        <v>12</v>
      </c>
      <c r="C1279" s="10">
        <v>1271</v>
      </c>
      <c r="D1279" s="10">
        <v>249</v>
      </c>
      <c r="E1279" s="11">
        <v>79.3</v>
      </c>
      <c r="F1279" s="22">
        <f t="shared" si="229"/>
        <v>22.027777777777775</v>
      </c>
      <c r="G1279" s="14">
        <f t="shared" si="237"/>
        <v>-9.7222222222220642E-2</v>
      </c>
      <c r="H1279" s="14">
        <f>('motorcycle data'!$C$4)*(G1279)</f>
        <v>-19.249999999999687</v>
      </c>
      <c r="I1279" s="14">
        <f>0.5*1.225*F1279^2*('motorcycle data'!$F$4)*('motorcycle data'!$G$4)</f>
        <v>97.77849854359566</v>
      </c>
      <c r="J1279" s="14">
        <f>IF(F1279=0,0,H1279+I1279+'motorcycle data'!$E$7)</f>
        <v>117.37609854359597</v>
      </c>
      <c r="K1279" s="14">
        <f t="shared" si="230"/>
        <v>117.37609854359597</v>
      </c>
      <c r="L1279" s="14">
        <f t="shared" si="231"/>
        <v>0</v>
      </c>
      <c r="M1279" s="14">
        <f t="shared" si="232"/>
        <v>2.5855346151408778</v>
      </c>
      <c r="N1279" s="14">
        <f t="shared" si="228"/>
        <v>2.5855346151408778</v>
      </c>
      <c r="O1279" s="14">
        <f t="shared" si="233"/>
        <v>0</v>
      </c>
      <c r="P1279" s="14">
        <f t="shared" si="234"/>
        <v>0</v>
      </c>
      <c r="Q1279" s="14">
        <f t="shared" si="235"/>
        <v>0</v>
      </c>
      <c r="R1279" s="14"/>
      <c r="S1279" s="14"/>
      <c r="T1279" s="14">
        <f t="shared" si="238"/>
        <v>1382.5303585581237</v>
      </c>
      <c r="U1279" s="14">
        <f t="shared" si="239"/>
        <v>188.92642696475883</v>
      </c>
      <c r="V1279" s="14">
        <f t="shared" si="236"/>
        <v>0</v>
      </c>
    </row>
    <row r="1280" spans="2:22" x14ac:dyDescent="0.3">
      <c r="B1280" s="10" t="s">
        <v>12</v>
      </c>
      <c r="C1280" s="10">
        <v>1272</v>
      </c>
      <c r="D1280" s="10">
        <v>250</v>
      </c>
      <c r="E1280" s="11">
        <v>78.900000000000006</v>
      </c>
      <c r="F1280" s="22">
        <f t="shared" si="229"/>
        <v>21.916666666666668</v>
      </c>
      <c r="G1280" s="14">
        <f t="shared" si="237"/>
        <v>-0.11111111111111072</v>
      </c>
      <c r="H1280" s="14">
        <f>('motorcycle data'!$C$4)*(G1280)</f>
        <v>-21.999999999999922</v>
      </c>
      <c r="I1280" s="14">
        <f>0.5*1.225*F1280^2*('motorcycle data'!$F$4)*('motorcycle data'!$G$4)</f>
        <v>96.794570225694443</v>
      </c>
      <c r="J1280" s="14">
        <f>IF(F1280=0,0,H1280+I1280+'motorcycle data'!$E$7)</f>
        <v>113.64217022569451</v>
      </c>
      <c r="K1280" s="14">
        <f t="shared" si="230"/>
        <v>113.64217022569451</v>
      </c>
      <c r="L1280" s="14">
        <f t="shared" si="231"/>
        <v>0</v>
      </c>
      <c r="M1280" s="14">
        <f t="shared" si="232"/>
        <v>2.4906575641131381</v>
      </c>
      <c r="N1280" s="14">
        <f t="shared" si="228"/>
        <v>2.4906575641131381</v>
      </c>
      <c r="O1280" s="14">
        <f t="shared" si="233"/>
        <v>0</v>
      </c>
      <c r="P1280" s="14">
        <f t="shared" si="234"/>
        <v>0</v>
      </c>
      <c r="Q1280" s="14">
        <f t="shared" si="235"/>
        <v>0</v>
      </c>
      <c r="R1280" s="14"/>
      <c r="S1280" s="14"/>
      <c r="T1280" s="14">
        <f t="shared" si="238"/>
        <v>1385.0210161222369</v>
      </c>
      <c r="U1280" s="14">
        <f t="shared" si="239"/>
        <v>188.92642696475883</v>
      </c>
      <c r="V1280" s="14">
        <f t="shared" si="236"/>
        <v>0</v>
      </c>
    </row>
    <row r="1281" spans="2:22" x14ac:dyDescent="0.3">
      <c r="B1281" s="10" t="s">
        <v>12</v>
      </c>
      <c r="C1281" s="10">
        <v>1273</v>
      </c>
      <c r="D1281" s="10">
        <v>251</v>
      </c>
      <c r="E1281" s="11">
        <v>78.5</v>
      </c>
      <c r="F1281" s="22">
        <f t="shared" si="229"/>
        <v>21.805555555555554</v>
      </c>
      <c r="G1281" s="14">
        <f t="shared" si="237"/>
        <v>-9.7222222222222612E-2</v>
      </c>
      <c r="H1281" s="14">
        <f>('motorcycle data'!$C$4)*(G1281)</f>
        <v>-19.250000000000078</v>
      </c>
      <c r="I1281" s="14">
        <f>0.5*1.225*F1281^2*('motorcycle data'!$F$4)*('motorcycle data'!$G$4)</f>
        <v>95.815617525077144</v>
      </c>
      <c r="J1281" s="14">
        <f>IF(F1281=0,0,H1281+I1281+'motorcycle data'!$E$7)</f>
        <v>115.41321752507707</v>
      </c>
      <c r="K1281" s="14">
        <f t="shared" si="230"/>
        <v>115.41321752507707</v>
      </c>
      <c r="L1281" s="14">
        <f t="shared" si="231"/>
        <v>0</v>
      </c>
      <c r="M1281" s="14">
        <f t="shared" si="232"/>
        <v>2.5166493265884862</v>
      </c>
      <c r="N1281" s="14">
        <f t="shared" si="228"/>
        <v>2.5166493265884862</v>
      </c>
      <c r="O1281" s="14">
        <f t="shared" si="233"/>
        <v>0</v>
      </c>
      <c r="P1281" s="14">
        <f t="shared" si="234"/>
        <v>0</v>
      </c>
      <c r="Q1281" s="14">
        <f t="shared" si="235"/>
        <v>0</v>
      </c>
      <c r="R1281" s="14"/>
      <c r="S1281" s="14"/>
      <c r="T1281" s="14">
        <f t="shared" si="238"/>
        <v>1387.5376654488255</v>
      </c>
      <c r="U1281" s="14">
        <f t="shared" si="239"/>
        <v>188.92642696475883</v>
      </c>
      <c r="V1281" s="14">
        <f t="shared" si="236"/>
        <v>0</v>
      </c>
    </row>
    <row r="1282" spans="2:22" x14ac:dyDescent="0.3">
      <c r="B1282" s="10" t="s">
        <v>12</v>
      </c>
      <c r="C1282" s="10">
        <v>1274</v>
      </c>
      <c r="D1282" s="10">
        <v>252</v>
      </c>
      <c r="E1282" s="11">
        <v>78.2</v>
      </c>
      <c r="F1282" s="22">
        <f t="shared" si="229"/>
        <v>21.722222222222221</v>
      </c>
      <c r="G1282" s="14">
        <f t="shared" si="237"/>
        <v>-8.3333333333332538E-2</v>
      </c>
      <c r="H1282" s="14">
        <f>('motorcycle data'!$C$4)*(G1282)</f>
        <v>-16.499999999999844</v>
      </c>
      <c r="I1282" s="14">
        <f>0.5*1.225*F1282^2*('motorcycle data'!$F$4)*('motorcycle data'!$G$4)</f>
        <v>95.084668248456765</v>
      </c>
      <c r="J1282" s="14">
        <f>IF(F1282=0,0,H1282+I1282+'motorcycle data'!$E$7)</f>
        <v>117.43226824845692</v>
      </c>
      <c r="K1282" s="14">
        <f t="shared" si="230"/>
        <v>117.43226824845692</v>
      </c>
      <c r="L1282" s="14">
        <f t="shared" si="231"/>
        <v>0</v>
      </c>
      <c r="M1282" s="14">
        <f t="shared" si="232"/>
        <v>2.5508898269525919</v>
      </c>
      <c r="N1282" s="14">
        <f t="shared" si="228"/>
        <v>2.5508898269525919</v>
      </c>
      <c r="O1282" s="14">
        <f t="shared" si="233"/>
        <v>0</v>
      </c>
      <c r="P1282" s="14">
        <f t="shared" si="234"/>
        <v>0</v>
      </c>
      <c r="Q1282" s="14">
        <f t="shared" si="235"/>
        <v>0</v>
      </c>
      <c r="R1282" s="14"/>
      <c r="S1282" s="14"/>
      <c r="T1282" s="14">
        <f t="shared" si="238"/>
        <v>1390.0885552757782</v>
      </c>
      <c r="U1282" s="14">
        <f t="shared" si="239"/>
        <v>188.92642696475883</v>
      </c>
      <c r="V1282" s="14">
        <f t="shared" si="236"/>
        <v>0</v>
      </c>
    </row>
    <row r="1283" spans="2:22" x14ac:dyDescent="0.3">
      <c r="B1283" s="10" t="s">
        <v>12</v>
      </c>
      <c r="C1283" s="10">
        <v>1275</v>
      </c>
      <c r="D1283" s="10">
        <v>253</v>
      </c>
      <c r="E1283" s="11">
        <v>77.900000000000006</v>
      </c>
      <c r="F1283" s="22">
        <f t="shared" si="229"/>
        <v>21.638888888888889</v>
      </c>
      <c r="G1283" s="14">
        <f t="shared" si="237"/>
        <v>-6.9444444444444448E-2</v>
      </c>
      <c r="H1283" s="14">
        <f>('motorcycle data'!$C$4)*(G1283)</f>
        <v>-13.75</v>
      </c>
      <c r="I1283" s="14">
        <f>0.5*1.225*F1283^2*('motorcycle data'!$F$4)*('motorcycle data'!$G$4)</f>
        <v>94.356517756558631</v>
      </c>
      <c r="J1283" s="14">
        <f>IF(F1283=0,0,H1283+I1283+'motorcycle data'!$E$7)</f>
        <v>119.45411775655863</v>
      </c>
      <c r="K1283" s="14">
        <f t="shared" si="230"/>
        <v>119.45411775655863</v>
      </c>
      <c r="L1283" s="14">
        <f t="shared" si="231"/>
        <v>0</v>
      </c>
      <c r="M1283" s="14">
        <f t="shared" si="232"/>
        <v>2.5848543814544214</v>
      </c>
      <c r="N1283" s="14">
        <f t="shared" si="228"/>
        <v>2.5848543814544214</v>
      </c>
      <c r="O1283" s="14">
        <f t="shared" si="233"/>
        <v>0</v>
      </c>
      <c r="P1283" s="14">
        <f t="shared" si="234"/>
        <v>0</v>
      </c>
      <c r="Q1283" s="14">
        <f t="shared" si="235"/>
        <v>0</v>
      </c>
      <c r="R1283" s="14"/>
      <c r="S1283" s="14"/>
      <c r="T1283" s="14">
        <f t="shared" si="238"/>
        <v>1392.6734096572327</v>
      </c>
      <c r="U1283" s="14">
        <f t="shared" si="239"/>
        <v>188.92642696475883</v>
      </c>
      <c r="V1283" s="14">
        <f t="shared" si="236"/>
        <v>0</v>
      </c>
    </row>
    <row r="1284" spans="2:22" x14ac:dyDescent="0.3">
      <c r="B1284" s="10" t="s">
        <v>12</v>
      </c>
      <c r="C1284" s="10">
        <v>1276</v>
      </c>
      <c r="D1284" s="10">
        <v>254</v>
      </c>
      <c r="E1284" s="11">
        <v>77.7</v>
      </c>
      <c r="F1284" s="22">
        <f t="shared" si="229"/>
        <v>21.583333333333332</v>
      </c>
      <c r="G1284" s="14">
        <f t="shared" si="237"/>
        <v>-2.7777777777778172E-2</v>
      </c>
      <c r="H1284" s="14">
        <f>('motorcycle data'!$C$4)*(G1284)</f>
        <v>-5.5000000000000782</v>
      </c>
      <c r="I1284" s="14">
        <f>0.5*1.225*F1284^2*('motorcycle data'!$F$4)*('motorcycle data'!$G$4)</f>
        <v>93.872638975694429</v>
      </c>
      <c r="J1284" s="14">
        <f>IF(F1284=0,0,H1284+I1284+'motorcycle data'!$E$7)</f>
        <v>127.22023897569434</v>
      </c>
      <c r="K1284" s="14">
        <f t="shared" si="230"/>
        <v>127.22023897569434</v>
      </c>
      <c r="L1284" s="14">
        <f t="shared" si="231"/>
        <v>0</v>
      </c>
      <c r="M1284" s="14">
        <f t="shared" si="232"/>
        <v>2.7458368245587361</v>
      </c>
      <c r="N1284" s="14">
        <f t="shared" si="228"/>
        <v>2.7458368245587361</v>
      </c>
      <c r="O1284" s="14">
        <f t="shared" si="233"/>
        <v>0</v>
      </c>
      <c r="P1284" s="14">
        <f t="shared" si="234"/>
        <v>0</v>
      </c>
      <c r="Q1284" s="14">
        <f t="shared" si="235"/>
        <v>0</v>
      </c>
      <c r="R1284" s="14"/>
      <c r="S1284" s="14"/>
      <c r="T1284" s="14">
        <f t="shared" si="238"/>
        <v>1395.4192464817913</v>
      </c>
      <c r="U1284" s="14">
        <f t="shared" si="239"/>
        <v>188.92642696475883</v>
      </c>
      <c r="V1284" s="14">
        <f t="shared" si="236"/>
        <v>0</v>
      </c>
    </row>
    <row r="1285" spans="2:22" x14ac:dyDescent="0.3">
      <c r="B1285" s="10" t="s">
        <v>12</v>
      </c>
      <c r="C1285" s="10">
        <v>1277</v>
      </c>
      <c r="D1285" s="10">
        <v>255</v>
      </c>
      <c r="E1285" s="11">
        <v>77.7</v>
      </c>
      <c r="F1285" s="22">
        <f t="shared" si="229"/>
        <v>21.583333333333332</v>
      </c>
      <c r="G1285" s="14">
        <f t="shared" si="237"/>
        <v>1.3888888888888099E-2</v>
      </c>
      <c r="H1285" s="14">
        <f>('motorcycle data'!$C$4)*(G1285)</f>
        <v>2.7499999999998437</v>
      </c>
      <c r="I1285" s="14">
        <f>0.5*1.225*F1285^2*('motorcycle data'!$F$4)*('motorcycle data'!$G$4)</f>
        <v>93.872638975694429</v>
      </c>
      <c r="J1285" s="14">
        <f>IF(F1285=0,0,H1285+I1285+'motorcycle data'!$E$7)</f>
        <v>135.47023897569426</v>
      </c>
      <c r="K1285" s="14">
        <f t="shared" si="230"/>
        <v>135.47023897569426</v>
      </c>
      <c r="L1285" s="14">
        <f t="shared" si="231"/>
        <v>0</v>
      </c>
      <c r="M1285" s="14">
        <f t="shared" si="232"/>
        <v>2.9238993245587346</v>
      </c>
      <c r="N1285" s="14">
        <f t="shared" si="228"/>
        <v>2.9238993245587346</v>
      </c>
      <c r="O1285" s="14">
        <f t="shared" si="233"/>
        <v>0</v>
      </c>
      <c r="P1285" s="14">
        <f t="shared" si="234"/>
        <v>0</v>
      </c>
      <c r="Q1285" s="14" t="str">
        <f t="shared" si="235"/>
        <v/>
      </c>
      <c r="R1285" s="14"/>
      <c r="S1285" s="14"/>
      <c r="T1285" s="14">
        <f t="shared" si="238"/>
        <v>1398.3431458063501</v>
      </c>
      <c r="U1285" s="14">
        <f t="shared" si="239"/>
        <v>188.92642696475883</v>
      </c>
      <c r="V1285" s="14">
        <f t="shared" si="236"/>
        <v>0</v>
      </c>
    </row>
    <row r="1286" spans="2:22" x14ac:dyDescent="0.3">
      <c r="B1286" s="10" t="s">
        <v>12</v>
      </c>
      <c r="C1286" s="10">
        <v>1278</v>
      </c>
      <c r="D1286" s="10">
        <v>256</v>
      </c>
      <c r="E1286" s="11">
        <v>77.8</v>
      </c>
      <c r="F1286" s="22">
        <f t="shared" si="229"/>
        <v>21.611111111111111</v>
      </c>
      <c r="G1286" s="14">
        <f t="shared" si="237"/>
        <v>2.7777777777778172E-2</v>
      </c>
      <c r="H1286" s="14">
        <f>('motorcycle data'!$C$4)*(G1286)</f>
        <v>5.5000000000000782</v>
      </c>
      <c r="I1286" s="14">
        <f>0.5*1.225*F1286^2*('motorcycle data'!$F$4)*('motorcycle data'!$G$4)</f>
        <v>94.11442287808643</v>
      </c>
      <c r="J1286" s="14">
        <f>IF(F1286=0,0,H1286+I1286+'motorcycle data'!$E$7)</f>
        <v>138.46202287808651</v>
      </c>
      <c r="K1286" s="14">
        <f t="shared" si="230"/>
        <v>138.46202287808651</v>
      </c>
      <c r="L1286" s="14">
        <f t="shared" si="231"/>
        <v>0</v>
      </c>
      <c r="M1286" s="14">
        <f t="shared" si="232"/>
        <v>2.9923181610875362</v>
      </c>
      <c r="N1286" s="14">
        <f t="shared" si="228"/>
        <v>2.9923181610875362</v>
      </c>
      <c r="O1286" s="14">
        <f t="shared" si="233"/>
        <v>0</v>
      </c>
      <c r="P1286" s="14">
        <f t="shared" si="234"/>
        <v>0</v>
      </c>
      <c r="Q1286" s="14" t="str">
        <f t="shared" si="235"/>
        <v/>
      </c>
      <c r="R1286" s="14"/>
      <c r="S1286" s="14"/>
      <c r="T1286" s="14">
        <f t="shared" si="238"/>
        <v>1401.3354639674376</v>
      </c>
      <c r="U1286" s="14">
        <f t="shared" si="239"/>
        <v>188.92642696475883</v>
      </c>
      <c r="V1286" s="14">
        <f t="shared" si="236"/>
        <v>0</v>
      </c>
    </row>
    <row r="1287" spans="2:22" x14ac:dyDescent="0.3">
      <c r="B1287" s="10" t="s">
        <v>12</v>
      </c>
      <c r="C1287" s="10">
        <v>1279</v>
      </c>
      <c r="D1287" s="10">
        <v>257</v>
      </c>
      <c r="E1287" s="11">
        <v>77.900000000000006</v>
      </c>
      <c r="F1287" s="22">
        <f t="shared" si="229"/>
        <v>21.638888888888889</v>
      </c>
      <c r="G1287" s="14">
        <f t="shared" si="237"/>
        <v>4.1666666666666269E-2</v>
      </c>
      <c r="H1287" s="14">
        <f>('motorcycle data'!$C$4)*(G1287)</f>
        <v>8.2499999999999218</v>
      </c>
      <c r="I1287" s="14">
        <f>0.5*1.225*F1287^2*('motorcycle data'!$F$4)*('motorcycle data'!$G$4)</f>
        <v>94.356517756558631</v>
      </c>
      <c r="J1287" s="14">
        <f>IF(F1287=0,0,H1287+I1287+'motorcycle data'!$E$7)</f>
        <v>141.45411775655856</v>
      </c>
      <c r="K1287" s="14">
        <f t="shared" si="230"/>
        <v>141.45411775655856</v>
      </c>
      <c r="L1287" s="14">
        <f t="shared" si="231"/>
        <v>0</v>
      </c>
      <c r="M1287" s="14">
        <f t="shared" si="232"/>
        <v>3.0609099370099755</v>
      </c>
      <c r="N1287" s="14">
        <f t="shared" si="228"/>
        <v>3.0609099370099755</v>
      </c>
      <c r="O1287" s="14">
        <f t="shared" si="233"/>
        <v>0</v>
      </c>
      <c r="P1287" s="14">
        <f t="shared" si="234"/>
        <v>0</v>
      </c>
      <c r="Q1287" s="14" t="str">
        <f t="shared" si="235"/>
        <v/>
      </c>
      <c r="R1287" s="14"/>
      <c r="S1287" s="14"/>
      <c r="T1287" s="14">
        <f t="shared" si="238"/>
        <v>1404.3963739044475</v>
      </c>
      <c r="U1287" s="14">
        <f t="shared" si="239"/>
        <v>188.92642696475883</v>
      </c>
      <c r="V1287" s="14">
        <f t="shared" si="236"/>
        <v>0</v>
      </c>
    </row>
    <row r="1288" spans="2:22" x14ac:dyDescent="0.3">
      <c r="B1288" s="10" t="s">
        <v>12</v>
      </c>
      <c r="C1288" s="10">
        <v>1280</v>
      </c>
      <c r="D1288" s="10">
        <v>258</v>
      </c>
      <c r="E1288" s="11">
        <v>78.099999999999994</v>
      </c>
      <c r="F1288" s="22">
        <f t="shared" si="229"/>
        <v>21.694444444444443</v>
      </c>
      <c r="G1288" s="14">
        <f t="shared" si="237"/>
        <v>5.5555555555554373E-2</v>
      </c>
      <c r="H1288" s="14">
        <f>('motorcycle data'!$C$4)*(G1288)</f>
        <v>10.999999999999766</v>
      </c>
      <c r="I1288" s="14">
        <f>0.5*1.225*F1288^2*('motorcycle data'!$F$4)*('motorcycle data'!$G$4)</f>
        <v>94.841640441743806</v>
      </c>
      <c r="J1288" s="14">
        <f>IF(F1288=0,0,H1288+I1288+'motorcycle data'!$E$7)</f>
        <v>144.68924044174358</v>
      </c>
      <c r="K1288" s="14">
        <f t="shared" si="230"/>
        <v>144.68924044174358</v>
      </c>
      <c r="L1288" s="14">
        <f t="shared" si="231"/>
        <v>0</v>
      </c>
      <c r="M1288" s="14">
        <f t="shared" si="232"/>
        <v>3.13895268847227</v>
      </c>
      <c r="N1288" s="14">
        <f t="shared" ref="N1288:N1351" si="240">IF(M1288&gt;0,M1288,0)</f>
        <v>3.13895268847227</v>
      </c>
      <c r="O1288" s="14">
        <f t="shared" si="233"/>
        <v>0</v>
      </c>
      <c r="P1288" s="14">
        <f t="shared" si="234"/>
        <v>0</v>
      </c>
      <c r="Q1288" s="14" t="str">
        <f t="shared" si="235"/>
        <v/>
      </c>
      <c r="R1288" s="14"/>
      <c r="S1288" s="14"/>
      <c r="T1288" s="14">
        <f t="shared" si="238"/>
        <v>1407.5353265929198</v>
      </c>
      <c r="U1288" s="14">
        <f t="shared" si="239"/>
        <v>188.92642696475883</v>
      </c>
      <c r="V1288" s="14">
        <f t="shared" si="236"/>
        <v>0</v>
      </c>
    </row>
    <row r="1289" spans="2:22" x14ac:dyDescent="0.3">
      <c r="B1289" s="10" t="s">
        <v>12</v>
      </c>
      <c r="C1289" s="10">
        <v>1281</v>
      </c>
      <c r="D1289" s="10">
        <v>259</v>
      </c>
      <c r="E1289" s="11">
        <v>78.3</v>
      </c>
      <c r="F1289" s="22">
        <f t="shared" ref="F1289:F1352" si="241">E1289/3.6</f>
        <v>21.75</v>
      </c>
      <c r="G1289" s="14">
        <f t="shared" si="237"/>
        <v>2.7777777777778172E-2</v>
      </c>
      <c r="H1289" s="14">
        <f>('motorcycle data'!$C$4)*(G1289)</f>
        <v>5.5000000000000782</v>
      </c>
      <c r="I1289" s="14">
        <f>0.5*1.225*F1289^2*('motorcycle data'!$F$4)*('motorcycle data'!$G$4)</f>
        <v>95.328007031249996</v>
      </c>
      <c r="J1289" s="14">
        <f>IF(F1289=0,0,H1289+I1289+'motorcycle data'!$E$7)</f>
        <v>139.67560703125008</v>
      </c>
      <c r="K1289" s="14">
        <f t="shared" ref="K1289:K1352" si="242">IF(J1289&lt;=0,0,J1289)</f>
        <v>139.67560703125008</v>
      </c>
      <c r="L1289" s="14">
        <f t="shared" ref="L1289:L1352" si="243">IF(J1289&lt;0,J1289*-1,0)</f>
        <v>0</v>
      </c>
      <c r="M1289" s="14">
        <f t="shared" ref="M1289:M1352" si="244">(J1289*F1289)/1000</f>
        <v>3.0379444529296893</v>
      </c>
      <c r="N1289" s="14">
        <f t="shared" si="240"/>
        <v>3.0379444529296893</v>
      </c>
      <c r="O1289" s="14">
        <f t="shared" ref="O1289:O1352" si="245">IF(M1289&lt;0,M1289*-1,0)</f>
        <v>0</v>
      </c>
      <c r="P1289" s="14">
        <f t="shared" ref="P1289:P1352" si="246">O1289*0.75</f>
        <v>0</v>
      </c>
      <c r="Q1289" s="14" t="str">
        <f t="shared" ref="Q1289:Q1352" si="247">IF(G1289&lt;0,P1289,"")</f>
        <v/>
      </c>
      <c r="R1289" s="14"/>
      <c r="S1289" s="14"/>
      <c r="T1289" s="14">
        <f t="shared" si="238"/>
        <v>1410.5732710458494</v>
      </c>
      <c r="U1289" s="14">
        <f t="shared" si="239"/>
        <v>188.92642696475883</v>
      </c>
      <c r="V1289" s="14">
        <f t="shared" ref="V1289:V1352" si="248">O1289*0.75*0.9*0.9</f>
        <v>0</v>
      </c>
    </row>
    <row r="1290" spans="2:22" x14ac:dyDescent="0.3">
      <c r="B1290" s="10" t="s">
        <v>12</v>
      </c>
      <c r="C1290" s="10">
        <v>1282</v>
      </c>
      <c r="D1290" s="10">
        <v>260</v>
      </c>
      <c r="E1290" s="11">
        <v>78.3</v>
      </c>
      <c r="F1290" s="22">
        <f t="shared" si="241"/>
        <v>21.75</v>
      </c>
      <c r="G1290" s="14">
        <f t="shared" ref="G1290:G1353" si="249">($E1291-$E1289)/2/3.6</f>
        <v>1.3888888888890073E-2</v>
      </c>
      <c r="H1290" s="14">
        <f>('motorcycle data'!$C$4)*(G1290)</f>
        <v>2.7500000000002345</v>
      </c>
      <c r="I1290" s="14">
        <f>0.5*1.225*F1290^2*('motorcycle data'!$F$4)*('motorcycle data'!$G$4)</f>
        <v>95.328007031249996</v>
      </c>
      <c r="J1290" s="14">
        <f>IF(F1290=0,0,H1290+I1290+'motorcycle data'!$E$7)</f>
        <v>136.92560703125022</v>
      </c>
      <c r="K1290" s="14">
        <f t="shared" si="242"/>
        <v>136.92560703125022</v>
      </c>
      <c r="L1290" s="14">
        <f t="shared" si="243"/>
        <v>0</v>
      </c>
      <c r="M1290" s="14">
        <f t="shared" si="244"/>
        <v>2.9781319529296923</v>
      </c>
      <c r="N1290" s="14">
        <f t="shared" si="240"/>
        <v>2.9781319529296923</v>
      </c>
      <c r="O1290" s="14">
        <f t="shared" si="245"/>
        <v>0</v>
      </c>
      <c r="P1290" s="14">
        <f t="shared" si="246"/>
        <v>0</v>
      </c>
      <c r="Q1290" s="14" t="str">
        <f t="shared" si="247"/>
        <v/>
      </c>
      <c r="R1290" s="14"/>
      <c r="S1290" s="14"/>
      <c r="T1290" s="14">
        <f t="shared" ref="T1290:T1353" si="250">T1289+N1290</f>
        <v>1413.5514029987792</v>
      </c>
      <c r="U1290" s="14">
        <f t="shared" ref="U1290:U1353" si="251">U1289+O1290</f>
        <v>188.92642696475883</v>
      </c>
      <c r="V1290" s="14">
        <f t="shared" si="248"/>
        <v>0</v>
      </c>
    </row>
    <row r="1291" spans="2:22" x14ac:dyDescent="0.3">
      <c r="B1291" s="10" t="s">
        <v>12</v>
      </c>
      <c r="C1291" s="10">
        <v>1283</v>
      </c>
      <c r="D1291" s="10">
        <v>261</v>
      </c>
      <c r="E1291" s="11">
        <v>78.400000000000006</v>
      </c>
      <c r="F1291" s="22">
        <f t="shared" si="241"/>
        <v>21.777777777777779</v>
      </c>
      <c r="G1291" s="14">
        <f t="shared" si="249"/>
        <v>1.3888888888890073E-2</v>
      </c>
      <c r="H1291" s="14">
        <f>('motorcycle data'!$C$4)*(G1291)</f>
        <v>2.7500000000002345</v>
      </c>
      <c r="I1291" s="14">
        <f>0.5*1.225*F1291^2*('motorcycle data'!$F$4)*('motorcycle data'!$G$4)</f>
        <v>95.57165679012347</v>
      </c>
      <c r="J1291" s="14">
        <f>IF(F1291=0,0,H1291+I1291+'motorcycle data'!$E$7)</f>
        <v>137.16925679012371</v>
      </c>
      <c r="K1291" s="14">
        <f t="shared" si="242"/>
        <v>137.16925679012371</v>
      </c>
      <c r="L1291" s="14">
        <f t="shared" si="243"/>
        <v>0</v>
      </c>
      <c r="M1291" s="14">
        <f t="shared" si="244"/>
        <v>2.9872415923182496</v>
      </c>
      <c r="N1291" s="14">
        <f t="shared" si="240"/>
        <v>2.9872415923182496</v>
      </c>
      <c r="O1291" s="14">
        <f t="shared" si="245"/>
        <v>0</v>
      </c>
      <c r="P1291" s="14">
        <f t="shared" si="246"/>
        <v>0</v>
      </c>
      <c r="Q1291" s="14" t="str">
        <f t="shared" si="247"/>
        <v/>
      </c>
      <c r="R1291" s="14"/>
      <c r="S1291" s="14"/>
      <c r="T1291" s="14">
        <f t="shared" si="250"/>
        <v>1416.5386445910974</v>
      </c>
      <c r="U1291" s="14">
        <f t="shared" si="251"/>
        <v>188.92642696475883</v>
      </c>
      <c r="V1291" s="14">
        <f t="shared" si="248"/>
        <v>0</v>
      </c>
    </row>
    <row r="1292" spans="2:22" x14ac:dyDescent="0.3">
      <c r="B1292" s="10" t="s">
        <v>12</v>
      </c>
      <c r="C1292" s="10">
        <v>1284</v>
      </c>
      <c r="D1292" s="10">
        <v>262</v>
      </c>
      <c r="E1292" s="11">
        <v>78.400000000000006</v>
      </c>
      <c r="F1292" s="22">
        <f t="shared" si="241"/>
        <v>21.777777777777779</v>
      </c>
      <c r="G1292" s="14">
        <f t="shared" si="249"/>
        <v>0</v>
      </c>
      <c r="H1292" s="14">
        <f>('motorcycle data'!$C$4)*(G1292)</f>
        <v>0</v>
      </c>
      <c r="I1292" s="14">
        <f>0.5*1.225*F1292^2*('motorcycle data'!$F$4)*('motorcycle data'!$G$4)</f>
        <v>95.57165679012347</v>
      </c>
      <c r="J1292" s="14">
        <f>IF(F1292=0,0,H1292+I1292+'motorcycle data'!$E$7)</f>
        <v>134.41925679012348</v>
      </c>
      <c r="K1292" s="14">
        <f t="shared" si="242"/>
        <v>134.41925679012348</v>
      </c>
      <c r="L1292" s="14">
        <f t="shared" si="243"/>
        <v>0</v>
      </c>
      <c r="M1292" s="14">
        <f t="shared" si="244"/>
        <v>2.9273527034293561</v>
      </c>
      <c r="N1292" s="14">
        <f t="shared" si="240"/>
        <v>2.9273527034293561</v>
      </c>
      <c r="O1292" s="14">
        <f t="shared" si="245"/>
        <v>0</v>
      </c>
      <c r="P1292" s="14">
        <f t="shared" si="246"/>
        <v>0</v>
      </c>
      <c r="Q1292" s="14" t="str">
        <f t="shared" si="247"/>
        <v/>
      </c>
      <c r="R1292" s="14"/>
      <c r="S1292" s="14"/>
      <c r="T1292" s="14">
        <f t="shared" si="250"/>
        <v>1419.4659972945267</v>
      </c>
      <c r="U1292" s="14">
        <f t="shared" si="251"/>
        <v>188.92642696475883</v>
      </c>
      <c r="V1292" s="14">
        <f t="shared" si="248"/>
        <v>0</v>
      </c>
    </row>
    <row r="1293" spans="2:22" x14ac:dyDescent="0.3">
      <c r="B1293" s="10" t="s">
        <v>12</v>
      </c>
      <c r="C1293" s="10">
        <v>1285</v>
      </c>
      <c r="D1293" s="10">
        <v>263</v>
      </c>
      <c r="E1293" s="11">
        <v>78.400000000000006</v>
      </c>
      <c r="F1293" s="22">
        <f t="shared" si="241"/>
        <v>21.777777777777779</v>
      </c>
      <c r="G1293" s="14">
        <f t="shared" si="249"/>
        <v>-2.7777777777778172E-2</v>
      </c>
      <c r="H1293" s="14">
        <f>('motorcycle data'!$C$4)*(G1293)</f>
        <v>-5.5000000000000782</v>
      </c>
      <c r="I1293" s="14">
        <f>0.5*1.225*F1293^2*('motorcycle data'!$F$4)*('motorcycle data'!$G$4)</f>
        <v>95.57165679012347</v>
      </c>
      <c r="J1293" s="14">
        <f>IF(F1293=0,0,H1293+I1293+'motorcycle data'!$E$7)</f>
        <v>128.9192567901234</v>
      </c>
      <c r="K1293" s="14">
        <f t="shared" si="242"/>
        <v>128.9192567901234</v>
      </c>
      <c r="L1293" s="14">
        <f t="shared" si="243"/>
        <v>0</v>
      </c>
      <c r="M1293" s="14">
        <f t="shared" si="244"/>
        <v>2.8075749256515765</v>
      </c>
      <c r="N1293" s="14">
        <f t="shared" si="240"/>
        <v>2.8075749256515765</v>
      </c>
      <c r="O1293" s="14">
        <f t="shared" si="245"/>
        <v>0</v>
      </c>
      <c r="P1293" s="14">
        <f t="shared" si="246"/>
        <v>0</v>
      </c>
      <c r="Q1293" s="14">
        <f t="shared" si="247"/>
        <v>0</v>
      </c>
      <c r="R1293" s="14">
        <f>SUM(Q1293:Q1304)</f>
        <v>0</v>
      </c>
      <c r="S1293" s="14"/>
      <c r="T1293" s="14">
        <f t="shared" si="250"/>
        <v>1422.2735722201783</v>
      </c>
      <c r="U1293" s="14">
        <f t="shared" si="251"/>
        <v>188.92642696475883</v>
      </c>
      <c r="V1293" s="14">
        <f t="shared" si="248"/>
        <v>0</v>
      </c>
    </row>
    <row r="1294" spans="2:22" x14ac:dyDescent="0.3">
      <c r="B1294" s="10" t="s">
        <v>12</v>
      </c>
      <c r="C1294" s="10">
        <v>1286</v>
      </c>
      <c r="D1294" s="10">
        <v>264</v>
      </c>
      <c r="E1294" s="11">
        <v>78.2</v>
      </c>
      <c r="F1294" s="22">
        <f t="shared" si="241"/>
        <v>21.722222222222221</v>
      </c>
      <c r="G1294" s="14">
        <f t="shared" si="249"/>
        <v>-5.5555555555556344E-2</v>
      </c>
      <c r="H1294" s="14">
        <f>('motorcycle data'!$C$4)*(G1294)</f>
        <v>-11.000000000000156</v>
      </c>
      <c r="I1294" s="14">
        <f>0.5*1.225*F1294^2*('motorcycle data'!$F$4)*('motorcycle data'!$G$4)</f>
        <v>95.084668248456765</v>
      </c>
      <c r="J1294" s="14">
        <f>IF(F1294=0,0,H1294+I1294+'motorcycle data'!$E$7)</f>
        <v>122.93226824845661</v>
      </c>
      <c r="K1294" s="14">
        <f t="shared" si="242"/>
        <v>122.93226824845661</v>
      </c>
      <c r="L1294" s="14">
        <f t="shared" si="243"/>
        <v>0</v>
      </c>
      <c r="M1294" s="14">
        <f t="shared" si="244"/>
        <v>2.6703620491748072</v>
      </c>
      <c r="N1294" s="14">
        <f t="shared" si="240"/>
        <v>2.6703620491748072</v>
      </c>
      <c r="O1294" s="14">
        <f t="shared" si="245"/>
        <v>0</v>
      </c>
      <c r="P1294" s="14">
        <f t="shared" si="246"/>
        <v>0</v>
      </c>
      <c r="Q1294" s="14">
        <f t="shared" si="247"/>
        <v>0</v>
      </c>
      <c r="R1294" s="14"/>
      <c r="S1294" s="14"/>
      <c r="T1294" s="14">
        <f t="shared" si="250"/>
        <v>1424.9439342693531</v>
      </c>
      <c r="U1294" s="14">
        <f t="shared" si="251"/>
        <v>188.92642696475883</v>
      </c>
      <c r="V1294" s="14">
        <f t="shared" si="248"/>
        <v>0</v>
      </c>
    </row>
    <row r="1295" spans="2:22" x14ac:dyDescent="0.3">
      <c r="B1295" s="10" t="s">
        <v>12</v>
      </c>
      <c r="C1295" s="10">
        <v>1287</v>
      </c>
      <c r="D1295" s="10">
        <v>265</v>
      </c>
      <c r="E1295" s="11">
        <v>78</v>
      </c>
      <c r="F1295" s="22">
        <f t="shared" si="241"/>
        <v>21.666666666666668</v>
      </c>
      <c r="G1295" s="14">
        <f t="shared" si="249"/>
        <v>-6.9444444444444448E-2</v>
      </c>
      <c r="H1295" s="14">
        <f>('motorcycle data'!$C$4)*(G1295)</f>
        <v>-13.75</v>
      </c>
      <c r="I1295" s="14">
        <f>0.5*1.225*F1295^2*('motorcycle data'!$F$4)*('motorcycle data'!$G$4)</f>
        <v>94.598923611111132</v>
      </c>
      <c r="J1295" s="14">
        <f>IF(F1295=0,0,H1295+I1295+'motorcycle data'!$E$7)</f>
        <v>119.69652361111113</v>
      </c>
      <c r="K1295" s="14">
        <f t="shared" si="242"/>
        <v>119.69652361111113</v>
      </c>
      <c r="L1295" s="14">
        <f t="shared" si="243"/>
        <v>0</v>
      </c>
      <c r="M1295" s="14">
        <f t="shared" si="244"/>
        <v>2.5934246782407411</v>
      </c>
      <c r="N1295" s="14">
        <f t="shared" si="240"/>
        <v>2.5934246782407411</v>
      </c>
      <c r="O1295" s="14">
        <f t="shared" si="245"/>
        <v>0</v>
      </c>
      <c r="P1295" s="14">
        <f t="shared" si="246"/>
        <v>0</v>
      </c>
      <c r="Q1295" s="14">
        <f t="shared" si="247"/>
        <v>0</v>
      </c>
      <c r="R1295" s="14"/>
      <c r="S1295" s="14"/>
      <c r="T1295" s="14">
        <f t="shared" si="250"/>
        <v>1427.5373589475939</v>
      </c>
      <c r="U1295" s="14">
        <f t="shared" si="251"/>
        <v>188.92642696475883</v>
      </c>
      <c r="V1295" s="14">
        <f t="shared" si="248"/>
        <v>0</v>
      </c>
    </row>
    <row r="1296" spans="2:22" x14ac:dyDescent="0.3">
      <c r="B1296" s="10" t="s">
        <v>12</v>
      </c>
      <c r="C1296" s="10">
        <v>1288</v>
      </c>
      <c r="D1296" s="10">
        <v>266</v>
      </c>
      <c r="E1296" s="11">
        <v>77.7</v>
      </c>
      <c r="F1296" s="22">
        <f t="shared" si="241"/>
        <v>21.583333333333332</v>
      </c>
      <c r="G1296" s="14">
        <f t="shared" si="249"/>
        <v>-9.7222222222222612E-2</v>
      </c>
      <c r="H1296" s="14">
        <f>('motorcycle data'!$C$4)*(G1296)</f>
        <v>-19.250000000000078</v>
      </c>
      <c r="I1296" s="14">
        <f>0.5*1.225*F1296^2*('motorcycle data'!$F$4)*('motorcycle data'!$G$4)</f>
        <v>93.872638975694429</v>
      </c>
      <c r="J1296" s="14">
        <f>IF(F1296=0,0,H1296+I1296+'motorcycle data'!$E$7)</f>
        <v>113.47023897569434</v>
      </c>
      <c r="K1296" s="14">
        <f t="shared" si="242"/>
        <v>113.47023897569434</v>
      </c>
      <c r="L1296" s="14">
        <f t="shared" si="243"/>
        <v>0</v>
      </c>
      <c r="M1296" s="14">
        <f t="shared" si="244"/>
        <v>2.4490659912254027</v>
      </c>
      <c r="N1296" s="14">
        <f t="shared" si="240"/>
        <v>2.4490659912254027</v>
      </c>
      <c r="O1296" s="14">
        <f t="shared" si="245"/>
        <v>0</v>
      </c>
      <c r="P1296" s="14">
        <f t="shared" si="246"/>
        <v>0</v>
      </c>
      <c r="Q1296" s="14">
        <f t="shared" si="247"/>
        <v>0</v>
      </c>
      <c r="R1296" s="14"/>
      <c r="S1296" s="14"/>
      <c r="T1296" s="14">
        <f t="shared" si="250"/>
        <v>1429.9864249388193</v>
      </c>
      <c r="U1296" s="14">
        <f t="shared" si="251"/>
        <v>188.92642696475883</v>
      </c>
      <c r="V1296" s="14">
        <f t="shared" si="248"/>
        <v>0</v>
      </c>
    </row>
    <row r="1297" spans="2:22" x14ac:dyDescent="0.3">
      <c r="B1297" s="10" t="s">
        <v>12</v>
      </c>
      <c r="C1297" s="10">
        <v>1289</v>
      </c>
      <c r="D1297" s="10">
        <v>267</v>
      </c>
      <c r="E1297" s="11">
        <v>77.3</v>
      </c>
      <c r="F1297" s="22">
        <f t="shared" si="241"/>
        <v>21.472222222222221</v>
      </c>
      <c r="G1297" s="14">
        <f t="shared" si="249"/>
        <v>-0.11111111111111072</v>
      </c>
      <c r="H1297" s="14">
        <f>('motorcycle data'!$C$4)*(G1297)</f>
        <v>-21.999999999999922</v>
      </c>
      <c r="I1297" s="14">
        <f>0.5*1.225*F1297^2*('motorcycle data'!$F$4)*('motorcycle data'!$G$4)</f>
        <v>92.908613126928998</v>
      </c>
      <c r="J1297" s="14">
        <f>IF(F1297=0,0,H1297+I1297+'motorcycle data'!$E$7)</f>
        <v>109.75621312692908</v>
      </c>
      <c r="K1297" s="14">
        <f t="shared" si="242"/>
        <v>109.75621312692908</v>
      </c>
      <c r="L1297" s="14">
        <f t="shared" si="243"/>
        <v>0</v>
      </c>
      <c r="M1297" s="14">
        <f t="shared" si="244"/>
        <v>2.3567097985310053</v>
      </c>
      <c r="N1297" s="14">
        <f t="shared" si="240"/>
        <v>2.3567097985310053</v>
      </c>
      <c r="O1297" s="14">
        <f t="shared" si="245"/>
        <v>0</v>
      </c>
      <c r="P1297" s="14">
        <f t="shared" si="246"/>
        <v>0</v>
      </c>
      <c r="Q1297" s="14">
        <f t="shared" si="247"/>
        <v>0</v>
      </c>
      <c r="R1297" s="14"/>
      <c r="S1297" s="14"/>
      <c r="T1297" s="14">
        <f t="shared" si="250"/>
        <v>1432.3431347373503</v>
      </c>
      <c r="U1297" s="14">
        <f t="shared" si="251"/>
        <v>188.92642696475883</v>
      </c>
      <c r="V1297" s="14">
        <f t="shared" si="248"/>
        <v>0</v>
      </c>
    </row>
    <row r="1298" spans="2:22" x14ac:dyDescent="0.3">
      <c r="B1298" s="10" t="s">
        <v>12</v>
      </c>
      <c r="C1298" s="10">
        <v>1290</v>
      </c>
      <c r="D1298" s="10">
        <v>268</v>
      </c>
      <c r="E1298" s="11">
        <v>76.900000000000006</v>
      </c>
      <c r="F1298" s="22">
        <f t="shared" si="241"/>
        <v>21.361111111111111</v>
      </c>
      <c r="G1298" s="14">
        <f t="shared" si="249"/>
        <v>-9.7222222222222612E-2</v>
      </c>
      <c r="H1298" s="14">
        <f>('motorcycle data'!$C$4)*(G1298)</f>
        <v>-19.250000000000078</v>
      </c>
      <c r="I1298" s="14">
        <f>0.5*1.225*F1298^2*('motorcycle data'!$F$4)*('motorcycle data'!$G$4)</f>
        <v>91.949562895447528</v>
      </c>
      <c r="J1298" s="14">
        <f>IF(F1298=0,0,H1298+I1298+'motorcycle data'!$E$7)</f>
        <v>111.54716289544746</v>
      </c>
      <c r="K1298" s="14">
        <f t="shared" si="242"/>
        <v>111.54716289544746</v>
      </c>
      <c r="L1298" s="14">
        <f t="shared" si="243"/>
        <v>0</v>
      </c>
      <c r="M1298" s="14">
        <f t="shared" si="244"/>
        <v>2.3827713407388638</v>
      </c>
      <c r="N1298" s="14">
        <f t="shared" si="240"/>
        <v>2.3827713407388638</v>
      </c>
      <c r="O1298" s="14">
        <f t="shared" si="245"/>
        <v>0</v>
      </c>
      <c r="P1298" s="14">
        <f t="shared" si="246"/>
        <v>0</v>
      </c>
      <c r="Q1298" s="14">
        <f t="shared" si="247"/>
        <v>0</v>
      </c>
      <c r="R1298" s="14"/>
      <c r="S1298" s="14"/>
      <c r="T1298" s="14">
        <f t="shared" si="250"/>
        <v>1434.7259060780891</v>
      </c>
      <c r="U1298" s="14">
        <f t="shared" si="251"/>
        <v>188.92642696475883</v>
      </c>
      <c r="V1298" s="14">
        <f t="shared" si="248"/>
        <v>0</v>
      </c>
    </row>
    <row r="1299" spans="2:22" x14ac:dyDescent="0.3">
      <c r="B1299" s="10" t="s">
        <v>12</v>
      </c>
      <c r="C1299" s="10">
        <v>1291</v>
      </c>
      <c r="D1299" s="10">
        <v>269</v>
      </c>
      <c r="E1299" s="11">
        <v>76.599999999999994</v>
      </c>
      <c r="F1299" s="22">
        <f t="shared" si="241"/>
        <v>21.277777777777775</v>
      </c>
      <c r="G1299" s="14">
        <f t="shared" si="249"/>
        <v>-9.7222222222222612E-2</v>
      </c>
      <c r="H1299" s="14">
        <f>('motorcycle data'!$C$4)*(G1299)</f>
        <v>-19.250000000000078</v>
      </c>
      <c r="I1299" s="14">
        <f>0.5*1.225*F1299^2*('motorcycle data'!$F$4)*('motorcycle data'!$G$4)</f>
        <v>91.233540470678989</v>
      </c>
      <c r="J1299" s="14">
        <f>IF(F1299=0,0,H1299+I1299+'motorcycle data'!$E$7)</f>
        <v>110.83114047067892</v>
      </c>
      <c r="K1299" s="14">
        <f t="shared" si="242"/>
        <v>110.83114047067892</v>
      </c>
      <c r="L1299" s="14">
        <f t="shared" si="243"/>
        <v>0</v>
      </c>
      <c r="M1299" s="14">
        <f t="shared" si="244"/>
        <v>2.3582403777927787</v>
      </c>
      <c r="N1299" s="14">
        <f t="shared" si="240"/>
        <v>2.3582403777927787</v>
      </c>
      <c r="O1299" s="14">
        <f t="shared" si="245"/>
        <v>0</v>
      </c>
      <c r="P1299" s="14">
        <f t="shared" si="246"/>
        <v>0</v>
      </c>
      <c r="Q1299" s="14">
        <f t="shared" si="247"/>
        <v>0</v>
      </c>
      <c r="R1299" s="14"/>
      <c r="S1299" s="14"/>
      <c r="T1299" s="14">
        <f t="shared" si="250"/>
        <v>1437.0841464558819</v>
      </c>
      <c r="U1299" s="14">
        <f t="shared" si="251"/>
        <v>188.92642696475883</v>
      </c>
      <c r="V1299" s="14">
        <f t="shared" si="248"/>
        <v>0</v>
      </c>
    </row>
    <row r="1300" spans="2:22" x14ac:dyDescent="0.3">
      <c r="B1300" s="10" t="s">
        <v>12</v>
      </c>
      <c r="C1300" s="10">
        <v>1292</v>
      </c>
      <c r="D1300" s="10">
        <v>270</v>
      </c>
      <c r="E1300" s="11">
        <v>76.2</v>
      </c>
      <c r="F1300" s="22">
        <f t="shared" si="241"/>
        <v>21.166666666666668</v>
      </c>
      <c r="G1300" s="14">
        <f t="shared" si="249"/>
        <v>-0.12499999999999881</v>
      </c>
      <c r="H1300" s="14">
        <f>('motorcycle data'!$C$4)*(G1300)</f>
        <v>-24.749999999999762</v>
      </c>
      <c r="I1300" s="14">
        <f>0.5*1.225*F1300^2*('motorcycle data'!$F$4)*('motorcycle data'!$G$4)</f>
        <v>90.283197569444454</v>
      </c>
      <c r="J1300" s="14">
        <f>IF(F1300=0,0,H1300+I1300+'motorcycle data'!$E$7)</f>
        <v>104.3807975694447</v>
      </c>
      <c r="K1300" s="14">
        <f t="shared" si="242"/>
        <v>104.3807975694447</v>
      </c>
      <c r="L1300" s="14">
        <f t="shared" si="243"/>
        <v>0</v>
      </c>
      <c r="M1300" s="14">
        <f t="shared" si="244"/>
        <v>2.2093935485532459</v>
      </c>
      <c r="N1300" s="14">
        <f t="shared" si="240"/>
        <v>2.2093935485532459</v>
      </c>
      <c r="O1300" s="14">
        <f t="shared" si="245"/>
        <v>0</v>
      </c>
      <c r="P1300" s="14">
        <f t="shared" si="246"/>
        <v>0</v>
      </c>
      <c r="Q1300" s="14">
        <f t="shared" si="247"/>
        <v>0</v>
      </c>
      <c r="R1300" s="14"/>
      <c r="S1300" s="14"/>
      <c r="T1300" s="14">
        <f t="shared" si="250"/>
        <v>1439.293540004435</v>
      </c>
      <c r="U1300" s="14">
        <f t="shared" si="251"/>
        <v>188.92642696475883</v>
      </c>
      <c r="V1300" s="14">
        <f t="shared" si="248"/>
        <v>0</v>
      </c>
    </row>
    <row r="1301" spans="2:22" x14ac:dyDescent="0.3">
      <c r="B1301" s="10" t="s">
        <v>12</v>
      </c>
      <c r="C1301" s="10">
        <v>1293</v>
      </c>
      <c r="D1301" s="10">
        <v>271</v>
      </c>
      <c r="E1301" s="11">
        <v>75.7</v>
      </c>
      <c r="F1301" s="22">
        <f t="shared" si="241"/>
        <v>21.027777777777779</v>
      </c>
      <c r="G1301" s="14">
        <f t="shared" si="249"/>
        <v>-0.1388888888888889</v>
      </c>
      <c r="H1301" s="14">
        <f>('motorcycle data'!$C$4)*(G1301)</f>
        <v>-27.5</v>
      </c>
      <c r="I1301" s="14">
        <f>0.5*1.225*F1301^2*('motorcycle data'!$F$4)*('motorcycle data'!$G$4)</f>
        <v>89.102265904706798</v>
      </c>
      <c r="J1301" s="14">
        <f>IF(F1301=0,0,H1301+I1301+'motorcycle data'!$E$7)</f>
        <v>100.4498659047068</v>
      </c>
      <c r="K1301" s="14">
        <f t="shared" si="242"/>
        <v>100.4498659047068</v>
      </c>
      <c r="L1301" s="14">
        <f t="shared" si="243"/>
        <v>0</v>
      </c>
      <c r="M1301" s="14">
        <f t="shared" si="244"/>
        <v>2.1122374580517511</v>
      </c>
      <c r="N1301" s="14">
        <f t="shared" si="240"/>
        <v>2.1122374580517511</v>
      </c>
      <c r="O1301" s="14">
        <f t="shared" si="245"/>
        <v>0</v>
      </c>
      <c r="P1301" s="14">
        <f t="shared" si="246"/>
        <v>0</v>
      </c>
      <c r="Q1301" s="14">
        <f t="shared" si="247"/>
        <v>0</v>
      </c>
      <c r="R1301" s="14"/>
      <c r="S1301" s="14"/>
      <c r="T1301" s="14">
        <f t="shared" si="250"/>
        <v>1441.4057774624869</v>
      </c>
      <c r="U1301" s="14">
        <f t="shared" si="251"/>
        <v>188.92642696475883</v>
      </c>
      <c r="V1301" s="14">
        <f t="shared" si="248"/>
        <v>0</v>
      </c>
    </row>
    <row r="1302" spans="2:22" x14ac:dyDescent="0.3">
      <c r="B1302" s="10" t="s">
        <v>12</v>
      </c>
      <c r="C1302" s="10">
        <v>1294</v>
      </c>
      <c r="D1302" s="10">
        <v>272</v>
      </c>
      <c r="E1302" s="11">
        <v>75.2</v>
      </c>
      <c r="F1302" s="22">
        <f t="shared" si="241"/>
        <v>20.888888888888889</v>
      </c>
      <c r="G1302" s="14">
        <f t="shared" si="249"/>
        <v>-0.1388888888888889</v>
      </c>
      <c r="H1302" s="14">
        <f>('motorcycle data'!$C$4)*(G1302)</f>
        <v>-27.5</v>
      </c>
      <c r="I1302" s="14">
        <f>0.5*1.225*F1302^2*('motorcycle data'!$F$4)*('motorcycle data'!$G$4)</f>
        <v>87.929108641975319</v>
      </c>
      <c r="J1302" s="14">
        <f>IF(F1302=0,0,H1302+I1302+'motorcycle data'!$E$7)</f>
        <v>99.276708641975318</v>
      </c>
      <c r="K1302" s="14">
        <f t="shared" si="242"/>
        <v>99.276708641975318</v>
      </c>
      <c r="L1302" s="14">
        <f t="shared" si="243"/>
        <v>0</v>
      </c>
      <c r="M1302" s="14">
        <f t="shared" si="244"/>
        <v>2.0737801360768175</v>
      </c>
      <c r="N1302" s="14">
        <f t="shared" si="240"/>
        <v>2.0737801360768175</v>
      </c>
      <c r="O1302" s="14">
        <f t="shared" si="245"/>
        <v>0</v>
      </c>
      <c r="P1302" s="14">
        <f t="shared" si="246"/>
        <v>0</v>
      </c>
      <c r="Q1302" s="14">
        <f t="shared" si="247"/>
        <v>0</v>
      </c>
      <c r="R1302" s="14"/>
      <c r="S1302" s="14"/>
      <c r="T1302" s="14">
        <f t="shared" si="250"/>
        <v>1443.4795575985636</v>
      </c>
      <c r="U1302" s="14">
        <f t="shared" si="251"/>
        <v>188.92642696475883</v>
      </c>
      <c r="V1302" s="14">
        <f t="shared" si="248"/>
        <v>0</v>
      </c>
    </row>
    <row r="1303" spans="2:22" x14ac:dyDescent="0.3">
      <c r="B1303" s="10" t="s">
        <v>12</v>
      </c>
      <c r="C1303" s="10">
        <v>1295</v>
      </c>
      <c r="D1303" s="10">
        <v>273</v>
      </c>
      <c r="E1303" s="11">
        <v>74.7</v>
      </c>
      <c r="F1303" s="22">
        <f t="shared" si="241"/>
        <v>20.75</v>
      </c>
      <c r="G1303" s="14">
        <f t="shared" si="249"/>
        <v>-0.11111111111111072</v>
      </c>
      <c r="H1303" s="14">
        <f>('motorcycle data'!$C$4)*(G1303)</f>
        <v>-21.999999999999922</v>
      </c>
      <c r="I1303" s="14">
        <f>0.5*1.225*F1303^2*('motorcycle data'!$F$4)*('motorcycle data'!$G$4)</f>
        <v>86.763725781250017</v>
      </c>
      <c r="J1303" s="14">
        <f>IF(F1303=0,0,H1303+I1303+'motorcycle data'!$E$7)</f>
        <v>103.61132578125009</v>
      </c>
      <c r="K1303" s="14">
        <f t="shared" si="242"/>
        <v>103.61132578125009</v>
      </c>
      <c r="L1303" s="14">
        <f t="shared" si="243"/>
        <v>0</v>
      </c>
      <c r="M1303" s="14">
        <f t="shared" si="244"/>
        <v>2.1499350099609393</v>
      </c>
      <c r="N1303" s="14">
        <f t="shared" si="240"/>
        <v>2.1499350099609393</v>
      </c>
      <c r="O1303" s="14">
        <f t="shared" si="245"/>
        <v>0</v>
      </c>
      <c r="P1303" s="14">
        <f t="shared" si="246"/>
        <v>0</v>
      </c>
      <c r="Q1303" s="14">
        <f t="shared" si="247"/>
        <v>0</v>
      </c>
      <c r="R1303" s="14"/>
      <c r="S1303" s="14"/>
      <c r="T1303" s="14">
        <f t="shared" si="250"/>
        <v>1445.6294926085245</v>
      </c>
      <c r="U1303" s="14">
        <f t="shared" si="251"/>
        <v>188.92642696475883</v>
      </c>
      <c r="V1303" s="14">
        <f t="shared" si="248"/>
        <v>0</v>
      </c>
    </row>
    <row r="1304" spans="2:22" x14ac:dyDescent="0.3">
      <c r="B1304" s="10" t="s">
        <v>12</v>
      </c>
      <c r="C1304" s="10">
        <v>1296</v>
      </c>
      <c r="D1304" s="10">
        <v>274</v>
      </c>
      <c r="E1304" s="11">
        <v>74.400000000000006</v>
      </c>
      <c r="F1304" s="22">
        <f t="shared" si="241"/>
        <v>20.666666666666668</v>
      </c>
      <c r="G1304" s="14">
        <f t="shared" si="249"/>
        <v>-5.5555555555556344E-2</v>
      </c>
      <c r="H1304" s="14">
        <f>('motorcycle data'!$C$4)*(G1304)</f>
        <v>-11.000000000000156</v>
      </c>
      <c r="I1304" s="14">
        <f>0.5*1.225*F1304^2*('motorcycle data'!$F$4)*('motorcycle data'!$G$4)</f>
        <v>86.068227777777793</v>
      </c>
      <c r="J1304" s="14">
        <f>IF(F1304=0,0,H1304+I1304+'motorcycle data'!$E$7)</f>
        <v>113.91582777777764</v>
      </c>
      <c r="K1304" s="14">
        <f t="shared" si="242"/>
        <v>113.91582777777764</v>
      </c>
      <c r="L1304" s="14">
        <f t="shared" si="243"/>
        <v>0</v>
      </c>
      <c r="M1304" s="14">
        <f t="shared" si="244"/>
        <v>2.3542604407407381</v>
      </c>
      <c r="N1304" s="14">
        <f t="shared" si="240"/>
        <v>2.3542604407407381</v>
      </c>
      <c r="O1304" s="14">
        <f t="shared" si="245"/>
        <v>0</v>
      </c>
      <c r="P1304" s="14">
        <f t="shared" si="246"/>
        <v>0</v>
      </c>
      <c r="Q1304" s="14">
        <f t="shared" si="247"/>
        <v>0</v>
      </c>
      <c r="R1304" s="14"/>
      <c r="S1304" s="14"/>
      <c r="T1304" s="14">
        <f t="shared" si="250"/>
        <v>1447.9837530492653</v>
      </c>
      <c r="U1304" s="14">
        <f t="shared" si="251"/>
        <v>188.92642696475883</v>
      </c>
      <c r="V1304" s="14">
        <f t="shared" si="248"/>
        <v>0</v>
      </c>
    </row>
    <row r="1305" spans="2:22" x14ac:dyDescent="0.3">
      <c r="B1305" s="10" t="s">
        <v>12</v>
      </c>
      <c r="C1305" s="10">
        <v>1297</v>
      </c>
      <c r="D1305" s="10">
        <v>275</v>
      </c>
      <c r="E1305" s="11">
        <v>74.3</v>
      </c>
      <c r="F1305" s="22">
        <f t="shared" si="241"/>
        <v>20.638888888888889</v>
      </c>
      <c r="G1305" s="14">
        <f t="shared" si="249"/>
        <v>0</v>
      </c>
      <c r="H1305" s="14">
        <f>('motorcycle data'!$C$4)*(G1305)</f>
        <v>0</v>
      </c>
      <c r="I1305" s="14">
        <f>0.5*1.225*F1305^2*('motorcycle data'!$F$4)*('motorcycle data'!$G$4)</f>
        <v>85.837017062114185</v>
      </c>
      <c r="J1305" s="14">
        <f>IF(F1305=0,0,H1305+I1305+'motorcycle data'!$E$7)</f>
        <v>124.68461706211419</v>
      </c>
      <c r="K1305" s="14">
        <f t="shared" si="242"/>
        <v>124.68461706211419</v>
      </c>
      <c r="L1305" s="14">
        <f t="shared" si="243"/>
        <v>0</v>
      </c>
      <c r="M1305" s="14">
        <f t="shared" si="244"/>
        <v>2.5733519576986348</v>
      </c>
      <c r="N1305" s="14">
        <f t="shared" si="240"/>
        <v>2.5733519576986348</v>
      </c>
      <c r="O1305" s="14">
        <f t="shared" si="245"/>
        <v>0</v>
      </c>
      <c r="P1305" s="14">
        <f t="shared" si="246"/>
        <v>0</v>
      </c>
      <c r="Q1305" s="14" t="str">
        <f t="shared" si="247"/>
        <v/>
      </c>
      <c r="R1305" s="14"/>
      <c r="S1305" s="14"/>
      <c r="T1305" s="14">
        <f t="shared" si="250"/>
        <v>1450.5571050069639</v>
      </c>
      <c r="U1305" s="14">
        <f t="shared" si="251"/>
        <v>188.92642696475883</v>
      </c>
      <c r="V1305" s="14">
        <f t="shared" si="248"/>
        <v>0</v>
      </c>
    </row>
    <row r="1306" spans="2:22" x14ac:dyDescent="0.3">
      <c r="B1306" s="10" t="s">
        <v>12</v>
      </c>
      <c r="C1306" s="10">
        <v>1298</v>
      </c>
      <c r="D1306" s="10">
        <v>276</v>
      </c>
      <c r="E1306" s="11">
        <v>74.400000000000006</v>
      </c>
      <c r="F1306" s="22">
        <f t="shared" si="241"/>
        <v>20.666666666666668</v>
      </c>
      <c r="G1306" s="14">
        <f t="shared" si="249"/>
        <v>4.1666666666666269E-2</v>
      </c>
      <c r="H1306" s="14">
        <f>('motorcycle data'!$C$4)*(G1306)</f>
        <v>8.2499999999999218</v>
      </c>
      <c r="I1306" s="14">
        <f>0.5*1.225*F1306^2*('motorcycle data'!$F$4)*('motorcycle data'!$G$4)</f>
        <v>86.068227777777793</v>
      </c>
      <c r="J1306" s="14">
        <f>IF(F1306=0,0,H1306+I1306+'motorcycle data'!$E$7)</f>
        <v>133.16582777777771</v>
      </c>
      <c r="K1306" s="14">
        <f t="shared" si="242"/>
        <v>133.16582777777771</v>
      </c>
      <c r="L1306" s="14">
        <f t="shared" si="243"/>
        <v>0</v>
      </c>
      <c r="M1306" s="14">
        <f t="shared" si="244"/>
        <v>2.7520937740740727</v>
      </c>
      <c r="N1306" s="14">
        <f t="shared" si="240"/>
        <v>2.7520937740740727</v>
      </c>
      <c r="O1306" s="14">
        <f t="shared" si="245"/>
        <v>0</v>
      </c>
      <c r="P1306" s="14">
        <f t="shared" si="246"/>
        <v>0</v>
      </c>
      <c r="Q1306" s="14" t="str">
        <f t="shared" si="247"/>
        <v/>
      </c>
      <c r="R1306" s="14"/>
      <c r="S1306" s="14"/>
      <c r="T1306" s="14">
        <f t="shared" si="250"/>
        <v>1453.309198781038</v>
      </c>
      <c r="U1306" s="14">
        <f t="shared" si="251"/>
        <v>188.92642696475883</v>
      </c>
      <c r="V1306" s="14">
        <f t="shared" si="248"/>
        <v>0</v>
      </c>
    </row>
    <row r="1307" spans="2:22" x14ac:dyDescent="0.3">
      <c r="B1307" s="10" t="s">
        <v>12</v>
      </c>
      <c r="C1307" s="10">
        <v>1299</v>
      </c>
      <c r="D1307" s="10">
        <v>277</v>
      </c>
      <c r="E1307" s="11">
        <v>74.599999999999994</v>
      </c>
      <c r="F1307" s="22">
        <f t="shared" si="241"/>
        <v>20.722222222222221</v>
      </c>
      <c r="G1307" s="14">
        <f t="shared" si="249"/>
        <v>6.9444444444444448E-2</v>
      </c>
      <c r="H1307" s="14">
        <f>('motorcycle data'!$C$4)*(G1307)</f>
        <v>13.75</v>
      </c>
      <c r="I1307" s="14">
        <f>0.5*1.225*F1307^2*('motorcycle data'!$F$4)*('motorcycle data'!$G$4)</f>
        <v>86.53158213734568</v>
      </c>
      <c r="J1307" s="14">
        <f>IF(F1307=0,0,H1307+I1307+'motorcycle data'!$E$7)</f>
        <v>139.12918213734568</v>
      </c>
      <c r="K1307" s="14">
        <f t="shared" si="242"/>
        <v>139.12918213734568</v>
      </c>
      <c r="L1307" s="14">
        <f t="shared" si="243"/>
        <v>0</v>
      </c>
      <c r="M1307" s="14">
        <f t="shared" si="244"/>
        <v>2.8830658298461076</v>
      </c>
      <c r="N1307" s="14">
        <f t="shared" si="240"/>
        <v>2.8830658298461076</v>
      </c>
      <c r="O1307" s="14">
        <f t="shared" si="245"/>
        <v>0</v>
      </c>
      <c r="P1307" s="14">
        <f t="shared" si="246"/>
        <v>0</v>
      </c>
      <c r="Q1307" s="14" t="str">
        <f t="shared" si="247"/>
        <v/>
      </c>
      <c r="R1307" s="14"/>
      <c r="S1307" s="14"/>
      <c r="T1307" s="14">
        <f t="shared" si="250"/>
        <v>1456.1922646108842</v>
      </c>
      <c r="U1307" s="14">
        <f t="shared" si="251"/>
        <v>188.92642696475883</v>
      </c>
      <c r="V1307" s="14">
        <f t="shared" si="248"/>
        <v>0</v>
      </c>
    </row>
    <row r="1308" spans="2:22" x14ac:dyDescent="0.3">
      <c r="B1308" s="10" t="s">
        <v>12</v>
      </c>
      <c r="C1308" s="10">
        <v>1300</v>
      </c>
      <c r="D1308" s="10">
        <v>278</v>
      </c>
      <c r="E1308" s="11">
        <v>74.900000000000006</v>
      </c>
      <c r="F1308" s="22">
        <f t="shared" si="241"/>
        <v>20.805555555555557</v>
      </c>
      <c r="G1308" s="14">
        <f t="shared" si="249"/>
        <v>6.9444444444444448E-2</v>
      </c>
      <c r="H1308" s="14">
        <f>('motorcycle data'!$C$4)*(G1308)</f>
        <v>13.75</v>
      </c>
      <c r="I1308" s="14">
        <f>0.5*1.225*F1308^2*('motorcycle data'!$F$4)*('motorcycle data'!$G$4)</f>
        <v>87.228945997299391</v>
      </c>
      <c r="J1308" s="14">
        <f>IF(F1308=0,0,H1308+I1308+'motorcycle data'!$E$7)</f>
        <v>139.82654599729938</v>
      </c>
      <c r="K1308" s="14">
        <f t="shared" si="242"/>
        <v>139.82654599729938</v>
      </c>
      <c r="L1308" s="14">
        <f t="shared" si="243"/>
        <v>0</v>
      </c>
      <c r="M1308" s="14">
        <f t="shared" si="244"/>
        <v>2.9091689708882567</v>
      </c>
      <c r="N1308" s="14">
        <f t="shared" si="240"/>
        <v>2.9091689708882567</v>
      </c>
      <c r="O1308" s="14">
        <f t="shared" si="245"/>
        <v>0</v>
      </c>
      <c r="P1308" s="14">
        <f t="shared" si="246"/>
        <v>0</v>
      </c>
      <c r="Q1308" s="14" t="str">
        <f t="shared" si="247"/>
        <v/>
      </c>
      <c r="R1308" s="14"/>
      <c r="S1308" s="14"/>
      <c r="T1308" s="14">
        <f t="shared" si="250"/>
        <v>1459.1014335817724</v>
      </c>
      <c r="U1308" s="14">
        <f t="shared" si="251"/>
        <v>188.92642696475883</v>
      </c>
      <c r="V1308" s="14">
        <f t="shared" si="248"/>
        <v>0</v>
      </c>
    </row>
    <row r="1309" spans="2:22" x14ac:dyDescent="0.3">
      <c r="B1309" s="10" t="s">
        <v>12</v>
      </c>
      <c r="C1309" s="10">
        <v>1301</v>
      </c>
      <c r="D1309" s="10">
        <v>279</v>
      </c>
      <c r="E1309" s="11">
        <v>75.099999999999994</v>
      </c>
      <c r="F1309" s="22">
        <f t="shared" si="241"/>
        <v>20.861111111111111</v>
      </c>
      <c r="G1309" s="14">
        <f t="shared" si="249"/>
        <v>5.5555555555554373E-2</v>
      </c>
      <c r="H1309" s="14">
        <f>('motorcycle data'!$C$4)*(G1309)</f>
        <v>10.999999999999766</v>
      </c>
      <c r="I1309" s="14">
        <f>0.5*1.225*F1309^2*('motorcycle data'!$F$4)*('motorcycle data'!$G$4)</f>
        <v>87.695410117669752</v>
      </c>
      <c r="J1309" s="14">
        <f>IF(F1309=0,0,H1309+I1309+'motorcycle data'!$E$7)</f>
        <v>137.54301011766952</v>
      </c>
      <c r="K1309" s="14">
        <f t="shared" si="242"/>
        <v>137.54301011766952</v>
      </c>
      <c r="L1309" s="14">
        <f t="shared" si="243"/>
        <v>0</v>
      </c>
      <c r="M1309" s="14">
        <f t="shared" si="244"/>
        <v>2.8693000166213838</v>
      </c>
      <c r="N1309" s="14">
        <f t="shared" si="240"/>
        <v>2.8693000166213838</v>
      </c>
      <c r="O1309" s="14">
        <f t="shared" si="245"/>
        <v>0</v>
      </c>
      <c r="P1309" s="14">
        <f t="shared" si="246"/>
        <v>0</v>
      </c>
      <c r="Q1309" s="14" t="str">
        <f t="shared" si="247"/>
        <v/>
      </c>
      <c r="R1309" s="14"/>
      <c r="S1309" s="14"/>
      <c r="T1309" s="14">
        <f t="shared" si="250"/>
        <v>1461.9707335983937</v>
      </c>
      <c r="U1309" s="14">
        <f t="shared" si="251"/>
        <v>188.92642696475883</v>
      </c>
      <c r="V1309" s="14">
        <f t="shared" si="248"/>
        <v>0</v>
      </c>
    </row>
    <row r="1310" spans="2:22" x14ac:dyDescent="0.3">
      <c r="B1310" s="10" t="s">
        <v>12</v>
      </c>
      <c r="C1310" s="10">
        <v>1302</v>
      </c>
      <c r="D1310" s="10">
        <v>280</v>
      </c>
      <c r="E1310" s="11">
        <v>75.3</v>
      </c>
      <c r="F1310" s="22">
        <f t="shared" si="241"/>
        <v>20.916666666666664</v>
      </c>
      <c r="G1310" s="14">
        <f t="shared" si="249"/>
        <v>5.5555555555556344E-2</v>
      </c>
      <c r="H1310" s="14">
        <f>('motorcycle data'!$C$4)*(G1310)</f>
        <v>11.000000000000156</v>
      </c>
      <c r="I1310" s="14">
        <f>0.5*1.225*F1310^2*('motorcycle data'!$F$4)*('motorcycle data'!$G$4)</f>
        <v>88.163118142361071</v>
      </c>
      <c r="J1310" s="14">
        <f>IF(F1310=0,0,H1310+I1310+'motorcycle data'!$E$7)</f>
        <v>138.01071814236121</v>
      </c>
      <c r="K1310" s="14">
        <f t="shared" si="242"/>
        <v>138.01071814236121</v>
      </c>
      <c r="L1310" s="14">
        <f t="shared" si="243"/>
        <v>0</v>
      </c>
      <c r="M1310" s="14">
        <f t="shared" si="244"/>
        <v>2.8867241878110548</v>
      </c>
      <c r="N1310" s="14">
        <f t="shared" si="240"/>
        <v>2.8867241878110548</v>
      </c>
      <c r="O1310" s="14">
        <f t="shared" si="245"/>
        <v>0</v>
      </c>
      <c r="P1310" s="14">
        <f t="shared" si="246"/>
        <v>0</v>
      </c>
      <c r="Q1310" s="14" t="str">
        <f t="shared" si="247"/>
        <v/>
      </c>
      <c r="R1310" s="14"/>
      <c r="S1310" s="14"/>
      <c r="T1310" s="14">
        <f t="shared" si="250"/>
        <v>1464.8574577862048</v>
      </c>
      <c r="U1310" s="14">
        <f t="shared" si="251"/>
        <v>188.92642696475883</v>
      </c>
      <c r="V1310" s="14">
        <f t="shared" si="248"/>
        <v>0</v>
      </c>
    </row>
    <row r="1311" spans="2:22" x14ac:dyDescent="0.3">
      <c r="B1311" s="10" t="s">
        <v>12</v>
      </c>
      <c r="C1311" s="10">
        <v>1303</v>
      </c>
      <c r="D1311" s="10">
        <v>281</v>
      </c>
      <c r="E1311" s="11">
        <v>75.5</v>
      </c>
      <c r="F1311" s="22">
        <f t="shared" si="241"/>
        <v>20.972222222222221</v>
      </c>
      <c r="G1311" s="14">
        <f t="shared" si="249"/>
        <v>6.9444444444444448E-2</v>
      </c>
      <c r="H1311" s="14">
        <f>('motorcycle data'!$C$4)*(G1311)</f>
        <v>13.75</v>
      </c>
      <c r="I1311" s="14">
        <f>0.5*1.225*F1311^2*('motorcycle data'!$F$4)*('motorcycle data'!$G$4)</f>
        <v>88.632070071373462</v>
      </c>
      <c r="J1311" s="14">
        <f>IF(F1311=0,0,H1311+I1311+'motorcycle data'!$E$7)</f>
        <v>141.22967007137345</v>
      </c>
      <c r="K1311" s="14">
        <f t="shared" si="242"/>
        <v>141.22967007137345</v>
      </c>
      <c r="L1311" s="14">
        <f t="shared" si="243"/>
        <v>0</v>
      </c>
      <c r="M1311" s="14">
        <f t="shared" si="244"/>
        <v>2.9619000251079712</v>
      </c>
      <c r="N1311" s="14">
        <f t="shared" si="240"/>
        <v>2.9619000251079712</v>
      </c>
      <c r="O1311" s="14">
        <f t="shared" si="245"/>
        <v>0</v>
      </c>
      <c r="P1311" s="14">
        <f t="shared" si="246"/>
        <v>0</v>
      </c>
      <c r="Q1311" s="14" t="str">
        <f t="shared" si="247"/>
        <v/>
      </c>
      <c r="R1311" s="14"/>
      <c r="S1311" s="14"/>
      <c r="T1311" s="14">
        <f t="shared" si="250"/>
        <v>1467.8193578113128</v>
      </c>
      <c r="U1311" s="14">
        <f t="shared" si="251"/>
        <v>188.92642696475883</v>
      </c>
      <c r="V1311" s="14">
        <f t="shared" si="248"/>
        <v>0</v>
      </c>
    </row>
    <row r="1312" spans="2:22" x14ac:dyDescent="0.3">
      <c r="B1312" s="10" t="s">
        <v>12</v>
      </c>
      <c r="C1312" s="10">
        <v>1304</v>
      </c>
      <c r="D1312" s="10">
        <v>282</v>
      </c>
      <c r="E1312" s="11">
        <v>75.8</v>
      </c>
      <c r="F1312" s="22">
        <f t="shared" si="241"/>
        <v>21.055555555555554</v>
      </c>
      <c r="G1312" s="14">
        <f t="shared" si="249"/>
        <v>5.5555555555556344E-2</v>
      </c>
      <c r="H1312" s="14">
        <f>('motorcycle data'!$C$4)*(G1312)</f>
        <v>11.000000000000156</v>
      </c>
      <c r="I1312" s="14">
        <f>0.5*1.225*F1312^2*('motorcycle data'!$F$4)*('motorcycle data'!$G$4)</f>
        <v>89.337830285493808</v>
      </c>
      <c r="J1312" s="14">
        <f>IF(F1312=0,0,H1312+I1312+'motorcycle data'!$E$7)</f>
        <v>139.18543028549396</v>
      </c>
      <c r="K1312" s="14">
        <f t="shared" si="242"/>
        <v>139.18543028549396</v>
      </c>
      <c r="L1312" s="14">
        <f t="shared" si="243"/>
        <v>0</v>
      </c>
      <c r="M1312" s="14">
        <f t="shared" si="244"/>
        <v>2.9306265599001224</v>
      </c>
      <c r="N1312" s="14">
        <f t="shared" si="240"/>
        <v>2.9306265599001224</v>
      </c>
      <c r="O1312" s="14">
        <f t="shared" si="245"/>
        <v>0</v>
      </c>
      <c r="P1312" s="14">
        <f t="shared" si="246"/>
        <v>0</v>
      </c>
      <c r="Q1312" s="14" t="str">
        <f t="shared" si="247"/>
        <v/>
      </c>
      <c r="R1312" s="14"/>
      <c r="S1312" s="14"/>
      <c r="T1312" s="14">
        <f t="shared" si="250"/>
        <v>1470.7499843712128</v>
      </c>
      <c r="U1312" s="14">
        <f t="shared" si="251"/>
        <v>188.92642696475883</v>
      </c>
      <c r="V1312" s="14">
        <f t="shared" si="248"/>
        <v>0</v>
      </c>
    </row>
    <row r="1313" spans="2:22" x14ac:dyDescent="0.3">
      <c r="B1313" s="10" t="s">
        <v>12</v>
      </c>
      <c r="C1313" s="10">
        <v>1305</v>
      </c>
      <c r="D1313" s="10">
        <v>283</v>
      </c>
      <c r="E1313" s="11">
        <v>75.900000000000006</v>
      </c>
      <c r="F1313" s="22">
        <f t="shared" si="241"/>
        <v>21.083333333333336</v>
      </c>
      <c r="G1313" s="14">
        <f t="shared" si="249"/>
        <v>2.7777777777778172E-2</v>
      </c>
      <c r="H1313" s="14">
        <f>('motorcycle data'!$C$4)*(G1313)</f>
        <v>5.5000000000000782</v>
      </c>
      <c r="I1313" s="14">
        <f>0.5*1.225*F1313^2*('motorcycle data'!$F$4)*('motorcycle data'!$G$4)</f>
        <v>89.573705642361134</v>
      </c>
      <c r="J1313" s="14">
        <f>IF(F1313=0,0,H1313+I1313+'motorcycle data'!$E$7)</f>
        <v>133.9213056423612</v>
      </c>
      <c r="K1313" s="14">
        <f t="shared" si="242"/>
        <v>133.9213056423612</v>
      </c>
      <c r="L1313" s="14">
        <f t="shared" si="243"/>
        <v>0</v>
      </c>
      <c r="M1313" s="14">
        <f t="shared" si="244"/>
        <v>2.8235075272931156</v>
      </c>
      <c r="N1313" s="14">
        <f t="shared" si="240"/>
        <v>2.8235075272931156</v>
      </c>
      <c r="O1313" s="14">
        <f t="shared" si="245"/>
        <v>0</v>
      </c>
      <c r="P1313" s="14">
        <f t="shared" si="246"/>
        <v>0</v>
      </c>
      <c r="Q1313" s="14" t="str">
        <f t="shared" si="247"/>
        <v/>
      </c>
      <c r="R1313" s="14"/>
      <c r="S1313" s="14"/>
      <c r="T1313" s="14">
        <f t="shared" si="250"/>
        <v>1473.5734918985058</v>
      </c>
      <c r="U1313" s="14">
        <f t="shared" si="251"/>
        <v>188.92642696475883</v>
      </c>
      <c r="V1313" s="14">
        <f t="shared" si="248"/>
        <v>0</v>
      </c>
    </row>
    <row r="1314" spans="2:22" x14ac:dyDescent="0.3">
      <c r="B1314" s="10" t="s">
        <v>12</v>
      </c>
      <c r="C1314" s="10">
        <v>1306</v>
      </c>
      <c r="D1314" s="10">
        <v>284</v>
      </c>
      <c r="E1314" s="11">
        <v>76</v>
      </c>
      <c r="F1314" s="22">
        <f t="shared" si="241"/>
        <v>21.111111111111111</v>
      </c>
      <c r="G1314" s="14">
        <f t="shared" si="249"/>
        <v>1.3888888888888099E-2</v>
      </c>
      <c r="H1314" s="14">
        <f>('motorcycle data'!$C$4)*(G1314)</f>
        <v>2.7499999999998437</v>
      </c>
      <c r="I1314" s="14">
        <f>0.5*1.225*F1314^2*('motorcycle data'!$F$4)*('motorcycle data'!$G$4)</f>
        <v>89.809891975308631</v>
      </c>
      <c r="J1314" s="14">
        <f>IF(F1314=0,0,H1314+I1314+'motorcycle data'!$E$7)</f>
        <v>131.40749197530846</v>
      </c>
      <c r="K1314" s="14">
        <f t="shared" si="242"/>
        <v>131.40749197530846</v>
      </c>
      <c r="L1314" s="14">
        <f t="shared" si="243"/>
        <v>0</v>
      </c>
      <c r="M1314" s="14">
        <f t="shared" si="244"/>
        <v>2.7741581639231785</v>
      </c>
      <c r="N1314" s="14">
        <f t="shared" si="240"/>
        <v>2.7741581639231785</v>
      </c>
      <c r="O1314" s="14">
        <f t="shared" si="245"/>
        <v>0</v>
      </c>
      <c r="P1314" s="14">
        <f t="shared" si="246"/>
        <v>0</v>
      </c>
      <c r="Q1314" s="14" t="str">
        <f t="shared" si="247"/>
        <v/>
      </c>
      <c r="R1314" s="14"/>
      <c r="S1314" s="14"/>
      <c r="T1314" s="14">
        <f t="shared" si="250"/>
        <v>1476.347650062429</v>
      </c>
      <c r="U1314" s="14">
        <f t="shared" si="251"/>
        <v>188.92642696475883</v>
      </c>
      <c r="V1314" s="14">
        <f t="shared" si="248"/>
        <v>0</v>
      </c>
    </row>
    <row r="1315" spans="2:22" x14ac:dyDescent="0.3">
      <c r="B1315" s="10" t="s">
        <v>12</v>
      </c>
      <c r="C1315" s="10">
        <v>1307</v>
      </c>
      <c r="D1315" s="10">
        <v>285</v>
      </c>
      <c r="E1315" s="11">
        <v>76</v>
      </c>
      <c r="F1315" s="22">
        <f t="shared" si="241"/>
        <v>21.111111111111111</v>
      </c>
      <c r="G1315" s="14">
        <f t="shared" si="249"/>
        <v>0</v>
      </c>
      <c r="H1315" s="14">
        <f>('motorcycle data'!$C$4)*(G1315)</f>
        <v>0</v>
      </c>
      <c r="I1315" s="14">
        <f>0.5*1.225*F1315^2*('motorcycle data'!$F$4)*('motorcycle data'!$G$4)</f>
        <v>89.809891975308631</v>
      </c>
      <c r="J1315" s="14">
        <f>IF(F1315=0,0,H1315+I1315+'motorcycle data'!$E$7)</f>
        <v>128.65749197530863</v>
      </c>
      <c r="K1315" s="14">
        <f t="shared" si="242"/>
        <v>128.65749197530863</v>
      </c>
      <c r="L1315" s="14">
        <f t="shared" si="243"/>
        <v>0</v>
      </c>
      <c r="M1315" s="14">
        <f t="shared" si="244"/>
        <v>2.7161026083676267</v>
      </c>
      <c r="N1315" s="14">
        <f t="shared" si="240"/>
        <v>2.7161026083676267</v>
      </c>
      <c r="O1315" s="14">
        <f t="shared" si="245"/>
        <v>0</v>
      </c>
      <c r="P1315" s="14">
        <f t="shared" si="246"/>
        <v>0</v>
      </c>
      <c r="Q1315" s="14" t="str">
        <f t="shared" si="247"/>
        <v/>
      </c>
      <c r="R1315" s="14"/>
      <c r="S1315" s="14"/>
      <c r="T1315" s="14">
        <f t="shared" si="250"/>
        <v>1479.0637526707967</v>
      </c>
      <c r="U1315" s="14">
        <f t="shared" si="251"/>
        <v>188.92642696475883</v>
      </c>
      <c r="V1315" s="14">
        <f t="shared" si="248"/>
        <v>0</v>
      </c>
    </row>
    <row r="1316" spans="2:22" x14ac:dyDescent="0.3">
      <c r="B1316" s="10" t="s">
        <v>12</v>
      </c>
      <c r="C1316" s="10">
        <v>1308</v>
      </c>
      <c r="D1316" s="10">
        <v>286</v>
      </c>
      <c r="E1316" s="11">
        <v>76</v>
      </c>
      <c r="F1316" s="22">
        <f t="shared" si="241"/>
        <v>21.111111111111111</v>
      </c>
      <c r="G1316" s="14">
        <f t="shared" si="249"/>
        <v>-1.3888888888888099E-2</v>
      </c>
      <c r="H1316" s="14">
        <f>('motorcycle data'!$C$4)*(G1316)</f>
        <v>-2.7499999999998437</v>
      </c>
      <c r="I1316" s="14">
        <f>0.5*1.225*F1316^2*('motorcycle data'!$F$4)*('motorcycle data'!$G$4)</f>
        <v>89.809891975308631</v>
      </c>
      <c r="J1316" s="14">
        <f>IF(F1316=0,0,H1316+I1316+'motorcycle data'!$E$7)</f>
        <v>125.90749197530879</v>
      </c>
      <c r="K1316" s="14">
        <f t="shared" si="242"/>
        <v>125.90749197530879</v>
      </c>
      <c r="L1316" s="14">
        <f t="shared" si="243"/>
        <v>0</v>
      </c>
      <c r="M1316" s="14">
        <f t="shared" si="244"/>
        <v>2.6580470528120745</v>
      </c>
      <c r="N1316" s="14">
        <f t="shared" si="240"/>
        <v>2.6580470528120745</v>
      </c>
      <c r="O1316" s="14">
        <f t="shared" si="245"/>
        <v>0</v>
      </c>
      <c r="P1316" s="14">
        <f t="shared" si="246"/>
        <v>0</v>
      </c>
      <c r="Q1316" s="14">
        <f t="shared" si="247"/>
        <v>0</v>
      </c>
      <c r="R1316" s="14">
        <f>SUM(Q1316:Q1327)</f>
        <v>0</v>
      </c>
      <c r="S1316" s="14"/>
      <c r="T1316" s="14">
        <f t="shared" si="250"/>
        <v>1481.7217997236087</v>
      </c>
      <c r="U1316" s="14">
        <f t="shared" si="251"/>
        <v>188.92642696475883</v>
      </c>
      <c r="V1316" s="14">
        <f t="shared" si="248"/>
        <v>0</v>
      </c>
    </row>
    <row r="1317" spans="2:22" x14ac:dyDescent="0.3">
      <c r="B1317" s="10" t="s">
        <v>12</v>
      </c>
      <c r="C1317" s="10">
        <v>1309</v>
      </c>
      <c r="D1317" s="10">
        <v>287</v>
      </c>
      <c r="E1317" s="11">
        <v>75.900000000000006</v>
      </c>
      <c r="F1317" s="22">
        <f t="shared" si="241"/>
        <v>21.083333333333336</v>
      </c>
      <c r="G1317" s="14">
        <f t="shared" si="249"/>
        <v>-1.3888888888888099E-2</v>
      </c>
      <c r="H1317" s="14">
        <f>('motorcycle data'!$C$4)*(G1317)</f>
        <v>-2.7499999999998437</v>
      </c>
      <c r="I1317" s="14">
        <f>0.5*1.225*F1317^2*('motorcycle data'!$F$4)*('motorcycle data'!$G$4)</f>
        <v>89.573705642361134</v>
      </c>
      <c r="J1317" s="14">
        <f>IF(F1317=0,0,H1317+I1317+'motorcycle data'!$E$7)</f>
        <v>125.67130564236129</v>
      </c>
      <c r="K1317" s="14">
        <f t="shared" si="242"/>
        <v>125.67130564236129</v>
      </c>
      <c r="L1317" s="14">
        <f t="shared" si="243"/>
        <v>0</v>
      </c>
      <c r="M1317" s="14">
        <f t="shared" si="244"/>
        <v>2.6495700272931177</v>
      </c>
      <c r="N1317" s="14">
        <f t="shared" si="240"/>
        <v>2.6495700272931177</v>
      </c>
      <c r="O1317" s="14">
        <f t="shared" si="245"/>
        <v>0</v>
      </c>
      <c r="P1317" s="14">
        <f t="shared" si="246"/>
        <v>0</v>
      </c>
      <c r="Q1317" s="14">
        <f t="shared" si="247"/>
        <v>0</v>
      </c>
      <c r="R1317" s="14"/>
      <c r="S1317" s="14"/>
      <c r="T1317" s="14">
        <f t="shared" si="250"/>
        <v>1484.3713697509017</v>
      </c>
      <c r="U1317" s="14">
        <f t="shared" si="251"/>
        <v>188.92642696475883</v>
      </c>
      <c r="V1317" s="14">
        <f t="shared" si="248"/>
        <v>0</v>
      </c>
    </row>
    <row r="1318" spans="2:22" x14ac:dyDescent="0.3">
      <c r="B1318" s="10" t="s">
        <v>12</v>
      </c>
      <c r="C1318" s="10">
        <v>1310</v>
      </c>
      <c r="D1318" s="10">
        <v>288</v>
      </c>
      <c r="E1318" s="11">
        <v>75.900000000000006</v>
      </c>
      <c r="F1318" s="22">
        <f t="shared" si="241"/>
        <v>21.083333333333336</v>
      </c>
      <c r="G1318" s="14">
        <f t="shared" si="249"/>
        <v>-1.3888888888890073E-2</v>
      </c>
      <c r="H1318" s="14">
        <f>('motorcycle data'!$C$4)*(G1318)</f>
        <v>-2.7500000000002345</v>
      </c>
      <c r="I1318" s="14">
        <f>0.5*1.225*F1318^2*('motorcycle data'!$F$4)*('motorcycle data'!$G$4)</f>
        <v>89.573705642361134</v>
      </c>
      <c r="J1318" s="14">
        <f>IF(F1318=0,0,H1318+I1318+'motorcycle data'!$E$7)</f>
        <v>125.67130564236089</v>
      </c>
      <c r="K1318" s="14">
        <f t="shared" si="242"/>
        <v>125.67130564236089</v>
      </c>
      <c r="L1318" s="14">
        <f t="shared" si="243"/>
        <v>0</v>
      </c>
      <c r="M1318" s="14">
        <f t="shared" si="244"/>
        <v>2.6495700272931089</v>
      </c>
      <c r="N1318" s="14">
        <f t="shared" si="240"/>
        <v>2.6495700272931089</v>
      </c>
      <c r="O1318" s="14">
        <f t="shared" si="245"/>
        <v>0</v>
      </c>
      <c r="P1318" s="14">
        <f t="shared" si="246"/>
        <v>0</v>
      </c>
      <c r="Q1318" s="14">
        <f t="shared" si="247"/>
        <v>0</v>
      </c>
      <c r="R1318" s="14"/>
      <c r="S1318" s="14"/>
      <c r="T1318" s="14">
        <f t="shared" si="250"/>
        <v>1487.0209397781948</v>
      </c>
      <c r="U1318" s="14">
        <f t="shared" si="251"/>
        <v>188.92642696475883</v>
      </c>
      <c r="V1318" s="14">
        <f t="shared" si="248"/>
        <v>0</v>
      </c>
    </row>
    <row r="1319" spans="2:22" x14ac:dyDescent="0.3">
      <c r="B1319" s="10" t="s">
        <v>12</v>
      </c>
      <c r="C1319" s="10">
        <v>1311</v>
      </c>
      <c r="D1319" s="10">
        <v>289</v>
      </c>
      <c r="E1319" s="11">
        <v>75.8</v>
      </c>
      <c r="F1319" s="22">
        <f t="shared" si="241"/>
        <v>21.055555555555554</v>
      </c>
      <c r="G1319" s="14">
        <f t="shared" si="249"/>
        <v>-2.7777777777778172E-2</v>
      </c>
      <c r="H1319" s="14">
        <f>('motorcycle data'!$C$4)*(G1319)</f>
        <v>-5.5000000000000782</v>
      </c>
      <c r="I1319" s="14">
        <f>0.5*1.225*F1319^2*('motorcycle data'!$F$4)*('motorcycle data'!$G$4)</f>
        <v>89.337830285493808</v>
      </c>
      <c r="J1319" s="14">
        <f>IF(F1319=0,0,H1319+I1319+'motorcycle data'!$E$7)</f>
        <v>122.68543028549374</v>
      </c>
      <c r="K1319" s="14">
        <f t="shared" si="242"/>
        <v>122.68543028549374</v>
      </c>
      <c r="L1319" s="14">
        <f t="shared" si="243"/>
        <v>0</v>
      </c>
      <c r="M1319" s="14">
        <f t="shared" si="244"/>
        <v>2.5832098932334513</v>
      </c>
      <c r="N1319" s="14">
        <f t="shared" si="240"/>
        <v>2.5832098932334513</v>
      </c>
      <c r="O1319" s="14">
        <f t="shared" si="245"/>
        <v>0</v>
      </c>
      <c r="P1319" s="14">
        <f t="shared" si="246"/>
        <v>0</v>
      </c>
      <c r="Q1319" s="14">
        <f t="shared" si="247"/>
        <v>0</v>
      </c>
      <c r="R1319" s="14"/>
      <c r="S1319" s="14"/>
      <c r="T1319" s="14">
        <f t="shared" si="250"/>
        <v>1489.6041496714283</v>
      </c>
      <c r="U1319" s="14">
        <f t="shared" si="251"/>
        <v>188.92642696475883</v>
      </c>
      <c r="V1319" s="14">
        <f t="shared" si="248"/>
        <v>0</v>
      </c>
    </row>
    <row r="1320" spans="2:22" x14ac:dyDescent="0.3">
      <c r="B1320" s="10" t="s">
        <v>12</v>
      </c>
      <c r="C1320" s="10">
        <v>1312</v>
      </c>
      <c r="D1320" s="10">
        <v>290</v>
      </c>
      <c r="E1320" s="11">
        <v>75.7</v>
      </c>
      <c r="F1320" s="22">
        <f t="shared" si="241"/>
        <v>21.027777777777779</v>
      </c>
      <c r="G1320" s="14">
        <f t="shared" si="249"/>
        <v>-4.1666666666666269E-2</v>
      </c>
      <c r="H1320" s="14">
        <f>('motorcycle data'!$C$4)*(G1320)</f>
        <v>-8.2499999999999218</v>
      </c>
      <c r="I1320" s="14">
        <f>0.5*1.225*F1320^2*('motorcycle data'!$F$4)*('motorcycle data'!$G$4)</f>
        <v>89.102265904706798</v>
      </c>
      <c r="J1320" s="14">
        <f>IF(F1320=0,0,H1320+I1320+'motorcycle data'!$E$7)</f>
        <v>119.69986590470688</v>
      </c>
      <c r="K1320" s="14">
        <f t="shared" si="242"/>
        <v>119.69986590470688</v>
      </c>
      <c r="L1320" s="14">
        <f t="shared" si="243"/>
        <v>0</v>
      </c>
      <c r="M1320" s="14">
        <f t="shared" si="244"/>
        <v>2.5170221802739752</v>
      </c>
      <c r="N1320" s="14">
        <f t="shared" si="240"/>
        <v>2.5170221802739752</v>
      </c>
      <c r="O1320" s="14">
        <f t="shared" si="245"/>
        <v>0</v>
      </c>
      <c r="P1320" s="14">
        <f t="shared" si="246"/>
        <v>0</v>
      </c>
      <c r="Q1320" s="14">
        <f t="shared" si="247"/>
        <v>0</v>
      </c>
      <c r="R1320" s="14"/>
      <c r="S1320" s="14"/>
      <c r="T1320" s="14">
        <f t="shared" si="250"/>
        <v>1492.1211718517022</v>
      </c>
      <c r="U1320" s="14">
        <f t="shared" si="251"/>
        <v>188.92642696475883</v>
      </c>
      <c r="V1320" s="14">
        <f t="shared" si="248"/>
        <v>0</v>
      </c>
    </row>
    <row r="1321" spans="2:22" x14ac:dyDescent="0.3">
      <c r="B1321" s="10" t="s">
        <v>12</v>
      </c>
      <c r="C1321" s="10">
        <v>1313</v>
      </c>
      <c r="D1321" s="10">
        <v>291</v>
      </c>
      <c r="E1321" s="11">
        <v>75.5</v>
      </c>
      <c r="F1321" s="22">
        <f t="shared" si="241"/>
        <v>20.972222222222221</v>
      </c>
      <c r="G1321" s="14">
        <f t="shared" si="249"/>
        <v>-6.9444444444444448E-2</v>
      </c>
      <c r="H1321" s="14">
        <f>('motorcycle data'!$C$4)*(G1321)</f>
        <v>-13.75</v>
      </c>
      <c r="I1321" s="14">
        <f>0.5*1.225*F1321^2*('motorcycle data'!$F$4)*('motorcycle data'!$G$4)</f>
        <v>88.632070071373462</v>
      </c>
      <c r="J1321" s="14">
        <f>IF(F1321=0,0,H1321+I1321+'motorcycle data'!$E$7)</f>
        <v>113.72967007137346</v>
      </c>
      <c r="K1321" s="14">
        <f t="shared" si="242"/>
        <v>113.72967007137346</v>
      </c>
      <c r="L1321" s="14">
        <f t="shared" si="243"/>
        <v>0</v>
      </c>
      <c r="M1321" s="14">
        <f t="shared" si="244"/>
        <v>2.3851639139968603</v>
      </c>
      <c r="N1321" s="14">
        <f t="shared" si="240"/>
        <v>2.3851639139968603</v>
      </c>
      <c r="O1321" s="14">
        <f t="shared" si="245"/>
        <v>0</v>
      </c>
      <c r="P1321" s="14">
        <f t="shared" si="246"/>
        <v>0</v>
      </c>
      <c r="Q1321" s="14">
        <f t="shared" si="247"/>
        <v>0</v>
      </c>
      <c r="R1321" s="14"/>
      <c r="S1321" s="14"/>
      <c r="T1321" s="14">
        <f t="shared" si="250"/>
        <v>1494.5063357656991</v>
      </c>
      <c r="U1321" s="14">
        <f t="shared" si="251"/>
        <v>188.92642696475883</v>
      </c>
      <c r="V1321" s="14">
        <f t="shared" si="248"/>
        <v>0</v>
      </c>
    </row>
    <row r="1322" spans="2:22" x14ac:dyDescent="0.3">
      <c r="B1322" s="10" t="s">
        <v>12</v>
      </c>
      <c r="C1322" s="10">
        <v>1314</v>
      </c>
      <c r="D1322" s="10">
        <v>292</v>
      </c>
      <c r="E1322" s="11">
        <v>75.2</v>
      </c>
      <c r="F1322" s="22">
        <f t="shared" si="241"/>
        <v>20.888888888888889</v>
      </c>
      <c r="G1322" s="14">
        <f t="shared" si="249"/>
        <v>-6.9444444444444448E-2</v>
      </c>
      <c r="H1322" s="14">
        <f>('motorcycle data'!$C$4)*(G1322)</f>
        <v>-13.75</v>
      </c>
      <c r="I1322" s="14">
        <f>0.5*1.225*F1322^2*('motorcycle data'!$F$4)*('motorcycle data'!$G$4)</f>
        <v>87.929108641975319</v>
      </c>
      <c r="J1322" s="14">
        <f>IF(F1322=0,0,H1322+I1322+'motorcycle data'!$E$7)</f>
        <v>113.02670864197532</v>
      </c>
      <c r="K1322" s="14">
        <f t="shared" si="242"/>
        <v>113.02670864197532</v>
      </c>
      <c r="L1322" s="14">
        <f t="shared" si="243"/>
        <v>0</v>
      </c>
      <c r="M1322" s="14">
        <f t="shared" si="244"/>
        <v>2.3610023582990403</v>
      </c>
      <c r="N1322" s="14">
        <f t="shared" si="240"/>
        <v>2.3610023582990403</v>
      </c>
      <c r="O1322" s="14">
        <f t="shared" si="245"/>
        <v>0</v>
      </c>
      <c r="P1322" s="14">
        <f t="shared" si="246"/>
        <v>0</v>
      </c>
      <c r="Q1322" s="14">
        <f t="shared" si="247"/>
        <v>0</v>
      </c>
      <c r="R1322" s="14"/>
      <c r="S1322" s="14"/>
      <c r="T1322" s="14">
        <f t="shared" si="250"/>
        <v>1496.867338123998</v>
      </c>
      <c r="U1322" s="14">
        <f t="shared" si="251"/>
        <v>188.92642696475883</v>
      </c>
      <c r="V1322" s="14">
        <f t="shared" si="248"/>
        <v>0</v>
      </c>
    </row>
    <row r="1323" spans="2:22" x14ac:dyDescent="0.3">
      <c r="B1323" s="10" t="s">
        <v>12</v>
      </c>
      <c r="C1323" s="10">
        <v>1315</v>
      </c>
      <c r="D1323" s="10">
        <v>293</v>
      </c>
      <c r="E1323" s="11">
        <v>75</v>
      </c>
      <c r="F1323" s="22">
        <f t="shared" si="241"/>
        <v>20.833333333333332</v>
      </c>
      <c r="G1323" s="14">
        <f t="shared" si="249"/>
        <v>-6.9444444444444448E-2</v>
      </c>
      <c r="H1323" s="14">
        <f>('motorcycle data'!$C$4)*(G1323)</f>
        <v>-13.75</v>
      </c>
      <c r="I1323" s="14">
        <f>0.5*1.225*F1323^2*('motorcycle data'!$F$4)*('motorcycle data'!$G$4)</f>
        <v>87.462022569444429</v>
      </c>
      <c r="J1323" s="14">
        <f>IF(F1323=0,0,H1323+I1323+'motorcycle data'!$E$7)</f>
        <v>112.55962256944443</v>
      </c>
      <c r="K1323" s="14">
        <f t="shared" si="242"/>
        <v>112.55962256944443</v>
      </c>
      <c r="L1323" s="14">
        <f t="shared" si="243"/>
        <v>0</v>
      </c>
      <c r="M1323" s="14">
        <f t="shared" si="244"/>
        <v>2.3449921368634254</v>
      </c>
      <c r="N1323" s="14">
        <f t="shared" si="240"/>
        <v>2.3449921368634254</v>
      </c>
      <c r="O1323" s="14">
        <f t="shared" si="245"/>
        <v>0</v>
      </c>
      <c r="P1323" s="14">
        <f t="shared" si="246"/>
        <v>0</v>
      </c>
      <c r="Q1323" s="14">
        <f t="shared" si="247"/>
        <v>0</v>
      </c>
      <c r="R1323" s="14"/>
      <c r="S1323" s="14"/>
      <c r="T1323" s="14">
        <f t="shared" si="250"/>
        <v>1499.2123302608616</v>
      </c>
      <c r="U1323" s="14">
        <f t="shared" si="251"/>
        <v>188.92642696475883</v>
      </c>
      <c r="V1323" s="14">
        <f t="shared" si="248"/>
        <v>0</v>
      </c>
    </row>
    <row r="1324" spans="2:22" x14ac:dyDescent="0.3">
      <c r="B1324" s="10" t="s">
        <v>12</v>
      </c>
      <c r="C1324" s="10">
        <v>1316</v>
      </c>
      <c r="D1324" s="10">
        <v>294</v>
      </c>
      <c r="E1324" s="11">
        <v>74.7</v>
      </c>
      <c r="F1324" s="22">
        <f t="shared" si="241"/>
        <v>20.75</v>
      </c>
      <c r="G1324" s="14">
        <f t="shared" si="249"/>
        <v>-0.12500000000000078</v>
      </c>
      <c r="H1324" s="14">
        <f>('motorcycle data'!$C$4)*(G1324)</f>
        <v>-24.750000000000153</v>
      </c>
      <c r="I1324" s="14">
        <f>0.5*1.225*F1324^2*('motorcycle data'!$F$4)*('motorcycle data'!$G$4)</f>
        <v>86.763725781250017</v>
      </c>
      <c r="J1324" s="14">
        <f>IF(F1324=0,0,H1324+I1324+'motorcycle data'!$E$7)</f>
        <v>100.86132578124986</v>
      </c>
      <c r="K1324" s="14">
        <f t="shared" si="242"/>
        <v>100.86132578124986</v>
      </c>
      <c r="L1324" s="14">
        <f t="shared" si="243"/>
        <v>0</v>
      </c>
      <c r="M1324" s="14">
        <f t="shared" si="244"/>
        <v>2.0928725099609347</v>
      </c>
      <c r="N1324" s="14">
        <f t="shared" si="240"/>
        <v>2.0928725099609347</v>
      </c>
      <c r="O1324" s="14">
        <f t="shared" si="245"/>
        <v>0</v>
      </c>
      <c r="P1324" s="14">
        <f t="shared" si="246"/>
        <v>0</v>
      </c>
      <c r="Q1324" s="14">
        <f t="shared" si="247"/>
        <v>0</v>
      </c>
      <c r="R1324" s="14"/>
      <c r="S1324" s="14"/>
      <c r="T1324" s="14">
        <f t="shared" si="250"/>
        <v>1501.3052027708225</v>
      </c>
      <c r="U1324" s="14">
        <f t="shared" si="251"/>
        <v>188.92642696475883</v>
      </c>
      <c r="V1324" s="14">
        <f t="shared" si="248"/>
        <v>0</v>
      </c>
    </row>
    <row r="1325" spans="2:22" x14ac:dyDescent="0.3">
      <c r="B1325" s="10" t="s">
        <v>12</v>
      </c>
      <c r="C1325" s="10">
        <v>1317</v>
      </c>
      <c r="D1325" s="10">
        <v>295</v>
      </c>
      <c r="E1325" s="11">
        <v>74.099999999999994</v>
      </c>
      <c r="F1325" s="22">
        <f t="shared" si="241"/>
        <v>20.583333333333332</v>
      </c>
      <c r="G1325" s="14">
        <f t="shared" si="249"/>
        <v>-0.1388888888888889</v>
      </c>
      <c r="H1325" s="14">
        <f>('motorcycle data'!$C$4)*(G1325)</f>
        <v>-27.5</v>
      </c>
      <c r="I1325" s="14">
        <f>0.5*1.225*F1325^2*('motorcycle data'!$F$4)*('motorcycle data'!$G$4)</f>
        <v>85.375528559027771</v>
      </c>
      <c r="J1325" s="14">
        <f>IF(F1325=0,0,H1325+I1325+'motorcycle data'!$E$7)</f>
        <v>96.723128559027771</v>
      </c>
      <c r="K1325" s="14">
        <f t="shared" si="242"/>
        <v>96.723128559027771</v>
      </c>
      <c r="L1325" s="14">
        <f t="shared" si="243"/>
        <v>0</v>
      </c>
      <c r="M1325" s="14">
        <f t="shared" si="244"/>
        <v>1.9908843961733214</v>
      </c>
      <c r="N1325" s="14">
        <f t="shared" si="240"/>
        <v>1.9908843961733214</v>
      </c>
      <c r="O1325" s="14">
        <f t="shared" si="245"/>
        <v>0</v>
      </c>
      <c r="P1325" s="14">
        <f t="shared" si="246"/>
        <v>0</v>
      </c>
      <c r="Q1325" s="14">
        <f t="shared" si="247"/>
        <v>0</v>
      </c>
      <c r="R1325" s="14"/>
      <c r="S1325" s="14"/>
      <c r="T1325" s="14">
        <f t="shared" si="250"/>
        <v>1503.2960871669957</v>
      </c>
      <c r="U1325" s="14">
        <f t="shared" si="251"/>
        <v>188.92642696475883</v>
      </c>
      <c r="V1325" s="14">
        <f t="shared" si="248"/>
        <v>0</v>
      </c>
    </row>
    <row r="1326" spans="2:22" x14ac:dyDescent="0.3">
      <c r="B1326" s="10" t="s">
        <v>12</v>
      </c>
      <c r="C1326" s="10">
        <v>1318</v>
      </c>
      <c r="D1326" s="10">
        <v>296</v>
      </c>
      <c r="E1326" s="11">
        <v>73.7</v>
      </c>
      <c r="F1326" s="22">
        <f t="shared" si="241"/>
        <v>20.472222222222221</v>
      </c>
      <c r="G1326" s="14">
        <f t="shared" si="249"/>
        <v>-0.11111111111111072</v>
      </c>
      <c r="H1326" s="14">
        <f>('motorcycle data'!$C$4)*(G1326)</f>
        <v>-21.999999999999922</v>
      </c>
      <c r="I1326" s="14">
        <f>0.5*1.225*F1326^2*('motorcycle data'!$F$4)*('motorcycle data'!$G$4)</f>
        <v>84.456283265817888</v>
      </c>
      <c r="J1326" s="14">
        <f>IF(F1326=0,0,H1326+I1326+'motorcycle data'!$E$7)</f>
        <v>101.30388326581797</v>
      </c>
      <c r="K1326" s="14">
        <f t="shared" si="242"/>
        <v>101.30388326581797</v>
      </c>
      <c r="L1326" s="14">
        <f t="shared" si="243"/>
        <v>0</v>
      </c>
      <c r="M1326" s="14">
        <f t="shared" si="244"/>
        <v>2.073915610191885</v>
      </c>
      <c r="N1326" s="14">
        <f t="shared" si="240"/>
        <v>2.073915610191885</v>
      </c>
      <c r="O1326" s="14">
        <f t="shared" si="245"/>
        <v>0</v>
      </c>
      <c r="P1326" s="14">
        <f t="shared" si="246"/>
        <v>0</v>
      </c>
      <c r="Q1326" s="14">
        <f t="shared" si="247"/>
        <v>0</v>
      </c>
      <c r="R1326" s="14"/>
      <c r="S1326" s="14"/>
      <c r="T1326" s="14">
        <f t="shared" si="250"/>
        <v>1505.3700027771877</v>
      </c>
      <c r="U1326" s="14">
        <f t="shared" si="251"/>
        <v>188.92642696475883</v>
      </c>
      <c r="V1326" s="14">
        <f t="shared" si="248"/>
        <v>0</v>
      </c>
    </row>
    <row r="1327" spans="2:22" x14ac:dyDescent="0.3">
      <c r="B1327" s="10" t="s">
        <v>12</v>
      </c>
      <c r="C1327" s="10">
        <v>1319</v>
      </c>
      <c r="D1327" s="10">
        <v>297</v>
      </c>
      <c r="E1327" s="11">
        <v>73.3</v>
      </c>
      <c r="F1327" s="22">
        <f t="shared" si="241"/>
        <v>20.361111111111111</v>
      </c>
      <c r="G1327" s="14">
        <f t="shared" si="249"/>
        <v>-2.7777777777778172E-2</v>
      </c>
      <c r="H1327" s="14">
        <f>('motorcycle data'!$C$4)*(G1327)</f>
        <v>-5.5000000000000782</v>
      </c>
      <c r="I1327" s="14">
        <f>0.5*1.225*F1327^2*('motorcycle data'!$F$4)*('motorcycle data'!$G$4)</f>
        <v>83.542013589891965</v>
      </c>
      <c r="J1327" s="14">
        <f>IF(F1327=0,0,H1327+I1327+'motorcycle data'!$E$7)</f>
        <v>116.88961358989189</v>
      </c>
      <c r="K1327" s="14">
        <f t="shared" si="242"/>
        <v>116.88961358989189</v>
      </c>
      <c r="L1327" s="14">
        <f t="shared" si="243"/>
        <v>0</v>
      </c>
      <c r="M1327" s="14">
        <f t="shared" si="244"/>
        <v>2.3800024100386321</v>
      </c>
      <c r="N1327" s="14">
        <f t="shared" si="240"/>
        <v>2.3800024100386321</v>
      </c>
      <c r="O1327" s="14">
        <f t="shared" si="245"/>
        <v>0</v>
      </c>
      <c r="P1327" s="14">
        <f t="shared" si="246"/>
        <v>0</v>
      </c>
      <c r="Q1327" s="14">
        <f t="shared" si="247"/>
        <v>0</v>
      </c>
      <c r="R1327" s="14"/>
      <c r="S1327" s="14"/>
      <c r="T1327" s="14">
        <f t="shared" si="250"/>
        <v>1507.7500051872264</v>
      </c>
      <c r="U1327" s="14">
        <f t="shared" si="251"/>
        <v>188.92642696475883</v>
      </c>
      <c r="V1327" s="14">
        <f t="shared" si="248"/>
        <v>0</v>
      </c>
    </row>
    <row r="1328" spans="2:22" x14ac:dyDescent="0.3">
      <c r="B1328" s="10" t="s">
        <v>12</v>
      </c>
      <c r="C1328" s="10">
        <v>1320</v>
      </c>
      <c r="D1328" s="10">
        <v>298</v>
      </c>
      <c r="E1328" s="11">
        <v>73.5</v>
      </c>
      <c r="F1328" s="22">
        <f t="shared" si="241"/>
        <v>20.416666666666668</v>
      </c>
      <c r="G1328" s="14">
        <f t="shared" si="249"/>
        <v>9.7222222222222612E-2</v>
      </c>
      <c r="H1328" s="14">
        <f>('motorcycle data'!$C$4)*(G1328)</f>
        <v>19.250000000000078</v>
      </c>
      <c r="I1328" s="14">
        <f>0.5*1.225*F1328^2*('motorcycle data'!$F$4)*('motorcycle data'!$G$4)</f>
        <v>83.998526475694462</v>
      </c>
      <c r="J1328" s="14">
        <f>IF(F1328=0,0,H1328+I1328+'motorcycle data'!$E$7)</f>
        <v>142.09612647569455</v>
      </c>
      <c r="K1328" s="14">
        <f t="shared" si="242"/>
        <v>142.09612647569455</v>
      </c>
      <c r="L1328" s="14">
        <f t="shared" si="243"/>
        <v>0</v>
      </c>
      <c r="M1328" s="14">
        <f t="shared" si="244"/>
        <v>2.9011292488787639</v>
      </c>
      <c r="N1328" s="14">
        <f t="shared" si="240"/>
        <v>2.9011292488787639</v>
      </c>
      <c r="O1328" s="14">
        <f t="shared" si="245"/>
        <v>0</v>
      </c>
      <c r="P1328" s="14">
        <f t="shared" si="246"/>
        <v>0</v>
      </c>
      <c r="Q1328" s="14" t="str">
        <f t="shared" si="247"/>
        <v/>
      </c>
      <c r="R1328" s="14"/>
      <c r="S1328" s="14"/>
      <c r="T1328" s="14">
        <f t="shared" si="250"/>
        <v>1510.6511344361052</v>
      </c>
      <c r="U1328" s="14">
        <f t="shared" si="251"/>
        <v>188.92642696475883</v>
      </c>
      <c r="V1328" s="14">
        <f t="shared" si="248"/>
        <v>0</v>
      </c>
    </row>
    <row r="1329" spans="2:22" x14ac:dyDescent="0.3">
      <c r="B1329" s="10" t="s">
        <v>12</v>
      </c>
      <c r="C1329" s="10">
        <v>1321</v>
      </c>
      <c r="D1329" s="10">
        <v>299</v>
      </c>
      <c r="E1329" s="11">
        <v>74</v>
      </c>
      <c r="F1329" s="22">
        <f t="shared" si="241"/>
        <v>20.555555555555554</v>
      </c>
      <c r="G1329" s="14">
        <f t="shared" si="249"/>
        <v>0.19444444444444522</v>
      </c>
      <c r="H1329" s="14">
        <f>('motorcycle data'!$C$4)*(G1329)</f>
        <v>38.500000000000156</v>
      </c>
      <c r="I1329" s="14">
        <f>0.5*1.225*F1329^2*('motorcycle data'!$F$4)*('motorcycle data'!$G$4)</f>
        <v>85.145250771604921</v>
      </c>
      <c r="J1329" s="14">
        <f>IF(F1329=0,0,H1329+I1329+'motorcycle data'!$E$7)</f>
        <v>162.49285077160508</v>
      </c>
      <c r="K1329" s="14">
        <f t="shared" si="242"/>
        <v>162.49285077160508</v>
      </c>
      <c r="L1329" s="14">
        <f t="shared" si="243"/>
        <v>0</v>
      </c>
      <c r="M1329" s="14">
        <f t="shared" si="244"/>
        <v>3.3401308214163263</v>
      </c>
      <c r="N1329" s="14">
        <f t="shared" si="240"/>
        <v>3.3401308214163263</v>
      </c>
      <c r="O1329" s="14">
        <f t="shared" si="245"/>
        <v>0</v>
      </c>
      <c r="P1329" s="14">
        <f t="shared" si="246"/>
        <v>0</v>
      </c>
      <c r="Q1329" s="14" t="str">
        <f t="shared" si="247"/>
        <v/>
      </c>
      <c r="R1329" s="14"/>
      <c r="S1329" s="14"/>
      <c r="T1329" s="14">
        <f t="shared" si="250"/>
        <v>1513.9912652575215</v>
      </c>
      <c r="U1329" s="14">
        <f t="shared" si="251"/>
        <v>188.92642696475883</v>
      </c>
      <c r="V1329" s="14">
        <f t="shared" si="248"/>
        <v>0</v>
      </c>
    </row>
    <row r="1330" spans="2:22" x14ac:dyDescent="0.3">
      <c r="B1330" s="10" t="s">
        <v>12</v>
      </c>
      <c r="C1330" s="10">
        <v>1322</v>
      </c>
      <c r="D1330" s="10">
        <v>300</v>
      </c>
      <c r="E1330" s="11">
        <v>74.900000000000006</v>
      </c>
      <c r="F1330" s="22">
        <f t="shared" si="241"/>
        <v>20.805555555555557</v>
      </c>
      <c r="G1330" s="14">
        <f t="shared" si="249"/>
        <v>0.29166666666666585</v>
      </c>
      <c r="H1330" s="14">
        <f>('motorcycle data'!$C$4)*(G1330)</f>
        <v>57.749999999999837</v>
      </c>
      <c r="I1330" s="14">
        <f>0.5*1.225*F1330^2*('motorcycle data'!$F$4)*('motorcycle data'!$G$4)</f>
        <v>87.228945997299391</v>
      </c>
      <c r="J1330" s="14">
        <f>IF(F1330=0,0,H1330+I1330+'motorcycle data'!$E$7)</f>
        <v>183.82654599729923</v>
      </c>
      <c r="K1330" s="14">
        <f t="shared" si="242"/>
        <v>183.82654599729923</v>
      </c>
      <c r="L1330" s="14">
        <f t="shared" si="243"/>
        <v>0</v>
      </c>
      <c r="M1330" s="14">
        <f t="shared" si="244"/>
        <v>3.8246134153326983</v>
      </c>
      <c r="N1330" s="14">
        <f t="shared" si="240"/>
        <v>3.8246134153326983</v>
      </c>
      <c r="O1330" s="14">
        <f t="shared" si="245"/>
        <v>0</v>
      </c>
      <c r="P1330" s="14">
        <f t="shared" si="246"/>
        <v>0</v>
      </c>
      <c r="Q1330" s="14" t="str">
        <f t="shared" si="247"/>
        <v/>
      </c>
      <c r="R1330" s="14"/>
      <c r="S1330" s="14"/>
      <c r="T1330" s="14">
        <f t="shared" si="250"/>
        <v>1517.8158786728543</v>
      </c>
      <c r="U1330" s="14">
        <f t="shared" si="251"/>
        <v>188.92642696475883</v>
      </c>
      <c r="V1330" s="14">
        <f t="shared" si="248"/>
        <v>0</v>
      </c>
    </row>
    <row r="1331" spans="2:22" x14ac:dyDescent="0.3">
      <c r="B1331" s="10" t="s">
        <v>12</v>
      </c>
      <c r="C1331" s="10">
        <v>1323</v>
      </c>
      <c r="D1331" s="10">
        <v>301</v>
      </c>
      <c r="E1331" s="11">
        <v>76.099999999999994</v>
      </c>
      <c r="F1331" s="22">
        <f t="shared" si="241"/>
        <v>21.138888888888886</v>
      </c>
      <c r="G1331" s="14">
        <f t="shared" si="249"/>
        <v>0.38888888888888851</v>
      </c>
      <c r="H1331" s="14">
        <f>('motorcycle data'!$C$4)*(G1331)</f>
        <v>76.999999999999929</v>
      </c>
      <c r="I1331" s="14">
        <f>0.5*1.225*F1331^2*('motorcycle data'!$F$4)*('motorcycle data'!$G$4)</f>
        <v>90.046389284336385</v>
      </c>
      <c r="J1331" s="14">
        <f>IF(F1331=0,0,H1331+I1331+'motorcycle data'!$E$7)</f>
        <v>205.89398928433633</v>
      </c>
      <c r="K1331" s="14">
        <f t="shared" si="242"/>
        <v>205.89398928433633</v>
      </c>
      <c r="L1331" s="14">
        <f t="shared" si="243"/>
        <v>0</v>
      </c>
      <c r="M1331" s="14">
        <f t="shared" si="244"/>
        <v>4.3523701623716642</v>
      </c>
      <c r="N1331" s="14">
        <f t="shared" si="240"/>
        <v>4.3523701623716642</v>
      </c>
      <c r="O1331" s="14">
        <f t="shared" si="245"/>
        <v>0</v>
      </c>
      <c r="P1331" s="14">
        <f t="shared" si="246"/>
        <v>0</v>
      </c>
      <c r="Q1331" s="14" t="str">
        <f t="shared" si="247"/>
        <v/>
      </c>
      <c r="R1331" s="14"/>
      <c r="S1331" s="14"/>
      <c r="T1331" s="14">
        <f t="shared" si="250"/>
        <v>1522.168248835226</v>
      </c>
      <c r="U1331" s="14">
        <f t="shared" si="251"/>
        <v>188.92642696475883</v>
      </c>
      <c r="V1331" s="14">
        <f t="shared" si="248"/>
        <v>0</v>
      </c>
    </row>
    <row r="1332" spans="2:22" x14ac:dyDescent="0.3">
      <c r="B1332" s="10" t="s">
        <v>12</v>
      </c>
      <c r="C1332" s="10">
        <v>1324</v>
      </c>
      <c r="D1332" s="10">
        <v>302</v>
      </c>
      <c r="E1332" s="11">
        <v>77.7</v>
      </c>
      <c r="F1332" s="22">
        <f t="shared" si="241"/>
        <v>21.583333333333332</v>
      </c>
      <c r="G1332" s="14">
        <f t="shared" si="249"/>
        <v>0.43055555555555675</v>
      </c>
      <c r="H1332" s="14">
        <f>('motorcycle data'!$C$4)*(G1332)</f>
        <v>85.250000000000242</v>
      </c>
      <c r="I1332" s="14">
        <f>0.5*1.225*F1332^2*('motorcycle data'!$F$4)*('motorcycle data'!$G$4)</f>
        <v>93.872638975694429</v>
      </c>
      <c r="J1332" s="14">
        <f>IF(F1332=0,0,H1332+I1332+'motorcycle data'!$E$7)</f>
        <v>217.97023897569466</v>
      </c>
      <c r="K1332" s="14">
        <f t="shared" si="242"/>
        <v>217.97023897569466</v>
      </c>
      <c r="L1332" s="14">
        <f t="shared" si="243"/>
        <v>0</v>
      </c>
      <c r="M1332" s="14">
        <f t="shared" si="244"/>
        <v>4.7045243245587427</v>
      </c>
      <c r="N1332" s="14">
        <f t="shared" si="240"/>
        <v>4.7045243245587427</v>
      </c>
      <c r="O1332" s="14">
        <f t="shared" si="245"/>
        <v>0</v>
      </c>
      <c r="P1332" s="14">
        <f t="shared" si="246"/>
        <v>0</v>
      </c>
      <c r="Q1332" s="14" t="str">
        <f t="shared" si="247"/>
        <v/>
      </c>
      <c r="R1332" s="14"/>
      <c r="S1332" s="14"/>
      <c r="T1332" s="14">
        <f t="shared" si="250"/>
        <v>1526.8727731597846</v>
      </c>
      <c r="U1332" s="14">
        <f t="shared" si="251"/>
        <v>188.92642696475883</v>
      </c>
      <c r="V1332" s="14">
        <f t="shared" si="248"/>
        <v>0</v>
      </c>
    </row>
    <row r="1333" spans="2:22" x14ac:dyDescent="0.3">
      <c r="B1333" s="10" t="s">
        <v>12</v>
      </c>
      <c r="C1333" s="10">
        <v>1325</v>
      </c>
      <c r="D1333" s="10">
        <v>303</v>
      </c>
      <c r="E1333" s="11">
        <v>79.2</v>
      </c>
      <c r="F1333" s="22">
        <f t="shared" si="241"/>
        <v>22</v>
      </c>
      <c r="G1333" s="14">
        <f t="shared" si="249"/>
        <v>0.36111111111111033</v>
      </c>
      <c r="H1333" s="14">
        <f>('motorcycle data'!$C$4)*(G1333)</f>
        <v>71.499999999999844</v>
      </c>
      <c r="I1333" s="14">
        <f>0.5*1.225*F1333^2*('motorcycle data'!$F$4)*('motorcycle data'!$G$4)</f>
        <v>97.532049999999998</v>
      </c>
      <c r="J1333" s="14">
        <f>IF(F1333=0,0,H1333+I1333+'motorcycle data'!$E$7)</f>
        <v>207.87964999999986</v>
      </c>
      <c r="K1333" s="14">
        <f t="shared" si="242"/>
        <v>207.87964999999986</v>
      </c>
      <c r="L1333" s="14">
        <f t="shared" si="243"/>
        <v>0</v>
      </c>
      <c r="M1333" s="14">
        <f t="shared" si="244"/>
        <v>4.5733522999999972</v>
      </c>
      <c r="N1333" s="14">
        <f t="shared" si="240"/>
        <v>4.5733522999999972</v>
      </c>
      <c r="O1333" s="14">
        <f t="shared" si="245"/>
        <v>0</v>
      </c>
      <c r="P1333" s="14">
        <f t="shared" si="246"/>
        <v>0</v>
      </c>
      <c r="Q1333" s="14" t="str">
        <f t="shared" si="247"/>
        <v/>
      </c>
      <c r="R1333" s="14"/>
      <c r="S1333" s="14"/>
      <c r="T1333" s="14">
        <f t="shared" si="250"/>
        <v>1531.4461254597845</v>
      </c>
      <c r="U1333" s="14">
        <f t="shared" si="251"/>
        <v>188.92642696475883</v>
      </c>
      <c r="V1333" s="14">
        <f t="shared" si="248"/>
        <v>0</v>
      </c>
    </row>
    <row r="1334" spans="2:22" x14ac:dyDescent="0.3">
      <c r="B1334" s="10" t="s">
        <v>12</v>
      </c>
      <c r="C1334" s="10">
        <v>1326</v>
      </c>
      <c r="D1334" s="10">
        <v>304</v>
      </c>
      <c r="E1334" s="11">
        <v>80.3</v>
      </c>
      <c r="F1334" s="22">
        <f t="shared" si="241"/>
        <v>22.305555555555554</v>
      </c>
      <c r="G1334" s="14">
        <f t="shared" si="249"/>
        <v>0.22222222222222143</v>
      </c>
      <c r="H1334" s="14">
        <f>('motorcycle data'!$C$4)*(G1334)</f>
        <v>43.999999999999844</v>
      </c>
      <c r="I1334" s="14">
        <f>0.5*1.225*F1334^2*('motorcycle data'!$F$4)*('motorcycle data'!$G$4)</f>
        <v>100.26008766396603</v>
      </c>
      <c r="J1334" s="14">
        <f>IF(F1334=0,0,H1334+I1334+'motorcycle data'!$E$7)</f>
        <v>183.10768766396586</v>
      </c>
      <c r="K1334" s="14">
        <f t="shared" si="242"/>
        <v>183.10768766396586</v>
      </c>
      <c r="L1334" s="14">
        <f t="shared" si="243"/>
        <v>0</v>
      </c>
      <c r="M1334" s="14">
        <f t="shared" si="244"/>
        <v>4.0843186998379046</v>
      </c>
      <c r="N1334" s="14">
        <f t="shared" si="240"/>
        <v>4.0843186998379046</v>
      </c>
      <c r="O1334" s="14">
        <f t="shared" si="245"/>
        <v>0</v>
      </c>
      <c r="P1334" s="14">
        <f t="shared" si="246"/>
        <v>0</v>
      </c>
      <c r="Q1334" s="14" t="str">
        <f t="shared" si="247"/>
        <v/>
      </c>
      <c r="R1334" s="14"/>
      <c r="S1334" s="14"/>
      <c r="T1334" s="14">
        <f t="shared" si="250"/>
        <v>1535.5304441596224</v>
      </c>
      <c r="U1334" s="14">
        <f t="shared" si="251"/>
        <v>188.92642696475883</v>
      </c>
      <c r="V1334" s="14">
        <f t="shared" si="248"/>
        <v>0</v>
      </c>
    </row>
    <row r="1335" spans="2:22" x14ac:dyDescent="0.3">
      <c r="B1335" s="10" t="s">
        <v>12</v>
      </c>
      <c r="C1335" s="10">
        <v>1327</v>
      </c>
      <c r="D1335" s="10">
        <v>305</v>
      </c>
      <c r="E1335" s="11">
        <v>80.8</v>
      </c>
      <c r="F1335" s="22">
        <f t="shared" si="241"/>
        <v>22.444444444444443</v>
      </c>
      <c r="G1335" s="14">
        <f t="shared" si="249"/>
        <v>9.7222222222222612E-2</v>
      </c>
      <c r="H1335" s="14">
        <f>('motorcycle data'!$C$4)*(G1335)</f>
        <v>19.250000000000078</v>
      </c>
      <c r="I1335" s="14">
        <f>0.5*1.225*F1335^2*('motorcycle data'!$F$4)*('motorcycle data'!$G$4)</f>
        <v>101.51254382716047</v>
      </c>
      <c r="J1335" s="14">
        <f>IF(F1335=0,0,H1335+I1335+'motorcycle data'!$E$7)</f>
        <v>159.61014382716056</v>
      </c>
      <c r="K1335" s="14">
        <f t="shared" si="242"/>
        <v>159.61014382716056</v>
      </c>
      <c r="L1335" s="14">
        <f t="shared" si="243"/>
        <v>0</v>
      </c>
      <c r="M1335" s="14">
        <f t="shared" si="244"/>
        <v>3.5823610058984925</v>
      </c>
      <c r="N1335" s="14">
        <f t="shared" si="240"/>
        <v>3.5823610058984925</v>
      </c>
      <c r="O1335" s="14">
        <f t="shared" si="245"/>
        <v>0</v>
      </c>
      <c r="P1335" s="14">
        <f t="shared" si="246"/>
        <v>0</v>
      </c>
      <c r="Q1335" s="14" t="str">
        <f t="shared" si="247"/>
        <v/>
      </c>
      <c r="R1335" s="14"/>
      <c r="S1335" s="14"/>
      <c r="T1335" s="14">
        <f t="shared" si="250"/>
        <v>1539.112805165521</v>
      </c>
      <c r="U1335" s="14">
        <f t="shared" si="251"/>
        <v>188.92642696475883</v>
      </c>
      <c r="V1335" s="14">
        <f t="shared" si="248"/>
        <v>0</v>
      </c>
    </row>
    <row r="1336" spans="2:22" x14ac:dyDescent="0.3">
      <c r="B1336" s="10" t="s">
        <v>12</v>
      </c>
      <c r="C1336" s="10">
        <v>1328</v>
      </c>
      <c r="D1336" s="10">
        <v>306</v>
      </c>
      <c r="E1336" s="11">
        <v>81</v>
      </c>
      <c r="F1336" s="22">
        <f t="shared" si="241"/>
        <v>22.5</v>
      </c>
      <c r="G1336" s="14">
        <f t="shared" si="249"/>
        <v>2.7777777777778172E-2</v>
      </c>
      <c r="H1336" s="14">
        <f>('motorcycle data'!$C$4)*(G1336)</f>
        <v>5.5000000000000782</v>
      </c>
      <c r="I1336" s="14">
        <f>0.5*1.225*F1336^2*('motorcycle data'!$F$4)*('motorcycle data'!$G$4)</f>
        <v>102.01570312499999</v>
      </c>
      <c r="J1336" s="14">
        <f>IF(F1336=0,0,H1336+I1336+'motorcycle data'!$E$7)</f>
        <v>146.36330312500007</v>
      </c>
      <c r="K1336" s="14">
        <f t="shared" si="242"/>
        <v>146.36330312500007</v>
      </c>
      <c r="L1336" s="14">
        <f t="shared" si="243"/>
        <v>0</v>
      </c>
      <c r="M1336" s="14">
        <f t="shared" si="244"/>
        <v>3.2931743203125015</v>
      </c>
      <c r="N1336" s="14">
        <f t="shared" si="240"/>
        <v>3.2931743203125015</v>
      </c>
      <c r="O1336" s="14">
        <f t="shared" si="245"/>
        <v>0</v>
      </c>
      <c r="P1336" s="14">
        <f t="shared" si="246"/>
        <v>0</v>
      </c>
      <c r="Q1336" s="14" t="str">
        <f t="shared" si="247"/>
        <v/>
      </c>
      <c r="R1336" s="14"/>
      <c r="S1336" s="14"/>
      <c r="T1336" s="14">
        <f t="shared" si="250"/>
        <v>1542.4059794858335</v>
      </c>
      <c r="U1336" s="14">
        <f t="shared" si="251"/>
        <v>188.92642696475883</v>
      </c>
      <c r="V1336" s="14">
        <f t="shared" si="248"/>
        <v>0</v>
      </c>
    </row>
    <row r="1337" spans="2:22" x14ac:dyDescent="0.3">
      <c r="B1337" s="10" t="s">
        <v>12</v>
      </c>
      <c r="C1337" s="10">
        <v>1329</v>
      </c>
      <c r="D1337" s="10">
        <v>307</v>
      </c>
      <c r="E1337" s="11">
        <v>81</v>
      </c>
      <c r="F1337" s="22">
        <f t="shared" si="241"/>
        <v>22.5</v>
      </c>
      <c r="G1337" s="14">
        <f t="shared" si="249"/>
        <v>0</v>
      </c>
      <c r="H1337" s="14">
        <f>('motorcycle data'!$C$4)*(G1337)</f>
        <v>0</v>
      </c>
      <c r="I1337" s="14">
        <f>0.5*1.225*F1337^2*('motorcycle data'!$F$4)*('motorcycle data'!$G$4)</f>
        <v>102.01570312499999</v>
      </c>
      <c r="J1337" s="14">
        <f>IF(F1337=0,0,H1337+I1337+'motorcycle data'!$E$7)</f>
        <v>140.86330312499999</v>
      </c>
      <c r="K1337" s="14">
        <f t="shared" si="242"/>
        <v>140.86330312499999</v>
      </c>
      <c r="L1337" s="14">
        <f t="shared" si="243"/>
        <v>0</v>
      </c>
      <c r="M1337" s="14">
        <f t="shared" si="244"/>
        <v>3.1694243203124999</v>
      </c>
      <c r="N1337" s="14">
        <f t="shared" si="240"/>
        <v>3.1694243203124999</v>
      </c>
      <c r="O1337" s="14">
        <f t="shared" si="245"/>
        <v>0</v>
      </c>
      <c r="P1337" s="14">
        <f t="shared" si="246"/>
        <v>0</v>
      </c>
      <c r="Q1337" s="14" t="str">
        <f t="shared" si="247"/>
        <v/>
      </c>
      <c r="R1337" s="14"/>
      <c r="S1337" s="14"/>
      <c r="T1337" s="14">
        <f t="shared" si="250"/>
        <v>1545.5754038061461</v>
      </c>
      <c r="U1337" s="14">
        <f t="shared" si="251"/>
        <v>188.92642696475883</v>
      </c>
      <c r="V1337" s="14">
        <f t="shared" si="248"/>
        <v>0</v>
      </c>
    </row>
    <row r="1338" spans="2:22" x14ac:dyDescent="0.3">
      <c r="B1338" s="10" t="s">
        <v>12</v>
      </c>
      <c r="C1338" s="10">
        <v>1330</v>
      </c>
      <c r="D1338" s="10">
        <v>308</v>
      </c>
      <c r="E1338" s="11">
        <v>81</v>
      </c>
      <c r="F1338" s="22">
        <f t="shared" si="241"/>
        <v>22.5</v>
      </c>
      <c r="G1338" s="14">
        <f t="shared" si="249"/>
        <v>0</v>
      </c>
      <c r="H1338" s="14">
        <f>('motorcycle data'!$C$4)*(G1338)</f>
        <v>0</v>
      </c>
      <c r="I1338" s="14">
        <f>0.5*1.225*F1338^2*('motorcycle data'!$F$4)*('motorcycle data'!$G$4)</f>
        <v>102.01570312499999</v>
      </c>
      <c r="J1338" s="14">
        <f>IF(F1338=0,0,H1338+I1338+'motorcycle data'!$E$7)</f>
        <v>140.86330312499999</v>
      </c>
      <c r="K1338" s="14">
        <f t="shared" si="242"/>
        <v>140.86330312499999</v>
      </c>
      <c r="L1338" s="14">
        <f t="shared" si="243"/>
        <v>0</v>
      </c>
      <c r="M1338" s="14">
        <f t="shared" si="244"/>
        <v>3.1694243203124999</v>
      </c>
      <c r="N1338" s="14">
        <f t="shared" si="240"/>
        <v>3.1694243203124999</v>
      </c>
      <c r="O1338" s="14">
        <f t="shared" si="245"/>
        <v>0</v>
      </c>
      <c r="P1338" s="14">
        <f t="shared" si="246"/>
        <v>0</v>
      </c>
      <c r="Q1338" s="14" t="str">
        <f t="shared" si="247"/>
        <v/>
      </c>
      <c r="R1338" s="14"/>
      <c r="S1338" s="14"/>
      <c r="T1338" s="14">
        <f t="shared" si="250"/>
        <v>1548.7448281264587</v>
      </c>
      <c r="U1338" s="14">
        <f t="shared" si="251"/>
        <v>188.92642696475883</v>
      </c>
      <c r="V1338" s="14">
        <f t="shared" si="248"/>
        <v>0</v>
      </c>
    </row>
    <row r="1339" spans="2:22" x14ac:dyDescent="0.3">
      <c r="B1339" s="10" t="s">
        <v>12</v>
      </c>
      <c r="C1339" s="10">
        <v>1331</v>
      </c>
      <c r="D1339" s="10">
        <v>309</v>
      </c>
      <c r="E1339" s="11">
        <v>81</v>
      </c>
      <c r="F1339" s="22">
        <f t="shared" si="241"/>
        <v>22.5</v>
      </c>
      <c r="G1339" s="14">
        <f t="shared" si="249"/>
        <v>0</v>
      </c>
      <c r="H1339" s="14">
        <f>('motorcycle data'!$C$4)*(G1339)</f>
        <v>0</v>
      </c>
      <c r="I1339" s="14">
        <f>0.5*1.225*F1339^2*('motorcycle data'!$F$4)*('motorcycle data'!$G$4)</f>
        <v>102.01570312499999</v>
      </c>
      <c r="J1339" s="14">
        <f>IF(F1339=0,0,H1339+I1339+'motorcycle data'!$E$7)</f>
        <v>140.86330312499999</v>
      </c>
      <c r="K1339" s="14">
        <f t="shared" si="242"/>
        <v>140.86330312499999</v>
      </c>
      <c r="L1339" s="14">
        <f t="shared" si="243"/>
        <v>0</v>
      </c>
      <c r="M1339" s="14">
        <f t="shared" si="244"/>
        <v>3.1694243203124999</v>
      </c>
      <c r="N1339" s="14">
        <f t="shared" si="240"/>
        <v>3.1694243203124999</v>
      </c>
      <c r="O1339" s="14">
        <f t="shared" si="245"/>
        <v>0</v>
      </c>
      <c r="P1339" s="14">
        <f t="shared" si="246"/>
        <v>0</v>
      </c>
      <c r="Q1339" s="14" t="str">
        <f t="shared" si="247"/>
        <v/>
      </c>
      <c r="R1339" s="14"/>
      <c r="S1339" s="14"/>
      <c r="T1339" s="14">
        <f t="shared" si="250"/>
        <v>1551.9142524467713</v>
      </c>
      <c r="U1339" s="14">
        <f t="shared" si="251"/>
        <v>188.92642696475883</v>
      </c>
      <c r="V1339" s="14">
        <f t="shared" si="248"/>
        <v>0</v>
      </c>
    </row>
    <row r="1340" spans="2:22" x14ac:dyDescent="0.3">
      <c r="B1340" s="10" t="s">
        <v>12</v>
      </c>
      <c r="C1340" s="10">
        <v>1332</v>
      </c>
      <c r="D1340" s="10">
        <v>310</v>
      </c>
      <c r="E1340" s="11">
        <v>81</v>
      </c>
      <c r="F1340" s="22">
        <f t="shared" si="241"/>
        <v>22.5</v>
      </c>
      <c r="G1340" s="14">
        <f t="shared" si="249"/>
        <v>-1.3888888888888099E-2</v>
      </c>
      <c r="H1340" s="14">
        <f>('motorcycle data'!$C$4)*(G1340)</f>
        <v>-2.7499999999998437</v>
      </c>
      <c r="I1340" s="14">
        <f>0.5*1.225*F1340^2*('motorcycle data'!$F$4)*('motorcycle data'!$G$4)</f>
        <v>102.01570312499999</v>
      </c>
      <c r="J1340" s="14">
        <f>IF(F1340=0,0,H1340+I1340+'motorcycle data'!$E$7)</f>
        <v>138.11330312500013</v>
      </c>
      <c r="K1340" s="14">
        <f t="shared" si="242"/>
        <v>138.11330312500013</v>
      </c>
      <c r="L1340" s="14">
        <f t="shared" si="243"/>
        <v>0</v>
      </c>
      <c r="M1340" s="14">
        <f t="shared" si="244"/>
        <v>3.1075493203125029</v>
      </c>
      <c r="N1340" s="14">
        <f t="shared" si="240"/>
        <v>3.1075493203125029</v>
      </c>
      <c r="O1340" s="14">
        <f t="shared" si="245"/>
        <v>0</v>
      </c>
      <c r="P1340" s="14">
        <f t="shared" si="246"/>
        <v>0</v>
      </c>
      <c r="Q1340" s="14">
        <f t="shared" si="247"/>
        <v>0</v>
      </c>
      <c r="R1340" s="14">
        <f>SUM(Q1340:Q1346)</f>
        <v>0</v>
      </c>
      <c r="S1340" s="14"/>
      <c r="T1340" s="14">
        <f t="shared" si="250"/>
        <v>1555.0218017670838</v>
      </c>
      <c r="U1340" s="14">
        <f t="shared" si="251"/>
        <v>188.92642696475883</v>
      </c>
      <c r="V1340" s="14">
        <f t="shared" si="248"/>
        <v>0</v>
      </c>
    </row>
    <row r="1341" spans="2:22" x14ac:dyDescent="0.3">
      <c r="B1341" s="10" t="s">
        <v>12</v>
      </c>
      <c r="C1341" s="10">
        <v>1333</v>
      </c>
      <c r="D1341" s="10">
        <v>311</v>
      </c>
      <c r="E1341" s="11">
        <v>80.900000000000006</v>
      </c>
      <c r="F1341" s="22">
        <f t="shared" si="241"/>
        <v>22.472222222222225</v>
      </c>
      <c r="G1341" s="14">
        <f t="shared" si="249"/>
        <v>-5.5555555555556344E-2</v>
      </c>
      <c r="H1341" s="14">
        <f>('motorcycle data'!$C$4)*(G1341)</f>
        <v>-11.000000000000156</v>
      </c>
      <c r="I1341" s="14">
        <f>0.5*1.225*F1341^2*('motorcycle data'!$F$4)*('motorcycle data'!$G$4)</f>
        <v>101.76396798804014</v>
      </c>
      <c r="J1341" s="14">
        <f>IF(F1341=0,0,H1341+I1341+'motorcycle data'!$E$7)</f>
        <v>129.61156798803998</v>
      </c>
      <c r="K1341" s="14">
        <f t="shared" si="242"/>
        <v>129.61156798803998</v>
      </c>
      <c r="L1341" s="14">
        <f t="shared" si="243"/>
        <v>0</v>
      </c>
      <c r="M1341" s="14">
        <f t="shared" si="244"/>
        <v>2.9126599583978985</v>
      </c>
      <c r="N1341" s="14">
        <f t="shared" si="240"/>
        <v>2.9126599583978985</v>
      </c>
      <c r="O1341" s="14">
        <f t="shared" si="245"/>
        <v>0</v>
      </c>
      <c r="P1341" s="14">
        <f t="shared" si="246"/>
        <v>0</v>
      </c>
      <c r="Q1341" s="14">
        <f t="shared" si="247"/>
        <v>0</v>
      </c>
      <c r="R1341" s="14"/>
      <c r="S1341" s="14"/>
      <c r="T1341" s="14">
        <f t="shared" si="250"/>
        <v>1557.9344617254817</v>
      </c>
      <c r="U1341" s="14">
        <f t="shared" si="251"/>
        <v>188.92642696475883</v>
      </c>
      <c r="V1341" s="14">
        <f t="shared" si="248"/>
        <v>0</v>
      </c>
    </row>
    <row r="1342" spans="2:22" x14ac:dyDescent="0.3">
      <c r="B1342" s="10" t="s">
        <v>12</v>
      </c>
      <c r="C1342" s="10">
        <v>1334</v>
      </c>
      <c r="D1342" s="10">
        <v>312</v>
      </c>
      <c r="E1342" s="11">
        <v>80.599999999999994</v>
      </c>
      <c r="F1342" s="22">
        <f t="shared" si="241"/>
        <v>22.388888888888886</v>
      </c>
      <c r="G1342" s="14">
        <f t="shared" si="249"/>
        <v>-8.3333333333334522E-2</v>
      </c>
      <c r="H1342" s="14">
        <f>('motorcycle data'!$C$4)*(G1342)</f>
        <v>-16.500000000000234</v>
      </c>
      <c r="I1342" s="14">
        <f>0.5*1.225*F1342^2*('motorcycle data'!$F$4)*('motorcycle data'!$G$4)</f>
        <v>101.01062843364194</v>
      </c>
      <c r="J1342" s="14">
        <f>IF(F1342=0,0,H1342+I1342+'motorcycle data'!$E$7)</f>
        <v>123.3582284336417</v>
      </c>
      <c r="K1342" s="14">
        <f t="shared" si="242"/>
        <v>123.3582284336417</v>
      </c>
      <c r="L1342" s="14">
        <f t="shared" si="243"/>
        <v>0</v>
      </c>
      <c r="M1342" s="14">
        <f t="shared" si="244"/>
        <v>2.7618536699309777</v>
      </c>
      <c r="N1342" s="14">
        <f t="shared" si="240"/>
        <v>2.7618536699309777</v>
      </c>
      <c r="O1342" s="14">
        <f t="shared" si="245"/>
        <v>0</v>
      </c>
      <c r="P1342" s="14">
        <f t="shared" si="246"/>
        <v>0</v>
      </c>
      <c r="Q1342" s="14">
        <f t="shared" si="247"/>
        <v>0</v>
      </c>
      <c r="R1342" s="14"/>
      <c r="S1342" s="14"/>
      <c r="T1342" s="14">
        <f t="shared" si="250"/>
        <v>1560.6963153954127</v>
      </c>
      <c r="U1342" s="14">
        <f t="shared" si="251"/>
        <v>188.92642696475883</v>
      </c>
      <c r="V1342" s="14">
        <f t="shared" si="248"/>
        <v>0</v>
      </c>
    </row>
    <row r="1343" spans="2:22" x14ac:dyDescent="0.3">
      <c r="B1343" s="10" t="s">
        <v>12</v>
      </c>
      <c r="C1343" s="10">
        <v>1335</v>
      </c>
      <c r="D1343" s="10">
        <v>313</v>
      </c>
      <c r="E1343" s="11">
        <v>80.3</v>
      </c>
      <c r="F1343" s="22">
        <f t="shared" si="241"/>
        <v>22.305555555555554</v>
      </c>
      <c r="G1343" s="14">
        <f t="shared" si="249"/>
        <v>-8.3333333333332538E-2</v>
      </c>
      <c r="H1343" s="14">
        <f>('motorcycle data'!$C$4)*(G1343)</f>
        <v>-16.499999999999844</v>
      </c>
      <c r="I1343" s="14">
        <f>0.5*1.225*F1343^2*('motorcycle data'!$F$4)*('motorcycle data'!$G$4)</f>
        <v>100.26008766396603</v>
      </c>
      <c r="J1343" s="14">
        <f>IF(F1343=0,0,H1343+I1343+'motorcycle data'!$E$7)</f>
        <v>122.60768766396619</v>
      </c>
      <c r="K1343" s="14">
        <f t="shared" si="242"/>
        <v>122.60768766396619</v>
      </c>
      <c r="L1343" s="14">
        <f t="shared" si="243"/>
        <v>0</v>
      </c>
      <c r="M1343" s="14">
        <f t="shared" si="244"/>
        <v>2.734832588726801</v>
      </c>
      <c r="N1343" s="14">
        <f t="shared" si="240"/>
        <v>2.734832588726801</v>
      </c>
      <c r="O1343" s="14">
        <f t="shared" si="245"/>
        <v>0</v>
      </c>
      <c r="P1343" s="14">
        <f t="shared" si="246"/>
        <v>0</v>
      </c>
      <c r="Q1343" s="14">
        <f t="shared" si="247"/>
        <v>0</v>
      </c>
      <c r="R1343" s="14"/>
      <c r="S1343" s="14"/>
      <c r="T1343" s="14">
        <f t="shared" si="250"/>
        <v>1563.4311479841394</v>
      </c>
      <c r="U1343" s="14">
        <f t="shared" si="251"/>
        <v>188.92642696475883</v>
      </c>
      <c r="V1343" s="14">
        <f t="shared" si="248"/>
        <v>0</v>
      </c>
    </row>
    <row r="1344" spans="2:22" x14ac:dyDescent="0.3">
      <c r="B1344" s="10" t="s">
        <v>12</v>
      </c>
      <c r="C1344" s="10">
        <v>1336</v>
      </c>
      <c r="D1344" s="10">
        <v>314</v>
      </c>
      <c r="E1344" s="11">
        <v>80</v>
      </c>
      <c r="F1344" s="22">
        <f t="shared" si="241"/>
        <v>22.222222222222221</v>
      </c>
      <c r="G1344" s="14">
        <f t="shared" si="249"/>
        <v>-5.5555555555554373E-2</v>
      </c>
      <c r="H1344" s="14">
        <f>('motorcycle data'!$C$4)*(G1344)</f>
        <v>-10.999999999999766</v>
      </c>
      <c r="I1344" s="14">
        <f>0.5*1.225*F1344^2*('motorcycle data'!$F$4)*('motorcycle data'!$G$4)</f>
        <v>99.512345679012341</v>
      </c>
      <c r="J1344" s="14">
        <f>IF(F1344=0,0,H1344+I1344+'motorcycle data'!$E$7)</f>
        <v>127.35994567901258</v>
      </c>
      <c r="K1344" s="14">
        <f t="shared" si="242"/>
        <v>127.35994567901258</v>
      </c>
      <c r="L1344" s="14">
        <f t="shared" si="243"/>
        <v>0</v>
      </c>
      <c r="M1344" s="14">
        <f t="shared" si="244"/>
        <v>2.8302210150891685</v>
      </c>
      <c r="N1344" s="14">
        <f t="shared" si="240"/>
        <v>2.8302210150891685</v>
      </c>
      <c r="O1344" s="14">
        <f t="shared" si="245"/>
        <v>0</v>
      </c>
      <c r="P1344" s="14">
        <f t="shared" si="246"/>
        <v>0</v>
      </c>
      <c r="Q1344" s="14">
        <f t="shared" si="247"/>
        <v>0</v>
      </c>
      <c r="R1344" s="14"/>
      <c r="S1344" s="14"/>
      <c r="T1344" s="14">
        <f t="shared" si="250"/>
        <v>1566.2613689992286</v>
      </c>
      <c r="U1344" s="14">
        <f t="shared" si="251"/>
        <v>188.92642696475883</v>
      </c>
      <c r="V1344" s="14">
        <f t="shared" si="248"/>
        <v>0</v>
      </c>
    </row>
    <row r="1345" spans="2:22" x14ac:dyDescent="0.3">
      <c r="B1345" s="10" t="s">
        <v>12</v>
      </c>
      <c r="C1345" s="10">
        <v>1337</v>
      </c>
      <c r="D1345" s="10">
        <v>315</v>
      </c>
      <c r="E1345" s="11">
        <v>79.900000000000006</v>
      </c>
      <c r="F1345" s="22">
        <f t="shared" si="241"/>
        <v>22.194444444444446</v>
      </c>
      <c r="G1345" s="14">
        <f t="shared" si="249"/>
        <v>-2.7777777777778172E-2</v>
      </c>
      <c r="H1345" s="14">
        <f>('motorcycle data'!$C$4)*(G1345)</f>
        <v>-5.5000000000000782</v>
      </c>
      <c r="I1345" s="14">
        <f>0.5*1.225*F1345^2*('motorcycle data'!$F$4)*('motorcycle data'!$G$4)</f>
        <v>99.263720302854949</v>
      </c>
      <c r="J1345" s="14">
        <f>IF(F1345=0,0,H1345+I1345+'motorcycle data'!$E$7)</f>
        <v>132.61132030285486</v>
      </c>
      <c r="K1345" s="14">
        <f t="shared" si="242"/>
        <v>132.61132030285486</v>
      </c>
      <c r="L1345" s="14">
        <f t="shared" si="243"/>
        <v>0</v>
      </c>
      <c r="M1345" s="14">
        <f t="shared" si="244"/>
        <v>2.9432345811661405</v>
      </c>
      <c r="N1345" s="14">
        <f t="shared" si="240"/>
        <v>2.9432345811661405</v>
      </c>
      <c r="O1345" s="14">
        <f t="shared" si="245"/>
        <v>0</v>
      </c>
      <c r="P1345" s="14">
        <f t="shared" si="246"/>
        <v>0</v>
      </c>
      <c r="Q1345" s="14">
        <f t="shared" si="247"/>
        <v>0</v>
      </c>
      <c r="R1345" s="14"/>
      <c r="S1345" s="14"/>
      <c r="T1345" s="14">
        <f t="shared" si="250"/>
        <v>1569.2046035803946</v>
      </c>
      <c r="U1345" s="14">
        <f t="shared" si="251"/>
        <v>188.92642696475883</v>
      </c>
      <c r="V1345" s="14">
        <f t="shared" si="248"/>
        <v>0</v>
      </c>
    </row>
    <row r="1346" spans="2:22" x14ac:dyDescent="0.3">
      <c r="B1346" s="10" t="s">
        <v>12</v>
      </c>
      <c r="C1346" s="10">
        <v>1338</v>
      </c>
      <c r="D1346" s="10">
        <v>316</v>
      </c>
      <c r="E1346" s="11">
        <v>79.8</v>
      </c>
      <c r="F1346" s="22">
        <f t="shared" si="241"/>
        <v>22.166666666666664</v>
      </c>
      <c r="G1346" s="14">
        <f t="shared" si="249"/>
        <v>-1.3888888888890073E-2</v>
      </c>
      <c r="H1346" s="14">
        <f>('motorcycle data'!$C$4)*(G1346)</f>
        <v>-2.7500000000002345</v>
      </c>
      <c r="I1346" s="14">
        <f>0.5*1.225*F1346^2*('motorcycle data'!$F$4)*('motorcycle data'!$G$4)</f>
        <v>99.015405902777758</v>
      </c>
      <c r="J1346" s="14">
        <f>IF(F1346=0,0,H1346+I1346+'motorcycle data'!$E$7)</f>
        <v>135.11300590277753</v>
      </c>
      <c r="K1346" s="14">
        <f t="shared" si="242"/>
        <v>135.11300590277753</v>
      </c>
      <c r="L1346" s="14">
        <f t="shared" si="243"/>
        <v>0</v>
      </c>
      <c r="M1346" s="14">
        <f t="shared" si="244"/>
        <v>2.9950049641782348</v>
      </c>
      <c r="N1346" s="14">
        <f t="shared" si="240"/>
        <v>2.9950049641782348</v>
      </c>
      <c r="O1346" s="14">
        <f t="shared" si="245"/>
        <v>0</v>
      </c>
      <c r="P1346" s="14">
        <f t="shared" si="246"/>
        <v>0</v>
      </c>
      <c r="Q1346" s="14">
        <f t="shared" si="247"/>
        <v>0</v>
      </c>
      <c r="R1346" s="14"/>
      <c r="S1346" s="14"/>
      <c r="T1346" s="14">
        <f t="shared" si="250"/>
        <v>1572.1996085445728</v>
      </c>
      <c r="U1346" s="14">
        <f t="shared" si="251"/>
        <v>188.92642696475883</v>
      </c>
      <c r="V1346" s="14">
        <f t="shared" si="248"/>
        <v>0</v>
      </c>
    </row>
    <row r="1347" spans="2:22" x14ac:dyDescent="0.3">
      <c r="B1347" s="10" t="s">
        <v>12</v>
      </c>
      <c r="C1347" s="10">
        <v>1339</v>
      </c>
      <c r="D1347" s="10">
        <v>317</v>
      </c>
      <c r="E1347" s="11">
        <v>79.8</v>
      </c>
      <c r="F1347" s="22">
        <f t="shared" si="241"/>
        <v>22.166666666666664</v>
      </c>
      <c r="G1347" s="14">
        <f t="shared" si="249"/>
        <v>0</v>
      </c>
      <c r="H1347" s="14">
        <f>('motorcycle data'!$C$4)*(G1347)</f>
        <v>0</v>
      </c>
      <c r="I1347" s="14">
        <f>0.5*1.225*F1347^2*('motorcycle data'!$F$4)*('motorcycle data'!$G$4)</f>
        <v>99.015405902777758</v>
      </c>
      <c r="J1347" s="14">
        <f>IF(F1347=0,0,H1347+I1347+'motorcycle data'!$E$7)</f>
        <v>137.86300590277776</v>
      </c>
      <c r="K1347" s="14">
        <f t="shared" si="242"/>
        <v>137.86300590277776</v>
      </c>
      <c r="L1347" s="14">
        <f t="shared" si="243"/>
        <v>0</v>
      </c>
      <c r="M1347" s="14">
        <f t="shared" si="244"/>
        <v>3.0559632975115734</v>
      </c>
      <c r="N1347" s="14">
        <f t="shared" si="240"/>
        <v>3.0559632975115734</v>
      </c>
      <c r="O1347" s="14">
        <f t="shared" si="245"/>
        <v>0</v>
      </c>
      <c r="P1347" s="14">
        <f t="shared" si="246"/>
        <v>0</v>
      </c>
      <c r="Q1347" s="14" t="str">
        <f t="shared" si="247"/>
        <v/>
      </c>
      <c r="R1347" s="14"/>
      <c r="S1347" s="14"/>
      <c r="T1347" s="14">
        <f t="shared" si="250"/>
        <v>1575.2555718420845</v>
      </c>
      <c r="U1347" s="14">
        <f t="shared" si="251"/>
        <v>188.92642696475883</v>
      </c>
      <c r="V1347" s="14">
        <f t="shared" si="248"/>
        <v>0</v>
      </c>
    </row>
    <row r="1348" spans="2:22" x14ac:dyDescent="0.3">
      <c r="B1348" s="10" t="s">
        <v>12</v>
      </c>
      <c r="C1348" s="10">
        <v>1340</v>
      </c>
      <c r="D1348" s="10">
        <v>318</v>
      </c>
      <c r="E1348" s="11">
        <v>79.8</v>
      </c>
      <c r="F1348" s="22">
        <f t="shared" si="241"/>
        <v>22.166666666666664</v>
      </c>
      <c r="G1348" s="14">
        <f t="shared" si="249"/>
        <v>1.3888888888890073E-2</v>
      </c>
      <c r="H1348" s="14">
        <f>('motorcycle data'!$C$4)*(G1348)</f>
        <v>2.7500000000002345</v>
      </c>
      <c r="I1348" s="14">
        <f>0.5*1.225*F1348^2*('motorcycle data'!$F$4)*('motorcycle data'!$G$4)</f>
        <v>99.015405902777758</v>
      </c>
      <c r="J1348" s="14">
        <f>IF(F1348=0,0,H1348+I1348+'motorcycle data'!$E$7)</f>
        <v>140.61300590277799</v>
      </c>
      <c r="K1348" s="14">
        <f t="shared" si="242"/>
        <v>140.61300590277799</v>
      </c>
      <c r="L1348" s="14">
        <f t="shared" si="243"/>
        <v>0</v>
      </c>
      <c r="M1348" s="14">
        <f t="shared" si="244"/>
        <v>3.1169216308449119</v>
      </c>
      <c r="N1348" s="14">
        <f t="shared" si="240"/>
        <v>3.1169216308449119</v>
      </c>
      <c r="O1348" s="14">
        <f t="shared" si="245"/>
        <v>0</v>
      </c>
      <c r="P1348" s="14">
        <f t="shared" si="246"/>
        <v>0</v>
      </c>
      <c r="Q1348" s="14" t="str">
        <f t="shared" si="247"/>
        <v/>
      </c>
      <c r="R1348" s="14"/>
      <c r="S1348" s="14"/>
      <c r="T1348" s="14">
        <f t="shared" si="250"/>
        <v>1578.3724934729294</v>
      </c>
      <c r="U1348" s="14">
        <f t="shared" si="251"/>
        <v>188.92642696475883</v>
      </c>
      <c r="V1348" s="14">
        <f t="shared" si="248"/>
        <v>0</v>
      </c>
    </row>
    <row r="1349" spans="2:22" x14ac:dyDescent="0.3">
      <c r="B1349" s="10" t="s">
        <v>12</v>
      </c>
      <c r="C1349" s="10">
        <v>1341</v>
      </c>
      <c r="D1349" s="10">
        <v>319</v>
      </c>
      <c r="E1349" s="11">
        <v>79.900000000000006</v>
      </c>
      <c r="F1349" s="22">
        <f t="shared" si="241"/>
        <v>22.194444444444446</v>
      </c>
      <c r="G1349" s="14">
        <f t="shared" si="249"/>
        <v>2.7777777777778172E-2</v>
      </c>
      <c r="H1349" s="14">
        <f>('motorcycle data'!$C$4)*(G1349)</f>
        <v>5.5000000000000782</v>
      </c>
      <c r="I1349" s="14">
        <f>0.5*1.225*F1349^2*('motorcycle data'!$F$4)*('motorcycle data'!$G$4)</f>
        <v>99.263720302854949</v>
      </c>
      <c r="J1349" s="14">
        <f>IF(F1349=0,0,H1349+I1349+'motorcycle data'!$E$7)</f>
        <v>143.61132030285503</v>
      </c>
      <c r="K1349" s="14">
        <f t="shared" si="242"/>
        <v>143.61132030285503</v>
      </c>
      <c r="L1349" s="14">
        <f t="shared" si="243"/>
        <v>0</v>
      </c>
      <c r="M1349" s="14">
        <f t="shared" si="244"/>
        <v>3.1873734700550331</v>
      </c>
      <c r="N1349" s="14">
        <f t="shared" si="240"/>
        <v>3.1873734700550331</v>
      </c>
      <c r="O1349" s="14">
        <f t="shared" si="245"/>
        <v>0</v>
      </c>
      <c r="P1349" s="14">
        <f t="shared" si="246"/>
        <v>0</v>
      </c>
      <c r="Q1349" s="14" t="str">
        <f t="shared" si="247"/>
        <v/>
      </c>
      <c r="R1349" s="14"/>
      <c r="S1349" s="14"/>
      <c r="T1349" s="14">
        <f t="shared" si="250"/>
        <v>1581.5598669429844</v>
      </c>
      <c r="U1349" s="14">
        <f t="shared" si="251"/>
        <v>188.92642696475883</v>
      </c>
      <c r="V1349" s="14">
        <f t="shared" si="248"/>
        <v>0</v>
      </c>
    </row>
    <row r="1350" spans="2:22" x14ac:dyDescent="0.3">
      <c r="B1350" s="10" t="s">
        <v>12</v>
      </c>
      <c r="C1350" s="10">
        <v>1342</v>
      </c>
      <c r="D1350" s="10">
        <v>320</v>
      </c>
      <c r="E1350" s="11">
        <v>80</v>
      </c>
      <c r="F1350" s="22">
        <f t="shared" si="241"/>
        <v>22.222222222222221</v>
      </c>
      <c r="G1350" s="14">
        <f t="shared" si="249"/>
        <v>6.9444444444444448E-2</v>
      </c>
      <c r="H1350" s="14">
        <f>('motorcycle data'!$C$4)*(G1350)</f>
        <v>13.75</v>
      </c>
      <c r="I1350" s="14">
        <f>0.5*1.225*F1350^2*('motorcycle data'!$F$4)*('motorcycle data'!$G$4)</f>
        <v>99.512345679012341</v>
      </c>
      <c r="J1350" s="14">
        <f>IF(F1350=0,0,H1350+I1350+'motorcycle data'!$E$7)</f>
        <v>152.10994567901236</v>
      </c>
      <c r="K1350" s="14">
        <f t="shared" si="242"/>
        <v>152.10994567901236</v>
      </c>
      <c r="L1350" s="14">
        <f t="shared" si="243"/>
        <v>0</v>
      </c>
      <c r="M1350" s="14">
        <f t="shared" si="244"/>
        <v>3.3802210150891634</v>
      </c>
      <c r="N1350" s="14">
        <f t="shared" si="240"/>
        <v>3.3802210150891634</v>
      </c>
      <c r="O1350" s="14">
        <f t="shared" si="245"/>
        <v>0</v>
      </c>
      <c r="P1350" s="14">
        <f t="shared" si="246"/>
        <v>0</v>
      </c>
      <c r="Q1350" s="14" t="str">
        <f t="shared" si="247"/>
        <v/>
      </c>
      <c r="R1350" s="14"/>
      <c r="S1350" s="14"/>
      <c r="T1350" s="14">
        <f t="shared" si="250"/>
        <v>1584.9400879580735</v>
      </c>
      <c r="U1350" s="14">
        <f t="shared" si="251"/>
        <v>188.92642696475883</v>
      </c>
      <c r="V1350" s="14">
        <f t="shared" si="248"/>
        <v>0</v>
      </c>
    </row>
    <row r="1351" spans="2:22" x14ac:dyDescent="0.3">
      <c r="B1351" s="10" t="s">
        <v>12</v>
      </c>
      <c r="C1351" s="10">
        <v>1343</v>
      </c>
      <c r="D1351" s="10">
        <v>321</v>
      </c>
      <c r="E1351" s="11">
        <v>80.400000000000006</v>
      </c>
      <c r="F1351" s="22">
        <f t="shared" si="241"/>
        <v>22.333333333333336</v>
      </c>
      <c r="G1351" s="14">
        <f t="shared" si="249"/>
        <v>0.11111111111111072</v>
      </c>
      <c r="H1351" s="14">
        <f>('motorcycle data'!$C$4)*(G1351)</f>
        <v>21.999999999999922</v>
      </c>
      <c r="I1351" s="14">
        <f>0.5*1.225*F1351^2*('motorcycle data'!$F$4)*('motorcycle data'!$G$4)</f>
        <v>100.50995694444447</v>
      </c>
      <c r="J1351" s="14">
        <f>IF(F1351=0,0,H1351+I1351+'motorcycle data'!$E$7)</f>
        <v>161.35755694444438</v>
      </c>
      <c r="K1351" s="14">
        <f t="shared" si="242"/>
        <v>161.35755694444438</v>
      </c>
      <c r="L1351" s="14">
        <f t="shared" si="243"/>
        <v>0</v>
      </c>
      <c r="M1351" s="14">
        <f t="shared" si="244"/>
        <v>3.6036521050925918</v>
      </c>
      <c r="N1351" s="14">
        <f t="shared" si="240"/>
        <v>3.6036521050925918</v>
      </c>
      <c r="O1351" s="14">
        <f t="shared" si="245"/>
        <v>0</v>
      </c>
      <c r="P1351" s="14">
        <f t="shared" si="246"/>
        <v>0</v>
      </c>
      <c r="Q1351" s="14" t="str">
        <f t="shared" si="247"/>
        <v/>
      </c>
      <c r="R1351" s="14"/>
      <c r="S1351" s="14"/>
      <c r="T1351" s="14">
        <f t="shared" si="250"/>
        <v>1588.5437400631661</v>
      </c>
      <c r="U1351" s="14">
        <f t="shared" si="251"/>
        <v>188.92642696475883</v>
      </c>
      <c r="V1351" s="14">
        <f t="shared" si="248"/>
        <v>0</v>
      </c>
    </row>
    <row r="1352" spans="2:22" x14ac:dyDescent="0.3">
      <c r="B1352" s="10" t="s">
        <v>12</v>
      </c>
      <c r="C1352" s="10">
        <v>1344</v>
      </c>
      <c r="D1352" s="10">
        <v>322</v>
      </c>
      <c r="E1352" s="11">
        <v>80.8</v>
      </c>
      <c r="F1352" s="22">
        <f t="shared" si="241"/>
        <v>22.444444444444443</v>
      </c>
      <c r="G1352" s="14">
        <f t="shared" si="249"/>
        <v>0.11111111111111072</v>
      </c>
      <c r="H1352" s="14">
        <f>('motorcycle data'!$C$4)*(G1352)</f>
        <v>21.999999999999922</v>
      </c>
      <c r="I1352" s="14">
        <f>0.5*1.225*F1352^2*('motorcycle data'!$F$4)*('motorcycle data'!$G$4)</f>
        <v>101.51254382716047</v>
      </c>
      <c r="J1352" s="14">
        <f>IF(F1352=0,0,H1352+I1352+'motorcycle data'!$E$7)</f>
        <v>162.36014382716039</v>
      </c>
      <c r="K1352" s="14">
        <f t="shared" si="242"/>
        <v>162.36014382716039</v>
      </c>
      <c r="L1352" s="14">
        <f t="shared" si="243"/>
        <v>0</v>
      </c>
      <c r="M1352" s="14">
        <f t="shared" si="244"/>
        <v>3.6440832281207109</v>
      </c>
      <c r="N1352" s="14">
        <f t="shared" ref="N1352:N1415" si="252">IF(M1352&gt;0,M1352,0)</f>
        <v>3.6440832281207109</v>
      </c>
      <c r="O1352" s="14">
        <f t="shared" si="245"/>
        <v>0</v>
      </c>
      <c r="P1352" s="14">
        <f t="shared" si="246"/>
        <v>0</v>
      </c>
      <c r="Q1352" s="14" t="str">
        <f t="shared" si="247"/>
        <v/>
      </c>
      <c r="R1352" s="14"/>
      <c r="S1352" s="14"/>
      <c r="T1352" s="14">
        <f t="shared" si="250"/>
        <v>1592.1878232912868</v>
      </c>
      <c r="U1352" s="14">
        <f t="shared" si="251"/>
        <v>188.92642696475883</v>
      </c>
      <c r="V1352" s="14">
        <f t="shared" si="248"/>
        <v>0</v>
      </c>
    </row>
    <row r="1353" spans="2:22" x14ac:dyDescent="0.3">
      <c r="B1353" s="10" t="s">
        <v>12</v>
      </c>
      <c r="C1353" s="10">
        <v>1345</v>
      </c>
      <c r="D1353" s="10">
        <v>323</v>
      </c>
      <c r="E1353" s="11">
        <v>81.2</v>
      </c>
      <c r="F1353" s="22">
        <f t="shared" ref="F1353:F1416" si="253">E1353/3.6</f>
        <v>22.555555555555557</v>
      </c>
      <c r="G1353" s="14">
        <f t="shared" si="249"/>
        <v>9.7222222222222612E-2</v>
      </c>
      <c r="H1353" s="14">
        <f>('motorcycle data'!$C$4)*(G1353)</f>
        <v>19.250000000000078</v>
      </c>
      <c r="I1353" s="14">
        <f>0.5*1.225*F1353^2*('motorcycle data'!$F$4)*('motorcycle data'!$G$4)</f>
        <v>102.52010632716051</v>
      </c>
      <c r="J1353" s="14">
        <f>IF(F1353=0,0,H1353+I1353+'motorcycle data'!$E$7)</f>
        <v>160.61770632716059</v>
      </c>
      <c r="K1353" s="14">
        <f t="shared" ref="K1353:K1416" si="254">IF(J1353&lt;=0,0,J1353)</f>
        <v>160.61770632716059</v>
      </c>
      <c r="L1353" s="14">
        <f t="shared" ref="L1353:L1416" si="255">IF(J1353&lt;0,J1353*-1,0)</f>
        <v>0</v>
      </c>
      <c r="M1353" s="14">
        <f t="shared" ref="M1353:M1416" si="256">(J1353*F1353)/1000</f>
        <v>3.6228215982681782</v>
      </c>
      <c r="N1353" s="14">
        <f t="shared" si="252"/>
        <v>3.6228215982681782</v>
      </c>
      <c r="O1353" s="14">
        <f t="shared" ref="O1353:O1416" si="257">IF(M1353&lt;0,M1353*-1,0)</f>
        <v>0</v>
      </c>
      <c r="P1353" s="14">
        <f t="shared" ref="P1353:P1416" si="258">O1353*0.75</f>
        <v>0</v>
      </c>
      <c r="Q1353" s="14" t="str">
        <f t="shared" ref="Q1353:Q1416" si="259">IF(G1353&lt;0,P1353,"")</f>
        <v/>
      </c>
      <c r="R1353" s="14"/>
      <c r="S1353" s="14"/>
      <c r="T1353" s="14">
        <f t="shared" si="250"/>
        <v>1595.8106448895551</v>
      </c>
      <c r="U1353" s="14">
        <f t="shared" si="251"/>
        <v>188.92642696475883</v>
      </c>
      <c r="V1353" s="14">
        <f t="shared" ref="V1353:V1416" si="260">O1353*0.75*0.9*0.9</f>
        <v>0</v>
      </c>
    </row>
    <row r="1354" spans="2:22" x14ac:dyDescent="0.3">
      <c r="B1354" s="10" t="s">
        <v>12</v>
      </c>
      <c r="C1354" s="10">
        <v>1346</v>
      </c>
      <c r="D1354" s="10">
        <v>324</v>
      </c>
      <c r="E1354" s="11">
        <v>81.5</v>
      </c>
      <c r="F1354" s="22">
        <f t="shared" si="253"/>
        <v>22.638888888888889</v>
      </c>
      <c r="G1354" s="14">
        <f t="shared" ref="G1354:G1417" si="261">($E1355-$E1353)/2/3.6</f>
        <v>5.5555555555554373E-2</v>
      </c>
      <c r="H1354" s="14">
        <f>('motorcycle data'!$C$4)*(G1354)</f>
        <v>10.999999999999766</v>
      </c>
      <c r="I1354" s="14">
        <f>0.5*1.225*F1354^2*('motorcycle data'!$F$4)*('motorcycle data'!$G$4)</f>
        <v>103.27904345100308</v>
      </c>
      <c r="J1354" s="14">
        <f>IF(F1354=0,0,H1354+I1354+'motorcycle data'!$E$7)</f>
        <v>153.12664345100285</v>
      </c>
      <c r="K1354" s="14">
        <f t="shared" si="254"/>
        <v>153.12664345100285</v>
      </c>
      <c r="L1354" s="14">
        <f t="shared" si="255"/>
        <v>0</v>
      </c>
      <c r="M1354" s="14">
        <f t="shared" si="256"/>
        <v>3.466617067015759</v>
      </c>
      <c r="N1354" s="14">
        <f t="shared" si="252"/>
        <v>3.466617067015759</v>
      </c>
      <c r="O1354" s="14">
        <f t="shared" si="257"/>
        <v>0</v>
      </c>
      <c r="P1354" s="14">
        <f t="shared" si="258"/>
        <v>0</v>
      </c>
      <c r="Q1354" s="14" t="str">
        <f t="shared" si="259"/>
        <v/>
      </c>
      <c r="R1354" s="14"/>
      <c r="S1354" s="14"/>
      <c r="T1354" s="14">
        <f t="shared" ref="T1354:T1417" si="262">T1353+N1354</f>
        <v>1599.2772619565708</v>
      </c>
      <c r="U1354" s="14">
        <f t="shared" ref="U1354:U1417" si="263">U1353+O1354</f>
        <v>188.92642696475883</v>
      </c>
      <c r="V1354" s="14">
        <f t="shared" si="260"/>
        <v>0</v>
      </c>
    </row>
    <row r="1355" spans="2:22" x14ac:dyDescent="0.3">
      <c r="B1355" s="10" t="s">
        <v>12</v>
      </c>
      <c r="C1355" s="10">
        <v>1347</v>
      </c>
      <c r="D1355" s="10">
        <v>325</v>
      </c>
      <c r="E1355" s="11">
        <v>81.599999999999994</v>
      </c>
      <c r="F1355" s="22">
        <f t="shared" si="253"/>
        <v>22.666666666666664</v>
      </c>
      <c r="G1355" s="14">
        <f t="shared" si="261"/>
        <v>1.3888888888888099E-2</v>
      </c>
      <c r="H1355" s="14">
        <f>('motorcycle data'!$C$4)*(G1355)</f>
        <v>2.7499999999998437</v>
      </c>
      <c r="I1355" s="14">
        <f>0.5*1.225*F1355^2*('motorcycle data'!$F$4)*('motorcycle data'!$G$4)</f>
        <v>103.53264444444443</v>
      </c>
      <c r="J1355" s="14">
        <f>IF(F1355=0,0,H1355+I1355+'motorcycle data'!$E$7)</f>
        <v>145.13024444444426</v>
      </c>
      <c r="K1355" s="14">
        <f t="shared" si="254"/>
        <v>145.13024444444426</v>
      </c>
      <c r="L1355" s="14">
        <f t="shared" si="255"/>
        <v>0</v>
      </c>
      <c r="M1355" s="14">
        <f t="shared" si="256"/>
        <v>3.2896188740740695</v>
      </c>
      <c r="N1355" s="14">
        <f t="shared" si="252"/>
        <v>3.2896188740740695</v>
      </c>
      <c r="O1355" s="14">
        <f t="shared" si="257"/>
        <v>0</v>
      </c>
      <c r="P1355" s="14">
        <f t="shared" si="258"/>
        <v>0</v>
      </c>
      <c r="Q1355" s="14" t="str">
        <f t="shared" si="259"/>
        <v/>
      </c>
      <c r="R1355" s="14"/>
      <c r="S1355" s="14"/>
      <c r="T1355" s="14">
        <f t="shared" si="262"/>
        <v>1602.5668808306448</v>
      </c>
      <c r="U1355" s="14">
        <f t="shared" si="263"/>
        <v>188.92642696475883</v>
      </c>
      <c r="V1355" s="14">
        <f t="shared" si="260"/>
        <v>0</v>
      </c>
    </row>
    <row r="1356" spans="2:22" x14ac:dyDescent="0.3">
      <c r="B1356" s="10" t="s">
        <v>12</v>
      </c>
      <c r="C1356" s="10">
        <v>1348</v>
      </c>
      <c r="D1356" s="10">
        <v>326</v>
      </c>
      <c r="E1356" s="11">
        <v>81.599999999999994</v>
      </c>
      <c r="F1356" s="22">
        <f t="shared" si="253"/>
        <v>22.666666666666664</v>
      </c>
      <c r="G1356" s="14">
        <f t="shared" si="261"/>
        <v>-2.7777777777776198E-2</v>
      </c>
      <c r="H1356" s="14">
        <f>('motorcycle data'!$C$4)*(G1356)</f>
        <v>-5.4999999999996874</v>
      </c>
      <c r="I1356" s="14">
        <f>0.5*1.225*F1356^2*('motorcycle data'!$F$4)*('motorcycle data'!$G$4)</f>
        <v>103.53264444444443</v>
      </c>
      <c r="J1356" s="14">
        <f>IF(F1356=0,0,H1356+I1356+'motorcycle data'!$E$7)</f>
        <v>136.88024444444474</v>
      </c>
      <c r="K1356" s="14">
        <f t="shared" si="254"/>
        <v>136.88024444444474</v>
      </c>
      <c r="L1356" s="14">
        <f t="shared" si="255"/>
        <v>0</v>
      </c>
      <c r="M1356" s="14">
        <f t="shared" si="256"/>
        <v>3.1026188740740803</v>
      </c>
      <c r="N1356" s="14">
        <f t="shared" si="252"/>
        <v>3.1026188740740803</v>
      </c>
      <c r="O1356" s="14">
        <f t="shared" si="257"/>
        <v>0</v>
      </c>
      <c r="P1356" s="14">
        <f t="shared" si="258"/>
        <v>0</v>
      </c>
      <c r="Q1356" s="14">
        <f t="shared" si="259"/>
        <v>0</v>
      </c>
      <c r="R1356" s="14">
        <f>SUM(Q1356:Q1370)</f>
        <v>0.52027424775491216</v>
      </c>
      <c r="S1356" s="14">
        <f>R1356*15</f>
        <v>7.8041137163236822</v>
      </c>
      <c r="T1356" s="14">
        <f t="shared" si="262"/>
        <v>1605.6694997047189</v>
      </c>
      <c r="U1356" s="14">
        <f t="shared" si="263"/>
        <v>188.92642696475883</v>
      </c>
      <c r="V1356" s="14">
        <f t="shared" si="260"/>
        <v>0</v>
      </c>
    </row>
    <row r="1357" spans="2:22" x14ac:dyDescent="0.3">
      <c r="B1357" s="10" t="s">
        <v>12</v>
      </c>
      <c r="C1357" s="10">
        <v>1349</v>
      </c>
      <c r="D1357" s="10">
        <v>327</v>
      </c>
      <c r="E1357" s="11">
        <v>81.400000000000006</v>
      </c>
      <c r="F1357" s="22">
        <f t="shared" si="253"/>
        <v>22.611111111111111</v>
      </c>
      <c r="G1357" s="14">
        <f t="shared" si="261"/>
        <v>-0.12499999999999881</v>
      </c>
      <c r="H1357" s="14">
        <f>('motorcycle data'!$C$4)*(G1357)</f>
        <v>-24.749999999999762</v>
      </c>
      <c r="I1357" s="14">
        <f>0.5*1.225*F1357^2*('motorcycle data'!$F$4)*('motorcycle data'!$G$4)</f>
        <v>103.02575343364198</v>
      </c>
      <c r="J1357" s="14">
        <f>IF(F1357=0,0,H1357+I1357+'motorcycle data'!$E$7)</f>
        <v>117.12335343364222</v>
      </c>
      <c r="K1357" s="14">
        <f t="shared" si="254"/>
        <v>117.12335343364222</v>
      </c>
      <c r="L1357" s="14">
        <f t="shared" si="255"/>
        <v>0</v>
      </c>
      <c r="M1357" s="14">
        <f t="shared" si="256"/>
        <v>2.6482891581940211</v>
      </c>
      <c r="N1357" s="14">
        <f t="shared" si="252"/>
        <v>2.6482891581940211</v>
      </c>
      <c r="O1357" s="14">
        <f t="shared" si="257"/>
        <v>0</v>
      </c>
      <c r="P1357" s="14">
        <f t="shared" si="258"/>
        <v>0</v>
      </c>
      <c r="Q1357" s="14">
        <f t="shared" si="259"/>
        <v>0</v>
      </c>
      <c r="R1357" s="14"/>
      <c r="S1357" s="14"/>
      <c r="T1357" s="14">
        <f t="shared" si="262"/>
        <v>1608.3177888629129</v>
      </c>
      <c r="U1357" s="14">
        <f t="shared" si="263"/>
        <v>188.92642696475883</v>
      </c>
      <c r="V1357" s="14">
        <f t="shared" si="260"/>
        <v>0</v>
      </c>
    </row>
    <row r="1358" spans="2:22" x14ac:dyDescent="0.3">
      <c r="B1358" s="10" t="s">
        <v>12</v>
      </c>
      <c r="C1358" s="10">
        <v>1350</v>
      </c>
      <c r="D1358" s="10">
        <v>328</v>
      </c>
      <c r="E1358" s="11">
        <v>80.7</v>
      </c>
      <c r="F1358" s="22">
        <f t="shared" si="253"/>
        <v>22.416666666666668</v>
      </c>
      <c r="G1358" s="14">
        <f t="shared" si="261"/>
        <v>-0.25000000000000155</v>
      </c>
      <c r="H1358" s="14">
        <f>('motorcycle data'!$C$4)*(G1358)</f>
        <v>-49.500000000000306</v>
      </c>
      <c r="I1358" s="14">
        <f>0.5*1.225*F1358^2*('motorcycle data'!$F$4)*('motorcycle data'!$G$4)</f>
        <v>101.26143064236112</v>
      </c>
      <c r="J1358" s="14">
        <f>IF(F1358=0,0,H1358+I1358+'motorcycle data'!$E$7)</f>
        <v>90.609030642360807</v>
      </c>
      <c r="K1358" s="14">
        <f t="shared" si="254"/>
        <v>90.609030642360807</v>
      </c>
      <c r="L1358" s="14">
        <f t="shared" si="255"/>
        <v>0</v>
      </c>
      <c r="M1358" s="14">
        <f t="shared" si="256"/>
        <v>2.0311524368995881</v>
      </c>
      <c r="N1358" s="14">
        <f t="shared" si="252"/>
        <v>2.0311524368995881</v>
      </c>
      <c r="O1358" s="14">
        <f t="shared" si="257"/>
        <v>0</v>
      </c>
      <c r="P1358" s="14">
        <f t="shared" si="258"/>
        <v>0</v>
      </c>
      <c r="Q1358" s="14">
        <f t="shared" si="259"/>
        <v>0</v>
      </c>
      <c r="R1358" s="14"/>
      <c r="S1358" s="14"/>
      <c r="T1358" s="14">
        <f t="shared" si="262"/>
        <v>1610.3489412998126</v>
      </c>
      <c r="U1358" s="14">
        <f t="shared" si="263"/>
        <v>188.92642696475883</v>
      </c>
      <c r="V1358" s="14">
        <f t="shared" si="260"/>
        <v>0</v>
      </c>
    </row>
    <row r="1359" spans="2:22" x14ac:dyDescent="0.3">
      <c r="B1359" s="10" t="s">
        <v>12</v>
      </c>
      <c r="C1359" s="10">
        <v>1351</v>
      </c>
      <c r="D1359" s="10">
        <v>329</v>
      </c>
      <c r="E1359" s="11">
        <v>79.599999999999994</v>
      </c>
      <c r="F1359" s="22">
        <f t="shared" si="253"/>
        <v>22.111111111111111</v>
      </c>
      <c r="G1359" s="14">
        <f t="shared" si="261"/>
        <v>-0.34722222222222221</v>
      </c>
      <c r="H1359" s="14">
        <f>('motorcycle data'!$C$4)*(G1359)</f>
        <v>-68.75</v>
      </c>
      <c r="I1359" s="14">
        <f>0.5*1.225*F1359^2*('motorcycle data'!$F$4)*('motorcycle data'!$G$4)</f>
        <v>98.519710030864189</v>
      </c>
      <c r="J1359" s="14">
        <f>IF(F1359=0,0,H1359+I1359+'motorcycle data'!$E$7)</f>
        <v>68.617310030864189</v>
      </c>
      <c r="K1359" s="14">
        <f t="shared" si="254"/>
        <v>68.617310030864189</v>
      </c>
      <c r="L1359" s="14">
        <f t="shared" si="255"/>
        <v>0</v>
      </c>
      <c r="M1359" s="14">
        <f t="shared" si="256"/>
        <v>1.5172049662379969</v>
      </c>
      <c r="N1359" s="14">
        <f t="shared" si="252"/>
        <v>1.5172049662379969</v>
      </c>
      <c r="O1359" s="14">
        <f t="shared" si="257"/>
        <v>0</v>
      </c>
      <c r="P1359" s="14">
        <f t="shared" si="258"/>
        <v>0</v>
      </c>
      <c r="Q1359" s="14">
        <f t="shared" si="259"/>
        <v>0</v>
      </c>
      <c r="R1359" s="14"/>
      <c r="S1359" s="14"/>
      <c r="T1359" s="14">
        <f t="shared" si="262"/>
        <v>1611.8661462660507</v>
      </c>
      <c r="U1359" s="14">
        <f t="shared" si="263"/>
        <v>188.92642696475883</v>
      </c>
      <c r="V1359" s="14">
        <f t="shared" si="260"/>
        <v>0</v>
      </c>
    </row>
    <row r="1360" spans="2:22" x14ac:dyDescent="0.3">
      <c r="B1360" s="10" t="s">
        <v>12</v>
      </c>
      <c r="C1360" s="10">
        <v>1352</v>
      </c>
      <c r="D1360" s="10">
        <v>330</v>
      </c>
      <c r="E1360" s="11">
        <v>78.2</v>
      </c>
      <c r="F1360" s="22">
        <f t="shared" si="253"/>
        <v>21.722222222222221</v>
      </c>
      <c r="G1360" s="14">
        <f t="shared" si="261"/>
        <v>-0.38888888888888851</v>
      </c>
      <c r="H1360" s="14">
        <f>('motorcycle data'!$C$4)*(G1360)</f>
        <v>-76.999999999999929</v>
      </c>
      <c r="I1360" s="14">
        <f>0.5*1.225*F1360^2*('motorcycle data'!$F$4)*('motorcycle data'!$G$4)</f>
        <v>95.084668248456765</v>
      </c>
      <c r="J1360" s="14">
        <f>IF(F1360=0,0,H1360+I1360+'motorcycle data'!$E$7)</f>
        <v>56.932268248456836</v>
      </c>
      <c r="K1360" s="14">
        <f t="shared" si="254"/>
        <v>56.932268248456836</v>
      </c>
      <c r="L1360" s="14">
        <f t="shared" si="255"/>
        <v>0</v>
      </c>
      <c r="M1360" s="14">
        <f t="shared" si="256"/>
        <v>1.2366953825081457</v>
      </c>
      <c r="N1360" s="14">
        <f t="shared" si="252"/>
        <v>1.2366953825081457</v>
      </c>
      <c r="O1360" s="14">
        <f t="shared" si="257"/>
        <v>0</v>
      </c>
      <c r="P1360" s="14">
        <f t="shared" si="258"/>
        <v>0</v>
      </c>
      <c r="Q1360" s="14">
        <f t="shared" si="259"/>
        <v>0</v>
      </c>
      <c r="R1360" s="14"/>
      <c r="S1360" s="14"/>
      <c r="T1360" s="14">
        <f t="shared" si="262"/>
        <v>1613.1028416485588</v>
      </c>
      <c r="U1360" s="14">
        <f t="shared" si="263"/>
        <v>188.92642696475883</v>
      </c>
      <c r="V1360" s="14">
        <f t="shared" si="260"/>
        <v>0</v>
      </c>
    </row>
    <row r="1361" spans="2:22" x14ac:dyDescent="0.3">
      <c r="B1361" s="10" t="s">
        <v>12</v>
      </c>
      <c r="C1361" s="10">
        <v>1353</v>
      </c>
      <c r="D1361" s="10">
        <v>331</v>
      </c>
      <c r="E1361" s="11">
        <v>76.8</v>
      </c>
      <c r="F1361" s="22">
        <f t="shared" si="253"/>
        <v>21.333333333333332</v>
      </c>
      <c r="G1361" s="14">
        <f t="shared" si="261"/>
        <v>-0.40277777777777857</v>
      </c>
      <c r="H1361" s="14">
        <f>('motorcycle data'!$C$4)*(G1361)</f>
        <v>-79.750000000000156</v>
      </c>
      <c r="I1361" s="14">
        <f>0.5*1.225*F1361^2*('motorcycle data'!$F$4)*('motorcycle data'!$G$4)</f>
        <v>91.710577777777772</v>
      </c>
      <c r="J1361" s="14">
        <f>IF(F1361=0,0,H1361+I1361+'motorcycle data'!$E$7)</f>
        <v>50.808177777777615</v>
      </c>
      <c r="K1361" s="14">
        <f t="shared" si="254"/>
        <v>50.808177777777615</v>
      </c>
      <c r="L1361" s="14">
        <f t="shared" si="255"/>
        <v>0</v>
      </c>
      <c r="M1361" s="14">
        <f t="shared" si="256"/>
        <v>1.0839077925925891</v>
      </c>
      <c r="N1361" s="14">
        <f t="shared" si="252"/>
        <v>1.0839077925925891</v>
      </c>
      <c r="O1361" s="14">
        <f t="shared" si="257"/>
        <v>0</v>
      </c>
      <c r="P1361" s="14">
        <f t="shared" si="258"/>
        <v>0</v>
      </c>
      <c r="Q1361" s="14">
        <f t="shared" si="259"/>
        <v>0</v>
      </c>
      <c r="R1361" s="14"/>
      <c r="S1361" s="14"/>
      <c r="T1361" s="14">
        <f t="shared" si="262"/>
        <v>1614.1867494411513</v>
      </c>
      <c r="U1361" s="14">
        <f t="shared" si="263"/>
        <v>188.92642696475883</v>
      </c>
      <c r="V1361" s="14">
        <f t="shared" si="260"/>
        <v>0</v>
      </c>
    </row>
    <row r="1362" spans="2:22" x14ac:dyDescent="0.3">
      <c r="B1362" s="10" t="s">
        <v>12</v>
      </c>
      <c r="C1362" s="10">
        <v>1354</v>
      </c>
      <c r="D1362" s="10">
        <v>332</v>
      </c>
      <c r="E1362" s="11">
        <v>75.3</v>
      </c>
      <c r="F1362" s="22">
        <f t="shared" si="253"/>
        <v>20.916666666666664</v>
      </c>
      <c r="G1362" s="14">
        <f t="shared" si="261"/>
        <v>-0.41666666666666663</v>
      </c>
      <c r="H1362" s="14">
        <f>('motorcycle data'!$C$4)*(G1362)</f>
        <v>-82.499999999999986</v>
      </c>
      <c r="I1362" s="14">
        <f>0.5*1.225*F1362^2*('motorcycle data'!$F$4)*('motorcycle data'!$G$4)</f>
        <v>88.163118142361071</v>
      </c>
      <c r="J1362" s="14">
        <f>IF(F1362=0,0,H1362+I1362+'motorcycle data'!$E$7)</f>
        <v>44.510718142361085</v>
      </c>
      <c r="K1362" s="14">
        <f t="shared" si="254"/>
        <v>44.510718142361085</v>
      </c>
      <c r="L1362" s="14">
        <f t="shared" si="255"/>
        <v>0</v>
      </c>
      <c r="M1362" s="14">
        <f t="shared" si="256"/>
        <v>0.93101585447771928</v>
      </c>
      <c r="N1362" s="14">
        <f t="shared" si="252"/>
        <v>0.93101585447771928</v>
      </c>
      <c r="O1362" s="14">
        <f t="shared" si="257"/>
        <v>0</v>
      </c>
      <c r="P1362" s="14">
        <f t="shared" si="258"/>
        <v>0</v>
      </c>
      <c r="Q1362" s="14">
        <f t="shared" si="259"/>
        <v>0</v>
      </c>
      <c r="R1362" s="14"/>
      <c r="S1362" s="14"/>
      <c r="T1362" s="14">
        <f t="shared" si="262"/>
        <v>1615.1177652956289</v>
      </c>
      <c r="U1362" s="14">
        <f t="shared" si="263"/>
        <v>188.92642696475883</v>
      </c>
      <c r="V1362" s="14">
        <f t="shared" si="260"/>
        <v>0</v>
      </c>
    </row>
    <row r="1363" spans="2:22" x14ac:dyDescent="0.3">
      <c r="B1363" s="10" t="s">
        <v>12</v>
      </c>
      <c r="C1363" s="10">
        <v>1355</v>
      </c>
      <c r="D1363" s="10">
        <v>333</v>
      </c>
      <c r="E1363" s="11">
        <v>73.8</v>
      </c>
      <c r="F1363" s="22">
        <f t="shared" si="253"/>
        <v>20.5</v>
      </c>
      <c r="G1363" s="14">
        <f t="shared" si="261"/>
        <v>-0.44444444444444481</v>
      </c>
      <c r="H1363" s="14">
        <f>('motorcycle data'!$C$4)*(G1363)</f>
        <v>-88.000000000000071</v>
      </c>
      <c r="I1363" s="14">
        <f>0.5*1.225*F1363^2*('motorcycle data'!$F$4)*('motorcycle data'!$G$4)</f>
        <v>84.685628125000008</v>
      </c>
      <c r="J1363" s="14">
        <f>IF(F1363=0,0,H1363+I1363+'motorcycle data'!$E$7)</f>
        <v>35.533228124999937</v>
      </c>
      <c r="K1363" s="14">
        <f t="shared" si="254"/>
        <v>35.533228124999937</v>
      </c>
      <c r="L1363" s="14">
        <f t="shared" si="255"/>
        <v>0</v>
      </c>
      <c r="M1363" s="14">
        <f t="shared" si="256"/>
        <v>0.72843117656249867</v>
      </c>
      <c r="N1363" s="14">
        <f t="shared" si="252"/>
        <v>0.72843117656249867</v>
      </c>
      <c r="O1363" s="14">
        <f t="shared" si="257"/>
        <v>0</v>
      </c>
      <c r="P1363" s="14">
        <f t="shared" si="258"/>
        <v>0</v>
      </c>
      <c r="Q1363" s="14">
        <f t="shared" si="259"/>
        <v>0</v>
      </c>
      <c r="R1363" s="14"/>
      <c r="S1363" s="14"/>
      <c r="T1363" s="14">
        <f t="shared" si="262"/>
        <v>1615.8461964721914</v>
      </c>
      <c r="U1363" s="14">
        <f t="shared" si="263"/>
        <v>188.92642696475883</v>
      </c>
      <c r="V1363" s="14">
        <f t="shared" si="260"/>
        <v>0</v>
      </c>
    </row>
    <row r="1364" spans="2:22" x14ac:dyDescent="0.3">
      <c r="B1364" s="10" t="s">
        <v>12</v>
      </c>
      <c r="C1364" s="10">
        <v>1356</v>
      </c>
      <c r="D1364" s="10">
        <v>334</v>
      </c>
      <c r="E1364" s="11">
        <v>72.099999999999994</v>
      </c>
      <c r="F1364" s="22">
        <f t="shared" si="253"/>
        <v>20.027777777777775</v>
      </c>
      <c r="G1364" s="14">
        <f t="shared" si="261"/>
        <v>-0.49999999999999922</v>
      </c>
      <c r="H1364" s="14">
        <f>('motorcycle data'!$C$4)*(G1364)</f>
        <v>-98.999999999999844</v>
      </c>
      <c r="I1364" s="14">
        <f>0.5*1.225*F1364^2*('motorcycle data'!$F$4)*('motorcycle data'!$G$4)</f>
        <v>80.829058265817864</v>
      </c>
      <c r="J1364" s="14">
        <f>IF(F1364=0,0,H1364+I1364+'motorcycle data'!$E$7)</f>
        <v>20.67665826581802</v>
      </c>
      <c r="K1364" s="14">
        <f t="shared" si="254"/>
        <v>20.67665826581802</v>
      </c>
      <c r="L1364" s="14">
        <f t="shared" si="255"/>
        <v>0</v>
      </c>
      <c r="M1364" s="14">
        <f t="shared" si="256"/>
        <v>0.41410751693485531</v>
      </c>
      <c r="N1364" s="14">
        <f t="shared" si="252"/>
        <v>0.41410751693485531</v>
      </c>
      <c r="O1364" s="14">
        <f t="shared" si="257"/>
        <v>0</v>
      </c>
      <c r="P1364" s="14">
        <f t="shared" si="258"/>
        <v>0</v>
      </c>
      <c r="Q1364" s="14">
        <f t="shared" si="259"/>
        <v>0</v>
      </c>
      <c r="R1364" s="14"/>
      <c r="S1364" s="14"/>
      <c r="T1364" s="14">
        <f t="shared" si="262"/>
        <v>1616.2603039891262</v>
      </c>
      <c r="U1364" s="14">
        <f t="shared" si="263"/>
        <v>188.92642696475883</v>
      </c>
      <c r="V1364" s="14">
        <f t="shared" si="260"/>
        <v>0</v>
      </c>
    </row>
    <row r="1365" spans="2:22" x14ac:dyDescent="0.3">
      <c r="B1365" s="10" t="s">
        <v>12</v>
      </c>
      <c r="C1365" s="10">
        <v>1357</v>
      </c>
      <c r="D1365" s="10">
        <v>335</v>
      </c>
      <c r="E1365" s="11">
        <v>70.2</v>
      </c>
      <c r="F1365" s="22">
        <f t="shared" si="253"/>
        <v>19.5</v>
      </c>
      <c r="G1365" s="14">
        <f t="shared" si="261"/>
        <v>-0.54166666666666552</v>
      </c>
      <c r="H1365" s="14">
        <f>('motorcycle data'!$C$4)*(G1365)</f>
        <v>-107.24999999999977</v>
      </c>
      <c r="I1365" s="14">
        <f>0.5*1.225*F1365^2*('motorcycle data'!$F$4)*('motorcycle data'!$G$4)</f>
        <v>76.625128124999989</v>
      </c>
      <c r="J1365" s="14">
        <f>IF(F1365=0,0,H1365+I1365+'motorcycle data'!$E$7)</f>
        <v>8.2227281250002164</v>
      </c>
      <c r="K1365" s="14">
        <f t="shared" si="254"/>
        <v>8.2227281250002164</v>
      </c>
      <c r="L1365" s="14">
        <f t="shared" si="255"/>
        <v>0</v>
      </c>
      <c r="M1365" s="14">
        <f t="shared" si="256"/>
        <v>0.16034319843750422</v>
      </c>
      <c r="N1365" s="14">
        <f t="shared" si="252"/>
        <v>0.16034319843750422</v>
      </c>
      <c r="O1365" s="14">
        <f t="shared" si="257"/>
        <v>0</v>
      </c>
      <c r="P1365" s="14">
        <f t="shared" si="258"/>
        <v>0</v>
      </c>
      <c r="Q1365" s="14">
        <f t="shared" si="259"/>
        <v>0</v>
      </c>
      <c r="R1365" s="14"/>
      <c r="S1365" s="14"/>
      <c r="T1365" s="14">
        <f t="shared" si="262"/>
        <v>1616.4206471875636</v>
      </c>
      <c r="U1365" s="14">
        <f t="shared" si="263"/>
        <v>188.92642696475883</v>
      </c>
      <c r="V1365" s="14">
        <f t="shared" si="260"/>
        <v>0</v>
      </c>
    </row>
    <row r="1366" spans="2:22" x14ac:dyDescent="0.3">
      <c r="B1366" s="10" t="s">
        <v>12</v>
      </c>
      <c r="C1366" s="10">
        <v>1358</v>
      </c>
      <c r="D1366" s="10">
        <v>336</v>
      </c>
      <c r="E1366" s="11">
        <v>68.2</v>
      </c>
      <c r="F1366" s="22">
        <f t="shared" si="253"/>
        <v>18.944444444444446</v>
      </c>
      <c r="G1366" s="14">
        <f t="shared" si="261"/>
        <v>-0.56944444444444564</v>
      </c>
      <c r="H1366" s="14">
        <f>('motorcycle data'!$C$4)*(G1366)</f>
        <v>-112.75000000000024</v>
      </c>
      <c r="I1366" s="14">
        <f>0.5*1.225*F1366^2*('motorcycle data'!$F$4)*('motorcycle data'!$G$4)</f>
        <v>72.321219174382719</v>
      </c>
      <c r="J1366" s="14">
        <f>IF(F1366=0,0,H1366+I1366+'motorcycle data'!$E$7)</f>
        <v>-1.5811808256175226</v>
      </c>
      <c r="K1366" s="14">
        <f t="shared" si="254"/>
        <v>0</v>
      </c>
      <c r="L1366" s="14">
        <f t="shared" si="255"/>
        <v>1.5811808256175226</v>
      </c>
      <c r="M1366" s="14">
        <f t="shared" si="256"/>
        <v>-2.995459230753196E-2</v>
      </c>
      <c r="N1366" s="14">
        <f t="shared" si="252"/>
        <v>0</v>
      </c>
      <c r="O1366" s="14">
        <f t="shared" si="257"/>
        <v>2.995459230753196E-2</v>
      </c>
      <c r="P1366" s="14">
        <f t="shared" si="258"/>
        <v>2.246594423064897E-2</v>
      </c>
      <c r="Q1366" s="14">
        <f t="shared" si="259"/>
        <v>2.246594423064897E-2</v>
      </c>
      <c r="R1366" s="14"/>
      <c r="S1366" s="14"/>
      <c r="T1366" s="14">
        <f t="shared" si="262"/>
        <v>1616.4206471875636</v>
      </c>
      <c r="U1366" s="14">
        <f t="shared" si="263"/>
        <v>188.95638155706635</v>
      </c>
      <c r="V1366" s="14">
        <f t="shared" si="260"/>
        <v>1.8197414826825666E-2</v>
      </c>
    </row>
    <row r="1367" spans="2:22" x14ac:dyDescent="0.3">
      <c r="B1367" s="10" t="s">
        <v>12</v>
      </c>
      <c r="C1367" s="10">
        <v>1359</v>
      </c>
      <c r="D1367" s="10">
        <v>337</v>
      </c>
      <c r="E1367" s="11">
        <v>66.099999999999994</v>
      </c>
      <c r="F1367" s="22">
        <f t="shared" si="253"/>
        <v>18.361111111111111</v>
      </c>
      <c r="G1367" s="14">
        <f t="shared" si="261"/>
        <v>-0.61111111111111194</v>
      </c>
      <c r="H1367" s="14">
        <f>('motorcycle data'!$C$4)*(G1367)</f>
        <v>-121.00000000000017</v>
      </c>
      <c r="I1367" s="14">
        <f>0.5*1.225*F1367^2*('motorcycle data'!$F$4)*('motorcycle data'!$G$4)</f>
        <v>67.935989978780867</v>
      </c>
      <c r="J1367" s="14">
        <f>IF(F1367=0,0,H1367+I1367+'motorcycle data'!$E$7)</f>
        <v>-14.216410021219303</v>
      </c>
      <c r="K1367" s="14">
        <f t="shared" si="254"/>
        <v>0</v>
      </c>
      <c r="L1367" s="14">
        <f t="shared" si="255"/>
        <v>14.216410021219303</v>
      </c>
      <c r="M1367" s="14">
        <f t="shared" si="256"/>
        <v>-0.26102908400072106</v>
      </c>
      <c r="N1367" s="14">
        <f t="shared" si="252"/>
        <v>0</v>
      </c>
      <c r="O1367" s="14">
        <f t="shared" si="257"/>
        <v>0.26102908400072106</v>
      </c>
      <c r="P1367" s="14">
        <f t="shared" si="258"/>
        <v>0.19577181300054081</v>
      </c>
      <c r="Q1367" s="14">
        <f t="shared" si="259"/>
        <v>0.19577181300054081</v>
      </c>
      <c r="R1367" s="14"/>
      <c r="S1367" s="14"/>
      <c r="T1367" s="14">
        <f t="shared" si="262"/>
        <v>1616.4206471875636</v>
      </c>
      <c r="U1367" s="14">
        <f t="shared" si="263"/>
        <v>189.21741064106706</v>
      </c>
      <c r="V1367" s="14">
        <f t="shared" si="260"/>
        <v>0.15857516853043807</v>
      </c>
    </row>
    <row r="1368" spans="2:22" x14ac:dyDescent="0.3">
      <c r="B1368" s="10" t="s">
        <v>12</v>
      </c>
      <c r="C1368" s="10">
        <v>1360</v>
      </c>
      <c r="D1368" s="10">
        <v>338</v>
      </c>
      <c r="E1368" s="11">
        <v>63.8</v>
      </c>
      <c r="F1368" s="22">
        <f t="shared" si="253"/>
        <v>17.722222222222221</v>
      </c>
      <c r="G1368" s="14">
        <f t="shared" si="261"/>
        <v>-0.624999999999999</v>
      </c>
      <c r="H1368" s="14">
        <f>('motorcycle data'!$C$4)*(G1368)</f>
        <v>-123.7499999999998</v>
      </c>
      <c r="I1368" s="14">
        <f>0.5*1.225*F1368^2*('motorcycle data'!$F$4)*('motorcycle data'!$G$4)</f>
        <v>63.290473804012336</v>
      </c>
      <c r="J1368" s="14">
        <f>IF(F1368=0,0,H1368+I1368+'motorcycle data'!$E$7)</f>
        <v>-21.611926195987465</v>
      </c>
      <c r="K1368" s="14">
        <f t="shared" si="254"/>
        <v>0</v>
      </c>
      <c r="L1368" s="14">
        <f t="shared" si="255"/>
        <v>21.611926195987465</v>
      </c>
      <c r="M1368" s="14">
        <f t="shared" si="256"/>
        <v>-0.38301135869555558</v>
      </c>
      <c r="N1368" s="14">
        <f t="shared" si="252"/>
        <v>0</v>
      </c>
      <c r="O1368" s="14">
        <f t="shared" si="257"/>
        <v>0.38301135869555558</v>
      </c>
      <c r="P1368" s="14">
        <f t="shared" si="258"/>
        <v>0.28725851902166666</v>
      </c>
      <c r="Q1368" s="14">
        <f t="shared" si="259"/>
        <v>0.28725851902166666</v>
      </c>
      <c r="R1368" s="14"/>
      <c r="S1368" s="14"/>
      <c r="T1368" s="14">
        <f t="shared" si="262"/>
        <v>1616.4206471875636</v>
      </c>
      <c r="U1368" s="14">
        <f t="shared" si="263"/>
        <v>189.60042199976263</v>
      </c>
      <c r="V1368" s="14">
        <f t="shared" si="260"/>
        <v>0.23267940040755003</v>
      </c>
    </row>
    <row r="1369" spans="2:22" x14ac:dyDescent="0.3">
      <c r="B1369" s="10" t="s">
        <v>12</v>
      </c>
      <c r="C1369" s="10">
        <v>1361</v>
      </c>
      <c r="D1369" s="10">
        <v>339</v>
      </c>
      <c r="E1369" s="11">
        <v>61.6</v>
      </c>
      <c r="F1369" s="22">
        <f t="shared" si="253"/>
        <v>17.111111111111111</v>
      </c>
      <c r="G1369" s="14">
        <f t="shared" si="261"/>
        <v>-0.49999999999999922</v>
      </c>
      <c r="H1369" s="14">
        <f>('motorcycle data'!$C$4)*(G1369)</f>
        <v>-98.999999999999844</v>
      </c>
      <c r="I1369" s="14">
        <f>0.5*1.225*F1369^2*('motorcycle data'!$F$4)*('motorcycle data'!$G$4)</f>
        <v>59.000869753086413</v>
      </c>
      <c r="J1369" s="14">
        <f>IF(F1369=0,0,H1369+I1369+'motorcycle data'!$E$7)</f>
        <v>-1.1515302469134312</v>
      </c>
      <c r="K1369" s="14">
        <f t="shared" si="254"/>
        <v>0</v>
      </c>
      <c r="L1369" s="14">
        <f t="shared" si="255"/>
        <v>1.1515302469134312</v>
      </c>
      <c r="M1369" s="14">
        <f t="shared" si="256"/>
        <v>-1.9703962002740934E-2</v>
      </c>
      <c r="N1369" s="14">
        <f t="shared" si="252"/>
        <v>0</v>
      </c>
      <c r="O1369" s="14">
        <f t="shared" si="257"/>
        <v>1.9703962002740934E-2</v>
      </c>
      <c r="P1369" s="14">
        <f t="shared" si="258"/>
        <v>1.47779715020557E-2</v>
      </c>
      <c r="Q1369" s="14">
        <f t="shared" si="259"/>
        <v>1.47779715020557E-2</v>
      </c>
      <c r="R1369" s="14"/>
      <c r="S1369" s="14"/>
      <c r="T1369" s="14">
        <f t="shared" si="262"/>
        <v>1616.4206471875636</v>
      </c>
      <c r="U1369" s="14">
        <f t="shared" si="263"/>
        <v>189.62012596176538</v>
      </c>
      <c r="V1369" s="14">
        <f t="shared" si="260"/>
        <v>1.1970156916665118E-2</v>
      </c>
    </row>
    <row r="1370" spans="2:22" x14ac:dyDescent="0.3">
      <c r="B1370" s="10" t="s">
        <v>12</v>
      </c>
      <c r="C1370" s="10">
        <v>1362</v>
      </c>
      <c r="D1370" s="10">
        <v>340</v>
      </c>
      <c r="E1370" s="11">
        <v>60.2</v>
      </c>
      <c r="F1370" s="22">
        <f t="shared" si="253"/>
        <v>16.722222222222221</v>
      </c>
      <c r="G1370" s="14">
        <f t="shared" si="261"/>
        <v>-0.25000000000000061</v>
      </c>
      <c r="H1370" s="14">
        <f>('motorcycle data'!$C$4)*(G1370)</f>
        <v>-49.500000000000121</v>
      </c>
      <c r="I1370" s="14">
        <f>0.5*1.225*F1370^2*('motorcycle data'!$F$4)*('motorcycle data'!$G$4)</f>
        <v>56.349487692901228</v>
      </c>
      <c r="J1370" s="14">
        <f>IF(F1370=0,0,H1370+I1370+'motorcycle data'!$E$7)</f>
        <v>45.697087692901107</v>
      </c>
      <c r="K1370" s="14">
        <f t="shared" si="254"/>
        <v>45.697087692901107</v>
      </c>
      <c r="L1370" s="14">
        <f t="shared" si="255"/>
        <v>0</v>
      </c>
      <c r="M1370" s="14">
        <f t="shared" si="256"/>
        <v>0.76415685530906841</v>
      </c>
      <c r="N1370" s="14">
        <f t="shared" si="252"/>
        <v>0.76415685530906841</v>
      </c>
      <c r="O1370" s="14">
        <f t="shared" si="257"/>
        <v>0</v>
      </c>
      <c r="P1370" s="14">
        <f t="shared" si="258"/>
        <v>0</v>
      </c>
      <c r="Q1370" s="14">
        <f t="shared" si="259"/>
        <v>0</v>
      </c>
      <c r="R1370" s="14"/>
      <c r="S1370" s="14"/>
      <c r="T1370" s="14">
        <f t="shared" si="262"/>
        <v>1617.1848040428727</v>
      </c>
      <c r="U1370" s="14">
        <f t="shared" si="263"/>
        <v>189.62012596176538</v>
      </c>
      <c r="V1370" s="14">
        <f t="shared" si="260"/>
        <v>0</v>
      </c>
    </row>
    <row r="1371" spans="2:22" x14ac:dyDescent="0.3">
      <c r="B1371" s="10" t="s">
        <v>12</v>
      </c>
      <c r="C1371" s="10">
        <v>1363</v>
      </c>
      <c r="D1371" s="10">
        <v>341</v>
      </c>
      <c r="E1371" s="11">
        <v>59.8</v>
      </c>
      <c r="F1371" s="22">
        <f t="shared" si="253"/>
        <v>16.611111111111111</v>
      </c>
      <c r="G1371" s="14">
        <f t="shared" si="261"/>
        <v>2.7777777777777186E-2</v>
      </c>
      <c r="H1371" s="14">
        <f>('motorcycle data'!$C$4)*(G1371)</f>
        <v>5.4999999999998828</v>
      </c>
      <c r="I1371" s="14">
        <f>0.5*1.225*F1371^2*('motorcycle data'!$F$4)*('motorcycle data'!$G$4)</f>
        <v>55.60314510030863</v>
      </c>
      <c r="J1371" s="14">
        <f>IF(F1371=0,0,H1371+I1371+'motorcycle data'!$E$7)</f>
        <v>99.950745100308509</v>
      </c>
      <c r="K1371" s="14">
        <f t="shared" si="254"/>
        <v>99.950745100308509</v>
      </c>
      <c r="L1371" s="14">
        <f t="shared" si="255"/>
        <v>0</v>
      </c>
      <c r="M1371" s="14">
        <f t="shared" si="256"/>
        <v>1.6602929324995692</v>
      </c>
      <c r="N1371" s="14">
        <f t="shared" si="252"/>
        <v>1.6602929324995692</v>
      </c>
      <c r="O1371" s="14">
        <f t="shared" si="257"/>
        <v>0</v>
      </c>
      <c r="P1371" s="14">
        <f t="shared" si="258"/>
        <v>0</v>
      </c>
      <c r="Q1371" s="14" t="str">
        <f t="shared" si="259"/>
        <v/>
      </c>
      <c r="R1371" s="14"/>
      <c r="S1371" s="14"/>
      <c r="T1371" s="14">
        <f t="shared" si="262"/>
        <v>1618.8450969753721</v>
      </c>
      <c r="U1371" s="14">
        <f t="shared" si="263"/>
        <v>189.62012596176538</v>
      </c>
      <c r="V1371" s="14">
        <f t="shared" si="260"/>
        <v>0</v>
      </c>
    </row>
    <row r="1372" spans="2:22" x14ac:dyDescent="0.3">
      <c r="B1372" s="10" t="s">
        <v>12</v>
      </c>
      <c r="C1372" s="10">
        <v>1364</v>
      </c>
      <c r="D1372" s="10">
        <v>342</v>
      </c>
      <c r="E1372" s="11">
        <v>60.4</v>
      </c>
      <c r="F1372" s="22">
        <f t="shared" si="253"/>
        <v>16.777777777777779</v>
      </c>
      <c r="G1372" s="14">
        <f t="shared" si="261"/>
        <v>0.27777777777777779</v>
      </c>
      <c r="H1372" s="14">
        <f>('motorcycle data'!$C$4)*(G1372)</f>
        <v>55</v>
      </c>
      <c r="I1372" s="14">
        <f>0.5*1.225*F1372^2*('motorcycle data'!$F$4)*('motorcycle data'!$G$4)</f>
        <v>56.724524845679021</v>
      </c>
      <c r="J1372" s="14">
        <f>IF(F1372=0,0,H1372+I1372+'motorcycle data'!$E$7)</f>
        <v>150.57212484567901</v>
      </c>
      <c r="K1372" s="14">
        <f t="shared" si="254"/>
        <v>150.57212484567901</v>
      </c>
      <c r="L1372" s="14">
        <f t="shared" si="255"/>
        <v>0</v>
      </c>
      <c r="M1372" s="14">
        <f t="shared" si="256"/>
        <v>2.5262656501886145</v>
      </c>
      <c r="N1372" s="14">
        <f t="shared" si="252"/>
        <v>2.5262656501886145</v>
      </c>
      <c r="O1372" s="14">
        <f t="shared" si="257"/>
        <v>0</v>
      </c>
      <c r="P1372" s="14">
        <f t="shared" si="258"/>
        <v>0</v>
      </c>
      <c r="Q1372" s="14" t="str">
        <f t="shared" si="259"/>
        <v/>
      </c>
      <c r="R1372" s="14"/>
      <c r="S1372" s="14"/>
      <c r="T1372" s="14">
        <f t="shared" si="262"/>
        <v>1621.3713626255608</v>
      </c>
      <c r="U1372" s="14">
        <f t="shared" si="263"/>
        <v>189.62012596176538</v>
      </c>
      <c r="V1372" s="14">
        <f t="shared" si="260"/>
        <v>0</v>
      </c>
    </row>
    <row r="1373" spans="2:22" x14ac:dyDescent="0.3">
      <c r="B1373" s="10" t="s">
        <v>12</v>
      </c>
      <c r="C1373" s="10">
        <v>1365</v>
      </c>
      <c r="D1373" s="10">
        <v>343</v>
      </c>
      <c r="E1373" s="11">
        <v>61.8</v>
      </c>
      <c r="F1373" s="22">
        <f t="shared" si="253"/>
        <v>17.166666666666664</v>
      </c>
      <c r="G1373" s="14">
        <f t="shared" si="261"/>
        <v>0.30555555555555597</v>
      </c>
      <c r="H1373" s="14">
        <f>('motorcycle data'!$C$4)*(G1373)</f>
        <v>60.500000000000085</v>
      </c>
      <c r="I1373" s="14">
        <f>0.5*1.225*F1373^2*('motorcycle data'!$F$4)*('motorcycle data'!$G$4)</f>
        <v>59.384614236111084</v>
      </c>
      <c r="J1373" s="14">
        <f>IF(F1373=0,0,H1373+I1373+'motorcycle data'!$E$7)</f>
        <v>158.73221423611116</v>
      </c>
      <c r="K1373" s="14">
        <f t="shared" si="254"/>
        <v>158.73221423611116</v>
      </c>
      <c r="L1373" s="14">
        <f t="shared" si="255"/>
        <v>0</v>
      </c>
      <c r="M1373" s="14">
        <f t="shared" si="256"/>
        <v>2.7249030110532413</v>
      </c>
      <c r="N1373" s="14">
        <f t="shared" si="252"/>
        <v>2.7249030110532413</v>
      </c>
      <c r="O1373" s="14">
        <f t="shared" si="257"/>
        <v>0</v>
      </c>
      <c r="P1373" s="14">
        <f t="shared" si="258"/>
        <v>0</v>
      </c>
      <c r="Q1373" s="14" t="str">
        <f t="shared" si="259"/>
        <v/>
      </c>
      <c r="R1373" s="14"/>
      <c r="S1373" s="14"/>
      <c r="T1373" s="14">
        <f t="shared" si="262"/>
        <v>1624.0962656366139</v>
      </c>
      <c r="U1373" s="14">
        <f t="shared" si="263"/>
        <v>189.62012596176538</v>
      </c>
      <c r="V1373" s="14">
        <f t="shared" si="260"/>
        <v>0</v>
      </c>
    </row>
    <row r="1374" spans="2:22" x14ac:dyDescent="0.3">
      <c r="B1374" s="10" t="s">
        <v>12</v>
      </c>
      <c r="C1374" s="10">
        <v>1366</v>
      </c>
      <c r="D1374" s="10">
        <v>344</v>
      </c>
      <c r="E1374" s="11">
        <v>62.6</v>
      </c>
      <c r="F1374" s="22">
        <f t="shared" si="253"/>
        <v>17.388888888888889</v>
      </c>
      <c r="G1374" s="14">
        <f t="shared" si="261"/>
        <v>0.12500000000000078</v>
      </c>
      <c r="H1374" s="14">
        <f>('motorcycle data'!$C$4)*(G1374)</f>
        <v>24.750000000000153</v>
      </c>
      <c r="I1374" s="14">
        <f>0.5*1.225*F1374^2*('motorcycle data'!$F$4)*('motorcycle data'!$G$4)</f>
        <v>60.932031211419748</v>
      </c>
      <c r="J1374" s="14">
        <f>IF(F1374=0,0,H1374+I1374+'motorcycle data'!$E$7)</f>
        <v>124.5296312114199</v>
      </c>
      <c r="K1374" s="14">
        <f t="shared" si="254"/>
        <v>124.5296312114199</v>
      </c>
      <c r="L1374" s="14">
        <f t="shared" si="255"/>
        <v>0</v>
      </c>
      <c r="M1374" s="14">
        <f t="shared" si="256"/>
        <v>2.1654319205096906</v>
      </c>
      <c r="N1374" s="14">
        <f t="shared" si="252"/>
        <v>2.1654319205096906</v>
      </c>
      <c r="O1374" s="14">
        <f t="shared" si="257"/>
        <v>0</v>
      </c>
      <c r="P1374" s="14">
        <f t="shared" si="258"/>
        <v>0</v>
      </c>
      <c r="Q1374" s="14" t="str">
        <f t="shared" si="259"/>
        <v/>
      </c>
      <c r="R1374" s="14"/>
      <c r="S1374" s="14"/>
      <c r="T1374" s="14">
        <f t="shared" si="262"/>
        <v>1626.2616975571236</v>
      </c>
      <c r="U1374" s="14">
        <f t="shared" si="263"/>
        <v>189.62012596176538</v>
      </c>
      <c r="V1374" s="14">
        <f t="shared" si="260"/>
        <v>0</v>
      </c>
    </row>
    <row r="1375" spans="2:22" x14ac:dyDescent="0.3">
      <c r="B1375" s="10" t="s">
        <v>12</v>
      </c>
      <c r="C1375" s="10">
        <v>1367</v>
      </c>
      <c r="D1375" s="10">
        <v>345</v>
      </c>
      <c r="E1375" s="11">
        <v>62.7</v>
      </c>
      <c r="F1375" s="22">
        <f t="shared" si="253"/>
        <v>17.416666666666668</v>
      </c>
      <c r="G1375" s="14">
        <f t="shared" si="261"/>
        <v>-9.7222222222222612E-2</v>
      </c>
      <c r="H1375" s="14">
        <f>('motorcycle data'!$C$4)*(G1375)</f>
        <v>-19.250000000000078</v>
      </c>
      <c r="I1375" s="14">
        <f>0.5*1.225*F1375^2*('motorcycle data'!$F$4)*('motorcycle data'!$G$4)</f>
        <v>61.126857725694457</v>
      </c>
      <c r="J1375" s="14">
        <f>IF(F1375=0,0,H1375+I1375+'motorcycle data'!$E$7)</f>
        <v>80.724457725694378</v>
      </c>
      <c r="K1375" s="14">
        <f t="shared" si="254"/>
        <v>80.724457725694378</v>
      </c>
      <c r="L1375" s="14">
        <f t="shared" si="255"/>
        <v>0</v>
      </c>
      <c r="M1375" s="14">
        <f t="shared" si="256"/>
        <v>1.4059509720558439</v>
      </c>
      <c r="N1375" s="14">
        <f t="shared" si="252"/>
        <v>1.4059509720558439</v>
      </c>
      <c r="O1375" s="14">
        <f t="shared" si="257"/>
        <v>0</v>
      </c>
      <c r="P1375" s="14">
        <f t="shared" si="258"/>
        <v>0</v>
      </c>
      <c r="Q1375" s="14">
        <f t="shared" si="259"/>
        <v>0</v>
      </c>
      <c r="R1375" s="14">
        <f>SUM(Q1375:Q1379)</f>
        <v>1.7833819444444288E-2</v>
      </c>
      <c r="S1375" s="14">
        <f>R1375*5</f>
        <v>8.9169097222221438E-2</v>
      </c>
      <c r="T1375" s="14">
        <f t="shared" si="262"/>
        <v>1627.6676485291794</v>
      </c>
      <c r="U1375" s="14">
        <f t="shared" si="263"/>
        <v>189.62012596176538</v>
      </c>
      <c r="V1375" s="14">
        <f t="shared" si="260"/>
        <v>0</v>
      </c>
    </row>
    <row r="1376" spans="2:22" x14ac:dyDescent="0.3">
      <c r="B1376" s="10" t="s">
        <v>12</v>
      </c>
      <c r="C1376" s="10">
        <v>1368</v>
      </c>
      <c r="D1376" s="10">
        <v>346</v>
      </c>
      <c r="E1376" s="11">
        <v>61.9</v>
      </c>
      <c r="F1376" s="22">
        <f t="shared" si="253"/>
        <v>17.194444444444443</v>
      </c>
      <c r="G1376" s="14">
        <f t="shared" si="261"/>
        <v>-0.37500000000000039</v>
      </c>
      <c r="H1376" s="14">
        <f>('motorcycle data'!$C$4)*(G1376)</f>
        <v>-74.250000000000071</v>
      </c>
      <c r="I1376" s="14">
        <f>0.5*1.225*F1376^2*('motorcycle data'!$F$4)*('motorcycle data'!$G$4)</f>
        <v>59.576952941743819</v>
      </c>
      <c r="J1376" s="14">
        <f>IF(F1376=0,0,H1376+I1376+'motorcycle data'!$E$7)</f>
        <v>24.174552941743748</v>
      </c>
      <c r="K1376" s="14">
        <f t="shared" si="254"/>
        <v>24.174552941743748</v>
      </c>
      <c r="L1376" s="14">
        <f t="shared" si="255"/>
        <v>0</v>
      </c>
      <c r="M1376" s="14">
        <f t="shared" si="256"/>
        <v>0.41566800752609384</v>
      </c>
      <c r="N1376" s="14">
        <f t="shared" si="252"/>
        <v>0.41566800752609384</v>
      </c>
      <c r="O1376" s="14">
        <f t="shared" si="257"/>
        <v>0</v>
      </c>
      <c r="P1376" s="14">
        <f t="shared" si="258"/>
        <v>0</v>
      </c>
      <c r="Q1376" s="14">
        <f t="shared" si="259"/>
        <v>0</v>
      </c>
      <c r="R1376" s="14"/>
      <c r="S1376" s="14"/>
      <c r="T1376" s="14">
        <f t="shared" si="262"/>
        <v>1628.0833165367055</v>
      </c>
      <c r="U1376" s="14">
        <f t="shared" si="263"/>
        <v>189.62012596176538</v>
      </c>
      <c r="V1376" s="14">
        <f t="shared" si="260"/>
        <v>0</v>
      </c>
    </row>
    <row r="1377" spans="2:22" x14ac:dyDescent="0.3">
      <c r="B1377" s="10" t="s">
        <v>12</v>
      </c>
      <c r="C1377" s="10">
        <v>1369</v>
      </c>
      <c r="D1377" s="10">
        <v>347</v>
      </c>
      <c r="E1377" s="11">
        <v>60</v>
      </c>
      <c r="F1377" s="22">
        <f t="shared" si="253"/>
        <v>16.666666666666668</v>
      </c>
      <c r="G1377" s="14">
        <f t="shared" si="261"/>
        <v>-0.4861111111111111</v>
      </c>
      <c r="H1377" s="14">
        <f>('motorcycle data'!$C$4)*(G1377)</f>
        <v>-96.25</v>
      </c>
      <c r="I1377" s="14">
        <f>0.5*1.225*F1377^2*('motorcycle data'!$F$4)*('motorcycle data'!$G$4)</f>
        <v>55.975694444444457</v>
      </c>
      <c r="J1377" s="14">
        <f>IF(F1377=0,0,H1377+I1377+'motorcycle data'!$E$7)</f>
        <v>-1.426705555555543</v>
      </c>
      <c r="K1377" s="14">
        <f t="shared" si="254"/>
        <v>0</v>
      </c>
      <c r="L1377" s="14">
        <f t="shared" si="255"/>
        <v>1.426705555555543</v>
      </c>
      <c r="M1377" s="14">
        <f t="shared" si="256"/>
        <v>-2.3778425925925717E-2</v>
      </c>
      <c r="N1377" s="14">
        <f t="shared" si="252"/>
        <v>0</v>
      </c>
      <c r="O1377" s="14">
        <f t="shared" si="257"/>
        <v>2.3778425925925717E-2</v>
      </c>
      <c r="P1377" s="14">
        <f t="shared" si="258"/>
        <v>1.7833819444444288E-2</v>
      </c>
      <c r="Q1377" s="14">
        <f t="shared" si="259"/>
        <v>1.7833819444444288E-2</v>
      </c>
      <c r="R1377" s="14"/>
      <c r="S1377" s="14"/>
      <c r="T1377" s="14">
        <f t="shared" si="262"/>
        <v>1628.0833165367055</v>
      </c>
      <c r="U1377" s="14">
        <f t="shared" si="263"/>
        <v>189.64390438769129</v>
      </c>
      <c r="V1377" s="14">
        <f t="shared" si="260"/>
        <v>1.4445393749999872E-2</v>
      </c>
    </row>
    <row r="1378" spans="2:22" x14ac:dyDescent="0.3">
      <c r="B1378" s="10" t="s">
        <v>12</v>
      </c>
      <c r="C1378" s="10">
        <v>1370</v>
      </c>
      <c r="D1378" s="10">
        <v>348</v>
      </c>
      <c r="E1378" s="11">
        <v>58.4</v>
      </c>
      <c r="F1378" s="22">
        <f t="shared" si="253"/>
        <v>16.222222222222221</v>
      </c>
      <c r="G1378" s="14">
        <f t="shared" si="261"/>
        <v>-0.30555555555555597</v>
      </c>
      <c r="H1378" s="14">
        <f>('motorcycle data'!$C$4)*(G1378)</f>
        <v>-60.500000000000085</v>
      </c>
      <c r="I1378" s="14">
        <f>0.5*1.225*F1378^2*('motorcycle data'!$F$4)*('motorcycle data'!$G$4)</f>
        <v>53.030129012345661</v>
      </c>
      <c r="J1378" s="14">
        <f>IF(F1378=0,0,H1378+I1378+'motorcycle data'!$E$7)</f>
        <v>31.377729012345576</v>
      </c>
      <c r="K1378" s="14">
        <f t="shared" si="254"/>
        <v>31.377729012345576</v>
      </c>
      <c r="L1378" s="14">
        <f t="shared" si="255"/>
        <v>0</v>
      </c>
      <c r="M1378" s="14">
        <f t="shared" si="256"/>
        <v>0.50901649286693929</v>
      </c>
      <c r="N1378" s="14">
        <f t="shared" si="252"/>
        <v>0.50901649286693929</v>
      </c>
      <c r="O1378" s="14">
        <f t="shared" si="257"/>
        <v>0</v>
      </c>
      <c r="P1378" s="14">
        <f t="shared" si="258"/>
        <v>0</v>
      </c>
      <c r="Q1378" s="14">
        <f t="shared" si="259"/>
        <v>0</v>
      </c>
      <c r="R1378" s="14"/>
      <c r="S1378" s="14"/>
      <c r="T1378" s="14">
        <f t="shared" si="262"/>
        <v>1628.5923330295725</v>
      </c>
      <c r="U1378" s="14">
        <f t="shared" si="263"/>
        <v>189.64390438769129</v>
      </c>
      <c r="V1378" s="14">
        <f t="shared" si="260"/>
        <v>0</v>
      </c>
    </row>
    <row r="1379" spans="2:22" x14ac:dyDescent="0.3">
      <c r="B1379" s="10" t="s">
        <v>12</v>
      </c>
      <c r="C1379" s="10">
        <v>1371</v>
      </c>
      <c r="D1379" s="10">
        <v>349</v>
      </c>
      <c r="E1379" s="11">
        <v>57.8</v>
      </c>
      <c r="F1379" s="22">
        <f t="shared" si="253"/>
        <v>16.055555555555554</v>
      </c>
      <c r="G1379" s="14">
        <f t="shared" si="261"/>
        <v>-8.3333333333333523E-2</v>
      </c>
      <c r="H1379" s="14">
        <f>('motorcycle data'!$C$4)*(G1379)</f>
        <v>-16.500000000000039</v>
      </c>
      <c r="I1379" s="14">
        <f>0.5*1.225*F1379^2*('motorcycle data'!$F$4)*('motorcycle data'!$G$4)</f>
        <v>51.946066396604913</v>
      </c>
      <c r="J1379" s="14">
        <f>IF(F1379=0,0,H1379+I1379+'motorcycle data'!$E$7)</f>
        <v>74.293666396604877</v>
      </c>
      <c r="K1379" s="14">
        <f t="shared" si="254"/>
        <v>74.293666396604877</v>
      </c>
      <c r="L1379" s="14">
        <f t="shared" si="255"/>
        <v>0</v>
      </c>
      <c r="M1379" s="14">
        <f t="shared" si="256"/>
        <v>1.1928260882566004</v>
      </c>
      <c r="N1379" s="14">
        <f t="shared" si="252"/>
        <v>1.1928260882566004</v>
      </c>
      <c r="O1379" s="14">
        <f t="shared" si="257"/>
        <v>0</v>
      </c>
      <c r="P1379" s="14">
        <f t="shared" si="258"/>
        <v>0</v>
      </c>
      <c r="Q1379" s="14">
        <f t="shared" si="259"/>
        <v>0</v>
      </c>
      <c r="R1379" s="14"/>
      <c r="S1379" s="14"/>
      <c r="T1379" s="14">
        <f t="shared" si="262"/>
        <v>1629.7851591178292</v>
      </c>
      <c r="U1379" s="14">
        <f t="shared" si="263"/>
        <v>189.64390438769129</v>
      </c>
      <c r="V1379" s="14">
        <f t="shared" si="260"/>
        <v>0</v>
      </c>
    </row>
    <row r="1380" spans="2:22" x14ac:dyDescent="0.3">
      <c r="B1380" s="10" t="s">
        <v>12</v>
      </c>
      <c r="C1380" s="10">
        <v>1372</v>
      </c>
      <c r="D1380" s="10">
        <v>350</v>
      </c>
      <c r="E1380" s="11">
        <v>57.8</v>
      </c>
      <c r="F1380" s="22">
        <f t="shared" si="253"/>
        <v>16.055555555555554</v>
      </c>
      <c r="G1380" s="14">
        <f t="shared" si="261"/>
        <v>0</v>
      </c>
      <c r="H1380" s="14">
        <f>('motorcycle data'!$C$4)*(G1380)</f>
        <v>0</v>
      </c>
      <c r="I1380" s="14">
        <f>0.5*1.225*F1380^2*('motorcycle data'!$F$4)*('motorcycle data'!$G$4)</f>
        <v>51.946066396604913</v>
      </c>
      <c r="J1380" s="14">
        <f>IF(F1380=0,0,H1380+I1380+'motorcycle data'!$E$7)</f>
        <v>90.79366639660492</v>
      </c>
      <c r="K1380" s="14">
        <f t="shared" si="254"/>
        <v>90.79366639660492</v>
      </c>
      <c r="L1380" s="14">
        <f t="shared" si="255"/>
        <v>0</v>
      </c>
      <c r="M1380" s="14">
        <f t="shared" si="256"/>
        <v>1.4577427549232678</v>
      </c>
      <c r="N1380" s="14">
        <f t="shared" si="252"/>
        <v>1.4577427549232678</v>
      </c>
      <c r="O1380" s="14">
        <f t="shared" si="257"/>
        <v>0</v>
      </c>
      <c r="P1380" s="14">
        <f t="shared" si="258"/>
        <v>0</v>
      </c>
      <c r="Q1380" s="14" t="str">
        <f t="shared" si="259"/>
        <v/>
      </c>
      <c r="R1380" s="14"/>
      <c r="S1380" s="14"/>
      <c r="T1380" s="14">
        <f t="shared" si="262"/>
        <v>1631.2429018727523</v>
      </c>
      <c r="U1380" s="14">
        <f t="shared" si="263"/>
        <v>189.64390438769129</v>
      </c>
      <c r="V1380" s="14">
        <f t="shared" si="260"/>
        <v>0</v>
      </c>
    </row>
    <row r="1381" spans="2:22" x14ac:dyDescent="0.3">
      <c r="B1381" s="10" t="s">
        <v>12</v>
      </c>
      <c r="C1381" s="10">
        <v>1373</v>
      </c>
      <c r="D1381" s="10">
        <v>351</v>
      </c>
      <c r="E1381" s="11">
        <v>57.8</v>
      </c>
      <c r="F1381" s="22">
        <f t="shared" si="253"/>
        <v>16.055555555555554</v>
      </c>
      <c r="G1381" s="14">
        <f t="shared" si="261"/>
        <v>-6.9444444444444448E-2</v>
      </c>
      <c r="H1381" s="14">
        <f>('motorcycle data'!$C$4)*(G1381)</f>
        <v>-13.75</v>
      </c>
      <c r="I1381" s="14">
        <f>0.5*1.225*F1381^2*('motorcycle data'!$F$4)*('motorcycle data'!$G$4)</f>
        <v>51.946066396604913</v>
      </c>
      <c r="J1381" s="14">
        <f>IF(F1381=0,0,H1381+I1381+'motorcycle data'!$E$7)</f>
        <v>77.04366639660492</v>
      </c>
      <c r="K1381" s="14">
        <f t="shared" si="254"/>
        <v>77.04366639660492</v>
      </c>
      <c r="L1381" s="14">
        <f t="shared" si="255"/>
        <v>0</v>
      </c>
      <c r="M1381" s="14">
        <f t="shared" si="256"/>
        <v>1.2369788660343788</v>
      </c>
      <c r="N1381" s="14">
        <f t="shared" si="252"/>
        <v>1.2369788660343788</v>
      </c>
      <c r="O1381" s="14">
        <f t="shared" si="257"/>
        <v>0</v>
      </c>
      <c r="P1381" s="14">
        <f t="shared" si="258"/>
        <v>0</v>
      </c>
      <c r="Q1381" s="14">
        <f t="shared" si="259"/>
        <v>0</v>
      </c>
      <c r="R1381" s="14">
        <f>SUM(Q1381:Q1390)</f>
        <v>9.1070588385073048</v>
      </c>
      <c r="S1381" s="14">
        <f>R1381*10</f>
        <v>91.070588385073052</v>
      </c>
      <c r="T1381" s="14">
        <f t="shared" si="262"/>
        <v>1632.4798807387867</v>
      </c>
      <c r="U1381" s="14">
        <f t="shared" si="263"/>
        <v>189.64390438769129</v>
      </c>
      <c r="V1381" s="14">
        <f t="shared" si="260"/>
        <v>0</v>
      </c>
    </row>
    <row r="1382" spans="2:22" x14ac:dyDescent="0.3">
      <c r="B1382" s="10" t="s">
        <v>12</v>
      </c>
      <c r="C1382" s="10">
        <v>1374</v>
      </c>
      <c r="D1382" s="10">
        <v>352</v>
      </c>
      <c r="E1382" s="11">
        <v>57.3</v>
      </c>
      <c r="F1382" s="22">
        <f t="shared" si="253"/>
        <v>15.916666666666666</v>
      </c>
      <c r="G1382" s="14">
        <f t="shared" si="261"/>
        <v>-0.22222222222222143</v>
      </c>
      <c r="H1382" s="14">
        <f>('motorcycle data'!$C$4)*(G1382)</f>
        <v>-43.999999999999844</v>
      </c>
      <c r="I1382" s="14">
        <f>0.5*1.225*F1382^2*('motorcycle data'!$F$4)*('motorcycle data'!$G$4)</f>
        <v>51.05123272569444</v>
      </c>
      <c r="J1382" s="14">
        <f>IF(F1382=0,0,H1382+I1382+'motorcycle data'!$E$7)</f>
        <v>45.898832725694596</v>
      </c>
      <c r="K1382" s="14">
        <f t="shared" si="254"/>
        <v>45.898832725694596</v>
      </c>
      <c r="L1382" s="14">
        <f t="shared" si="255"/>
        <v>0</v>
      </c>
      <c r="M1382" s="14">
        <f t="shared" si="256"/>
        <v>0.73055642088397232</v>
      </c>
      <c r="N1382" s="14">
        <f t="shared" si="252"/>
        <v>0.73055642088397232</v>
      </c>
      <c r="O1382" s="14">
        <f t="shared" si="257"/>
        <v>0</v>
      </c>
      <c r="P1382" s="14">
        <f t="shared" si="258"/>
        <v>0</v>
      </c>
      <c r="Q1382" s="14">
        <f t="shared" si="259"/>
        <v>0</v>
      </c>
      <c r="R1382" s="14"/>
      <c r="S1382" s="14"/>
      <c r="T1382" s="14">
        <f t="shared" si="262"/>
        <v>1633.2104371596706</v>
      </c>
      <c r="U1382" s="14">
        <f t="shared" si="263"/>
        <v>189.64390438769129</v>
      </c>
      <c r="V1382" s="14">
        <f t="shared" si="260"/>
        <v>0</v>
      </c>
    </row>
    <row r="1383" spans="2:22" x14ac:dyDescent="0.3">
      <c r="B1383" s="10" t="s">
        <v>12</v>
      </c>
      <c r="C1383" s="10">
        <v>1375</v>
      </c>
      <c r="D1383" s="10">
        <v>353</v>
      </c>
      <c r="E1383" s="11">
        <v>56.2</v>
      </c>
      <c r="F1383" s="22">
        <f t="shared" si="253"/>
        <v>15.611111111111111</v>
      </c>
      <c r="G1383" s="14">
        <f t="shared" si="261"/>
        <v>-0.41666666666666663</v>
      </c>
      <c r="H1383" s="14">
        <f>('motorcycle data'!$C$4)*(G1383)</f>
        <v>-82.499999999999986</v>
      </c>
      <c r="I1383" s="14">
        <f>0.5*1.225*F1383^2*('motorcycle data'!$F$4)*('motorcycle data'!$G$4)</f>
        <v>49.109964544753076</v>
      </c>
      <c r="J1383" s="14">
        <f>IF(F1383=0,0,H1383+I1383+'motorcycle data'!$E$7)</f>
        <v>5.4575645447530903</v>
      </c>
      <c r="K1383" s="14">
        <f t="shared" si="254"/>
        <v>5.4575645447530903</v>
      </c>
      <c r="L1383" s="14">
        <f t="shared" si="255"/>
        <v>0</v>
      </c>
      <c r="M1383" s="14">
        <f t="shared" si="256"/>
        <v>8.5198646504201017E-2</v>
      </c>
      <c r="N1383" s="14">
        <f t="shared" si="252"/>
        <v>8.5198646504201017E-2</v>
      </c>
      <c r="O1383" s="14">
        <f t="shared" si="257"/>
        <v>0</v>
      </c>
      <c r="P1383" s="14">
        <f t="shared" si="258"/>
        <v>0</v>
      </c>
      <c r="Q1383" s="14">
        <f t="shared" si="259"/>
        <v>0</v>
      </c>
      <c r="R1383" s="14"/>
      <c r="S1383" s="14"/>
      <c r="T1383" s="14">
        <f t="shared" si="262"/>
        <v>1633.2956358061749</v>
      </c>
      <c r="U1383" s="14">
        <f t="shared" si="263"/>
        <v>189.64390438769129</v>
      </c>
      <c r="V1383" s="14">
        <f t="shared" si="260"/>
        <v>0</v>
      </c>
    </row>
    <row r="1384" spans="2:22" x14ac:dyDescent="0.3">
      <c r="B1384" s="10" t="s">
        <v>12</v>
      </c>
      <c r="C1384" s="10">
        <v>1376</v>
      </c>
      <c r="D1384" s="10">
        <v>354</v>
      </c>
      <c r="E1384" s="11">
        <v>54.3</v>
      </c>
      <c r="F1384" s="22">
        <f t="shared" si="253"/>
        <v>15.083333333333332</v>
      </c>
      <c r="G1384" s="14">
        <f t="shared" si="261"/>
        <v>-0.75000000000000078</v>
      </c>
      <c r="H1384" s="14">
        <f>('motorcycle data'!$C$4)*(G1384)</f>
        <v>-148.50000000000014</v>
      </c>
      <c r="I1384" s="14">
        <f>0.5*1.225*F1384^2*('motorcycle data'!$F$4)*('motorcycle data'!$G$4)</f>
        <v>45.845493142361107</v>
      </c>
      <c r="J1384" s="14">
        <f>IF(F1384=0,0,H1384+I1384+'motorcycle data'!$E$7)</f>
        <v>-63.806906857639035</v>
      </c>
      <c r="K1384" s="14">
        <f t="shared" si="254"/>
        <v>0</v>
      </c>
      <c r="L1384" s="14">
        <f t="shared" si="255"/>
        <v>63.806906857639035</v>
      </c>
      <c r="M1384" s="14">
        <f t="shared" si="256"/>
        <v>-0.96242084510272208</v>
      </c>
      <c r="N1384" s="14">
        <f t="shared" si="252"/>
        <v>0</v>
      </c>
      <c r="O1384" s="14">
        <f t="shared" si="257"/>
        <v>0.96242084510272208</v>
      </c>
      <c r="P1384" s="14">
        <f t="shared" si="258"/>
        <v>0.72181563382704161</v>
      </c>
      <c r="Q1384" s="14">
        <f t="shared" si="259"/>
        <v>0.72181563382704161</v>
      </c>
      <c r="R1384" s="14"/>
      <c r="S1384" s="14"/>
      <c r="T1384" s="14">
        <f t="shared" si="262"/>
        <v>1633.2956358061749</v>
      </c>
      <c r="U1384" s="14">
        <f t="shared" si="263"/>
        <v>190.60632523279401</v>
      </c>
      <c r="V1384" s="14">
        <f t="shared" si="260"/>
        <v>0.58467066339990381</v>
      </c>
    </row>
    <row r="1385" spans="2:22" x14ac:dyDescent="0.3">
      <c r="B1385" s="10" t="s">
        <v>12</v>
      </c>
      <c r="C1385" s="10">
        <v>1377</v>
      </c>
      <c r="D1385" s="10">
        <v>355</v>
      </c>
      <c r="E1385" s="11">
        <v>50.8</v>
      </c>
      <c r="F1385" s="22">
        <f t="shared" si="253"/>
        <v>14.111111111111111</v>
      </c>
      <c r="G1385" s="14">
        <f t="shared" si="261"/>
        <v>-1.2222222222222219</v>
      </c>
      <c r="H1385" s="14">
        <f>('motorcycle data'!$C$4)*(G1385)</f>
        <v>-241.99999999999994</v>
      </c>
      <c r="I1385" s="14">
        <f>0.5*1.225*F1385^2*('motorcycle data'!$F$4)*('motorcycle data'!$G$4)</f>
        <v>40.125865586419749</v>
      </c>
      <c r="J1385" s="14">
        <f>IF(F1385=0,0,H1385+I1385+'motorcycle data'!$E$7)</f>
        <v>-163.02653441358018</v>
      </c>
      <c r="K1385" s="14">
        <f t="shared" si="254"/>
        <v>0</v>
      </c>
      <c r="L1385" s="14">
        <f t="shared" si="255"/>
        <v>163.02653441358018</v>
      </c>
      <c r="M1385" s="14">
        <f t="shared" si="256"/>
        <v>-2.3004855411694094</v>
      </c>
      <c r="N1385" s="14">
        <f t="shared" si="252"/>
        <v>0</v>
      </c>
      <c r="O1385" s="14">
        <f t="shared" si="257"/>
        <v>2.3004855411694094</v>
      </c>
      <c r="P1385" s="14">
        <f t="shared" si="258"/>
        <v>1.7253641558770569</v>
      </c>
      <c r="Q1385" s="14">
        <f t="shared" si="259"/>
        <v>1.7253641558770569</v>
      </c>
      <c r="R1385" s="14"/>
      <c r="S1385" s="14"/>
      <c r="T1385" s="14">
        <f t="shared" si="262"/>
        <v>1633.2956358061749</v>
      </c>
      <c r="U1385" s="14">
        <f t="shared" si="263"/>
        <v>192.90681077396343</v>
      </c>
      <c r="V1385" s="14">
        <f t="shared" si="260"/>
        <v>1.3975449662604162</v>
      </c>
    </row>
    <row r="1386" spans="2:22" x14ac:dyDescent="0.3">
      <c r="B1386" s="10" t="s">
        <v>12</v>
      </c>
      <c r="C1386" s="10">
        <v>1378</v>
      </c>
      <c r="D1386" s="10">
        <v>356</v>
      </c>
      <c r="E1386" s="11">
        <v>45.5</v>
      </c>
      <c r="F1386" s="22">
        <f t="shared" si="253"/>
        <v>12.638888888888889</v>
      </c>
      <c r="G1386" s="14">
        <f t="shared" si="261"/>
        <v>-1.4722222222222214</v>
      </c>
      <c r="H1386" s="14">
        <f>('motorcycle data'!$C$4)*(G1386)</f>
        <v>-291.49999999999983</v>
      </c>
      <c r="I1386" s="14">
        <f>0.5*1.225*F1386^2*('motorcycle data'!$F$4)*('motorcycle data'!$G$4)</f>
        <v>32.189911506558637</v>
      </c>
      <c r="J1386" s="14">
        <f>IF(F1386=0,0,H1386+I1386+'motorcycle data'!$E$7)</f>
        <v>-220.46248849344119</v>
      </c>
      <c r="K1386" s="14">
        <f t="shared" si="254"/>
        <v>0</v>
      </c>
      <c r="L1386" s="14">
        <f t="shared" si="255"/>
        <v>220.46248849344119</v>
      </c>
      <c r="M1386" s="14">
        <f t="shared" si="256"/>
        <v>-2.7864008962365485</v>
      </c>
      <c r="N1386" s="14">
        <f t="shared" si="252"/>
        <v>0</v>
      </c>
      <c r="O1386" s="14">
        <f t="shared" si="257"/>
        <v>2.7864008962365485</v>
      </c>
      <c r="P1386" s="14">
        <f t="shared" si="258"/>
        <v>2.0898006721774114</v>
      </c>
      <c r="Q1386" s="14">
        <f t="shared" si="259"/>
        <v>2.0898006721774114</v>
      </c>
      <c r="R1386" s="14"/>
      <c r="S1386" s="14"/>
      <c r="T1386" s="14">
        <f t="shared" si="262"/>
        <v>1633.2956358061749</v>
      </c>
      <c r="U1386" s="14">
        <f t="shared" si="263"/>
        <v>195.69321167019999</v>
      </c>
      <c r="V1386" s="14">
        <f t="shared" si="260"/>
        <v>1.6927385444637033</v>
      </c>
    </row>
    <row r="1387" spans="2:22" x14ac:dyDescent="0.3">
      <c r="B1387" s="10" t="s">
        <v>12</v>
      </c>
      <c r="C1387" s="10">
        <v>1379</v>
      </c>
      <c r="D1387" s="10">
        <v>357</v>
      </c>
      <c r="E1387" s="11">
        <v>40.200000000000003</v>
      </c>
      <c r="F1387" s="22">
        <f t="shared" si="253"/>
        <v>11.166666666666668</v>
      </c>
      <c r="G1387" s="14">
        <f t="shared" si="261"/>
        <v>-1.4722222222222223</v>
      </c>
      <c r="H1387" s="14">
        <f>('motorcycle data'!$C$4)*(G1387)</f>
        <v>-291.5</v>
      </c>
      <c r="I1387" s="14">
        <f>0.5*1.225*F1387^2*('motorcycle data'!$F$4)*('motorcycle data'!$G$4)</f>
        <v>25.127489236111117</v>
      </c>
      <c r="J1387" s="14">
        <f>IF(F1387=0,0,H1387+I1387+'motorcycle data'!$E$7)</f>
        <v>-227.5249107638889</v>
      </c>
      <c r="K1387" s="14">
        <f t="shared" si="254"/>
        <v>0</v>
      </c>
      <c r="L1387" s="14">
        <f t="shared" si="255"/>
        <v>227.5249107638889</v>
      </c>
      <c r="M1387" s="14">
        <f t="shared" si="256"/>
        <v>-2.5406948368634263</v>
      </c>
      <c r="N1387" s="14">
        <f t="shared" si="252"/>
        <v>0</v>
      </c>
      <c r="O1387" s="14">
        <f t="shared" si="257"/>
        <v>2.5406948368634263</v>
      </c>
      <c r="P1387" s="14">
        <f t="shared" si="258"/>
        <v>1.9055211276475696</v>
      </c>
      <c r="Q1387" s="14">
        <f t="shared" si="259"/>
        <v>1.9055211276475696</v>
      </c>
      <c r="R1387" s="14"/>
      <c r="S1387" s="14"/>
      <c r="T1387" s="14">
        <f t="shared" si="262"/>
        <v>1633.2956358061749</v>
      </c>
      <c r="U1387" s="14">
        <f t="shared" si="263"/>
        <v>198.23390650706341</v>
      </c>
      <c r="V1387" s="14">
        <f t="shared" si="260"/>
        <v>1.5434721133945315</v>
      </c>
    </row>
    <row r="1388" spans="2:22" x14ac:dyDescent="0.3">
      <c r="B1388" s="10" t="s">
        <v>12</v>
      </c>
      <c r="C1388" s="10">
        <v>1380</v>
      </c>
      <c r="D1388" s="10">
        <v>358</v>
      </c>
      <c r="E1388" s="11">
        <v>34.9</v>
      </c>
      <c r="F1388" s="22">
        <f t="shared" si="253"/>
        <v>9.6944444444444446</v>
      </c>
      <c r="G1388" s="14">
        <f t="shared" si="261"/>
        <v>-1.4722222222222223</v>
      </c>
      <c r="H1388" s="14">
        <f>('motorcycle data'!$C$4)*(G1388)</f>
        <v>-291.5</v>
      </c>
      <c r="I1388" s="14">
        <f>0.5*1.225*F1388^2*('motorcycle data'!$F$4)*('motorcycle data'!$G$4)</f>
        <v>18.93859877507716</v>
      </c>
      <c r="J1388" s="14">
        <f>IF(F1388=0,0,H1388+I1388+'motorcycle data'!$E$7)</f>
        <v>-233.71380122492286</v>
      </c>
      <c r="K1388" s="14">
        <f t="shared" si="254"/>
        <v>0</v>
      </c>
      <c r="L1388" s="14">
        <f t="shared" si="255"/>
        <v>233.71380122492286</v>
      </c>
      <c r="M1388" s="14">
        <f t="shared" si="256"/>
        <v>-2.2657254618749465</v>
      </c>
      <c r="N1388" s="14">
        <f t="shared" si="252"/>
        <v>0</v>
      </c>
      <c r="O1388" s="14">
        <f t="shared" si="257"/>
        <v>2.2657254618749465</v>
      </c>
      <c r="P1388" s="14">
        <f t="shared" si="258"/>
        <v>1.6992940964062098</v>
      </c>
      <c r="Q1388" s="14">
        <f t="shared" si="259"/>
        <v>1.6992940964062098</v>
      </c>
      <c r="R1388" s="14"/>
      <c r="S1388" s="14"/>
      <c r="T1388" s="14">
        <f t="shared" si="262"/>
        <v>1633.2956358061749</v>
      </c>
      <c r="U1388" s="14">
        <f t="shared" si="263"/>
        <v>200.49963196893836</v>
      </c>
      <c r="V1388" s="14">
        <f t="shared" si="260"/>
        <v>1.3764282180890299</v>
      </c>
    </row>
    <row r="1389" spans="2:22" x14ac:dyDescent="0.3">
      <c r="B1389" s="10" t="s">
        <v>12</v>
      </c>
      <c r="C1389" s="10">
        <v>1381</v>
      </c>
      <c r="D1389" s="10">
        <v>359</v>
      </c>
      <c r="E1389" s="11">
        <v>29.6</v>
      </c>
      <c r="F1389" s="22">
        <f t="shared" si="253"/>
        <v>8.2222222222222232</v>
      </c>
      <c r="G1389" s="14">
        <f t="shared" si="261"/>
        <v>-1.0555555555555551</v>
      </c>
      <c r="H1389" s="14">
        <f>('motorcycle data'!$C$4)*(G1389)</f>
        <v>-208.99999999999991</v>
      </c>
      <c r="I1389" s="14">
        <f>0.5*1.225*F1389^2*('motorcycle data'!$F$4)*('motorcycle data'!$G$4)</f>
        <v>13.623240123456792</v>
      </c>
      <c r="J1389" s="14">
        <f>IF(F1389=0,0,H1389+I1389+'motorcycle data'!$E$7)</f>
        <v>-156.52915987654313</v>
      </c>
      <c r="K1389" s="14">
        <f t="shared" si="254"/>
        <v>0</v>
      </c>
      <c r="L1389" s="14">
        <f t="shared" si="255"/>
        <v>156.52915987654313</v>
      </c>
      <c r="M1389" s="14">
        <f t="shared" si="256"/>
        <v>-1.2870175367626882</v>
      </c>
      <c r="N1389" s="14">
        <f t="shared" si="252"/>
        <v>0</v>
      </c>
      <c r="O1389" s="14">
        <f t="shared" si="257"/>
        <v>1.2870175367626882</v>
      </c>
      <c r="P1389" s="14">
        <f t="shared" si="258"/>
        <v>0.96526315257201611</v>
      </c>
      <c r="Q1389" s="14">
        <f t="shared" si="259"/>
        <v>0.96526315257201611</v>
      </c>
      <c r="R1389" s="14"/>
      <c r="S1389" s="14"/>
      <c r="T1389" s="14">
        <f t="shared" si="262"/>
        <v>1633.2956358061749</v>
      </c>
      <c r="U1389" s="14">
        <f t="shared" si="263"/>
        <v>201.78664950570104</v>
      </c>
      <c r="V1389" s="14">
        <f t="shared" si="260"/>
        <v>0.78186315358333314</v>
      </c>
    </row>
    <row r="1390" spans="2:22" x14ac:dyDescent="0.3">
      <c r="B1390" s="10" t="s">
        <v>12</v>
      </c>
      <c r="C1390" s="10">
        <v>1382</v>
      </c>
      <c r="D1390" s="10">
        <v>360</v>
      </c>
      <c r="E1390" s="11">
        <v>27.3</v>
      </c>
      <c r="F1390" s="22">
        <f t="shared" si="253"/>
        <v>7.583333333333333</v>
      </c>
      <c r="G1390" s="14">
        <f t="shared" si="261"/>
        <v>-4.1666666666666761E-2</v>
      </c>
      <c r="H1390" s="14">
        <f>('motorcycle data'!$C$4)*(G1390)</f>
        <v>-8.2500000000000195</v>
      </c>
      <c r="I1390" s="14">
        <f>0.5*1.225*F1390^2*('motorcycle data'!$F$4)*('motorcycle data'!$G$4)</f>
        <v>11.58836814236111</v>
      </c>
      <c r="J1390" s="14">
        <f>IF(F1390=0,0,H1390+I1390+'motorcycle data'!$E$7)</f>
        <v>42.185968142361091</v>
      </c>
      <c r="K1390" s="14">
        <f t="shared" si="254"/>
        <v>42.185968142361091</v>
      </c>
      <c r="L1390" s="14">
        <f t="shared" si="255"/>
        <v>0</v>
      </c>
      <c r="M1390" s="14">
        <f t="shared" si="256"/>
        <v>0.31991025841290494</v>
      </c>
      <c r="N1390" s="14">
        <f t="shared" si="252"/>
        <v>0.31991025841290494</v>
      </c>
      <c r="O1390" s="14">
        <f t="shared" si="257"/>
        <v>0</v>
      </c>
      <c r="P1390" s="14">
        <f t="shared" si="258"/>
        <v>0</v>
      </c>
      <c r="Q1390" s="14">
        <f t="shared" si="259"/>
        <v>0</v>
      </c>
      <c r="R1390" s="14"/>
      <c r="S1390" s="14"/>
      <c r="T1390" s="14">
        <f t="shared" si="262"/>
        <v>1633.6155460645878</v>
      </c>
      <c r="U1390" s="14">
        <f t="shared" si="263"/>
        <v>201.78664950570104</v>
      </c>
      <c r="V1390" s="14">
        <f t="shared" si="260"/>
        <v>0</v>
      </c>
    </row>
    <row r="1391" spans="2:22" x14ac:dyDescent="0.3">
      <c r="B1391" s="10" t="s">
        <v>12</v>
      </c>
      <c r="C1391" s="10">
        <v>1383</v>
      </c>
      <c r="D1391" s="10">
        <v>361</v>
      </c>
      <c r="E1391" s="11">
        <v>29.3</v>
      </c>
      <c r="F1391" s="22">
        <f t="shared" si="253"/>
        <v>8.1388888888888893</v>
      </c>
      <c r="G1391" s="14">
        <f t="shared" si="261"/>
        <v>0.77777777777777746</v>
      </c>
      <c r="H1391" s="14">
        <f>('motorcycle data'!$C$4)*(G1391)</f>
        <v>153.99999999999994</v>
      </c>
      <c r="I1391" s="14">
        <f>0.5*1.225*F1391^2*('motorcycle data'!$F$4)*('motorcycle data'!$G$4)</f>
        <v>13.34849275655864</v>
      </c>
      <c r="J1391" s="14">
        <f>IF(F1391=0,0,H1391+I1391+'motorcycle data'!$E$7)</f>
        <v>206.19609275655858</v>
      </c>
      <c r="K1391" s="14">
        <f t="shared" si="254"/>
        <v>206.19609275655858</v>
      </c>
      <c r="L1391" s="14">
        <f t="shared" si="255"/>
        <v>0</v>
      </c>
      <c r="M1391" s="14">
        <f t="shared" si="256"/>
        <v>1.6782070882686573</v>
      </c>
      <c r="N1391" s="14">
        <f t="shared" si="252"/>
        <v>1.6782070882686573</v>
      </c>
      <c r="O1391" s="14">
        <f t="shared" si="257"/>
        <v>0</v>
      </c>
      <c r="P1391" s="14">
        <f t="shared" si="258"/>
        <v>0</v>
      </c>
      <c r="Q1391" s="14" t="str">
        <f t="shared" si="259"/>
        <v/>
      </c>
      <c r="R1391" s="14"/>
      <c r="S1391" s="14"/>
      <c r="T1391" s="14">
        <f t="shared" si="262"/>
        <v>1635.2937531528564</v>
      </c>
      <c r="U1391" s="14">
        <f t="shared" si="263"/>
        <v>201.78664950570104</v>
      </c>
      <c r="V1391" s="14">
        <f t="shared" si="260"/>
        <v>0</v>
      </c>
    </row>
    <row r="1392" spans="2:22" x14ac:dyDescent="0.3">
      <c r="B1392" s="10" t="s">
        <v>12</v>
      </c>
      <c r="C1392" s="10">
        <v>1384</v>
      </c>
      <c r="D1392" s="10">
        <v>362</v>
      </c>
      <c r="E1392" s="11">
        <v>32.9</v>
      </c>
      <c r="F1392" s="22">
        <f t="shared" si="253"/>
        <v>9.1388888888888875</v>
      </c>
      <c r="G1392" s="14">
        <f t="shared" si="261"/>
        <v>0.87500000000000011</v>
      </c>
      <c r="H1392" s="14">
        <f>('motorcycle data'!$C$4)*(G1392)</f>
        <v>173.25000000000003</v>
      </c>
      <c r="I1392" s="14">
        <f>0.5*1.225*F1392^2*('motorcycle data'!$F$4)*('motorcycle data'!$G$4)</f>
        <v>16.830180951003083</v>
      </c>
      <c r="J1392" s="14">
        <f>IF(F1392=0,0,H1392+I1392+'motorcycle data'!$E$7)</f>
        <v>228.92778095100311</v>
      </c>
      <c r="K1392" s="14">
        <f t="shared" si="254"/>
        <v>228.92778095100311</v>
      </c>
      <c r="L1392" s="14">
        <f t="shared" si="255"/>
        <v>0</v>
      </c>
      <c r="M1392" s="14">
        <f t="shared" si="256"/>
        <v>2.0921455536911115</v>
      </c>
      <c r="N1392" s="14">
        <f t="shared" si="252"/>
        <v>2.0921455536911115</v>
      </c>
      <c r="O1392" s="14">
        <f t="shared" si="257"/>
        <v>0</v>
      </c>
      <c r="P1392" s="14">
        <f t="shared" si="258"/>
        <v>0</v>
      </c>
      <c r="Q1392" s="14" t="str">
        <f t="shared" si="259"/>
        <v/>
      </c>
      <c r="R1392" s="14"/>
      <c r="S1392" s="14"/>
      <c r="T1392" s="14">
        <f t="shared" si="262"/>
        <v>1637.3858987065476</v>
      </c>
      <c r="U1392" s="14">
        <f t="shared" si="263"/>
        <v>201.78664950570104</v>
      </c>
      <c r="V1392" s="14">
        <f t="shared" si="260"/>
        <v>0</v>
      </c>
    </row>
    <row r="1393" spans="2:22" x14ac:dyDescent="0.3">
      <c r="B1393" s="10" t="s">
        <v>12</v>
      </c>
      <c r="C1393" s="10">
        <v>1385</v>
      </c>
      <c r="D1393" s="10">
        <v>363</v>
      </c>
      <c r="E1393" s="11">
        <v>35.6</v>
      </c>
      <c r="F1393" s="22">
        <f t="shared" si="253"/>
        <v>9.8888888888888893</v>
      </c>
      <c r="G1393" s="14">
        <f t="shared" si="261"/>
        <v>0.52777777777777835</v>
      </c>
      <c r="H1393" s="14">
        <f>('motorcycle data'!$C$4)*(G1393)</f>
        <v>104.50000000000011</v>
      </c>
      <c r="I1393" s="14">
        <f>0.5*1.225*F1393^2*('motorcycle data'!$F$4)*('motorcycle data'!$G$4)</f>
        <v>19.705932253086424</v>
      </c>
      <c r="J1393" s="14">
        <f>IF(F1393=0,0,H1393+I1393+'motorcycle data'!$E$7)</f>
        <v>163.05353225308653</v>
      </c>
      <c r="K1393" s="14">
        <f t="shared" si="254"/>
        <v>163.05353225308653</v>
      </c>
      <c r="L1393" s="14">
        <f t="shared" si="255"/>
        <v>0</v>
      </c>
      <c r="M1393" s="14">
        <f t="shared" si="256"/>
        <v>1.6124182633916335</v>
      </c>
      <c r="N1393" s="14">
        <f t="shared" si="252"/>
        <v>1.6124182633916335</v>
      </c>
      <c r="O1393" s="14">
        <f t="shared" si="257"/>
        <v>0</v>
      </c>
      <c r="P1393" s="14">
        <f t="shared" si="258"/>
        <v>0</v>
      </c>
      <c r="Q1393" s="14" t="str">
        <f t="shared" si="259"/>
        <v/>
      </c>
      <c r="R1393" s="14"/>
      <c r="S1393" s="14"/>
      <c r="T1393" s="14">
        <f t="shared" si="262"/>
        <v>1638.9983169699392</v>
      </c>
      <c r="U1393" s="14">
        <f t="shared" si="263"/>
        <v>201.78664950570104</v>
      </c>
      <c r="V1393" s="14">
        <f t="shared" si="260"/>
        <v>0</v>
      </c>
    </row>
    <row r="1394" spans="2:22" x14ac:dyDescent="0.3">
      <c r="B1394" s="10" t="s">
        <v>12</v>
      </c>
      <c r="C1394" s="10">
        <v>1386</v>
      </c>
      <c r="D1394" s="10">
        <v>364</v>
      </c>
      <c r="E1394" s="11">
        <v>36.700000000000003</v>
      </c>
      <c r="F1394" s="22">
        <f t="shared" si="253"/>
        <v>10.194444444444445</v>
      </c>
      <c r="G1394" s="14">
        <f t="shared" si="261"/>
        <v>0.27777777777777779</v>
      </c>
      <c r="H1394" s="14">
        <f>('motorcycle data'!$C$4)*(G1394)</f>
        <v>55</v>
      </c>
      <c r="I1394" s="14">
        <f>0.5*1.225*F1394^2*('motorcycle data'!$F$4)*('motorcycle data'!$G$4)</f>
        <v>20.942528636188271</v>
      </c>
      <c r="J1394" s="14">
        <f>IF(F1394=0,0,H1394+I1394+'motorcycle data'!$E$7)</f>
        <v>114.79012863618827</v>
      </c>
      <c r="K1394" s="14">
        <f t="shared" si="254"/>
        <v>114.79012863618827</v>
      </c>
      <c r="L1394" s="14">
        <f t="shared" si="255"/>
        <v>0</v>
      </c>
      <c r="M1394" s="14">
        <f t="shared" si="256"/>
        <v>1.1702215891522525</v>
      </c>
      <c r="N1394" s="14">
        <f t="shared" si="252"/>
        <v>1.1702215891522525</v>
      </c>
      <c r="O1394" s="14">
        <f t="shared" si="257"/>
        <v>0</v>
      </c>
      <c r="P1394" s="14">
        <f t="shared" si="258"/>
        <v>0</v>
      </c>
      <c r="Q1394" s="14" t="str">
        <f t="shared" si="259"/>
        <v/>
      </c>
      <c r="R1394" s="14"/>
      <c r="S1394" s="14"/>
      <c r="T1394" s="14">
        <f t="shared" si="262"/>
        <v>1640.1685385590915</v>
      </c>
      <c r="U1394" s="14">
        <f t="shared" si="263"/>
        <v>201.78664950570104</v>
      </c>
      <c r="V1394" s="14">
        <f t="shared" si="260"/>
        <v>0</v>
      </c>
    </row>
    <row r="1395" spans="2:22" x14ac:dyDescent="0.3">
      <c r="B1395" s="10" t="s">
        <v>12</v>
      </c>
      <c r="C1395" s="10">
        <v>1387</v>
      </c>
      <c r="D1395" s="10">
        <v>365</v>
      </c>
      <c r="E1395" s="11">
        <v>37.6</v>
      </c>
      <c r="F1395" s="22">
        <f t="shared" si="253"/>
        <v>10.444444444444445</v>
      </c>
      <c r="G1395" s="14">
        <f t="shared" si="261"/>
        <v>0.37499999999999939</v>
      </c>
      <c r="H1395" s="14">
        <f>('motorcycle data'!$C$4)*(G1395)</f>
        <v>74.249999999999872</v>
      </c>
      <c r="I1395" s="14">
        <f>0.5*1.225*F1395^2*('motorcycle data'!$F$4)*('motorcycle data'!$G$4)</f>
        <v>21.98227716049383</v>
      </c>
      <c r="J1395" s="14">
        <f>IF(F1395=0,0,H1395+I1395+'motorcycle data'!$E$7)</f>
        <v>135.07987716049371</v>
      </c>
      <c r="K1395" s="14">
        <f t="shared" si="254"/>
        <v>135.07987716049371</v>
      </c>
      <c r="L1395" s="14">
        <f t="shared" si="255"/>
        <v>0</v>
      </c>
      <c r="M1395" s="14">
        <f t="shared" si="256"/>
        <v>1.4108342725651566</v>
      </c>
      <c r="N1395" s="14">
        <f t="shared" si="252"/>
        <v>1.4108342725651566</v>
      </c>
      <c r="O1395" s="14">
        <f t="shared" si="257"/>
        <v>0</v>
      </c>
      <c r="P1395" s="14">
        <f t="shared" si="258"/>
        <v>0</v>
      </c>
      <c r="Q1395" s="14" t="str">
        <f t="shared" si="259"/>
        <v/>
      </c>
      <c r="R1395" s="14"/>
      <c r="S1395" s="14"/>
      <c r="T1395" s="14">
        <f t="shared" si="262"/>
        <v>1641.5793728316567</v>
      </c>
      <c r="U1395" s="14">
        <f t="shared" si="263"/>
        <v>201.78664950570104</v>
      </c>
      <c r="V1395" s="14">
        <f t="shared" si="260"/>
        <v>0</v>
      </c>
    </row>
    <row r="1396" spans="2:22" x14ac:dyDescent="0.3">
      <c r="B1396" s="10" t="s">
        <v>12</v>
      </c>
      <c r="C1396" s="10">
        <v>1388</v>
      </c>
      <c r="D1396" s="10">
        <v>366</v>
      </c>
      <c r="E1396" s="11">
        <v>39.4</v>
      </c>
      <c r="F1396" s="22">
        <f t="shared" si="253"/>
        <v>10.944444444444445</v>
      </c>
      <c r="G1396" s="14">
        <f t="shared" si="261"/>
        <v>0.68055555555555536</v>
      </c>
      <c r="H1396" s="14">
        <f>('motorcycle data'!$C$4)*(G1396)</f>
        <v>134.74999999999997</v>
      </c>
      <c r="I1396" s="14">
        <f>0.5*1.225*F1396^2*('motorcycle data'!$F$4)*('motorcycle data'!$G$4)</f>
        <v>24.137341396604942</v>
      </c>
      <c r="J1396" s="14">
        <f>IF(F1396=0,0,H1396+I1396+'motorcycle data'!$E$7)</f>
        <v>197.73494139660491</v>
      </c>
      <c r="K1396" s="14">
        <f t="shared" si="254"/>
        <v>197.73494139660491</v>
      </c>
      <c r="L1396" s="14">
        <f t="shared" si="255"/>
        <v>0</v>
      </c>
      <c r="M1396" s="14">
        <f t="shared" si="256"/>
        <v>2.1640990808406206</v>
      </c>
      <c r="N1396" s="14">
        <f t="shared" si="252"/>
        <v>2.1640990808406206</v>
      </c>
      <c r="O1396" s="14">
        <f t="shared" si="257"/>
        <v>0</v>
      </c>
      <c r="P1396" s="14">
        <f t="shared" si="258"/>
        <v>0</v>
      </c>
      <c r="Q1396" s="14" t="str">
        <f t="shared" si="259"/>
        <v/>
      </c>
      <c r="R1396" s="14"/>
      <c r="S1396" s="14"/>
      <c r="T1396" s="14">
        <f t="shared" si="262"/>
        <v>1643.7434719124972</v>
      </c>
      <c r="U1396" s="14">
        <f t="shared" si="263"/>
        <v>201.78664950570104</v>
      </c>
      <c r="V1396" s="14">
        <f t="shared" si="260"/>
        <v>0</v>
      </c>
    </row>
    <row r="1397" spans="2:22" x14ac:dyDescent="0.3">
      <c r="B1397" s="10" t="s">
        <v>12</v>
      </c>
      <c r="C1397" s="10">
        <v>1389</v>
      </c>
      <c r="D1397" s="10">
        <v>367</v>
      </c>
      <c r="E1397" s="11">
        <v>42.5</v>
      </c>
      <c r="F1397" s="22">
        <f t="shared" si="253"/>
        <v>11.805555555555555</v>
      </c>
      <c r="G1397" s="14">
        <f t="shared" si="261"/>
        <v>0.98611111111111127</v>
      </c>
      <c r="H1397" s="14">
        <f>('motorcycle data'!$C$4)*(G1397)</f>
        <v>195.25000000000003</v>
      </c>
      <c r="I1397" s="14">
        <f>0.5*1.225*F1397^2*('motorcycle data'!$F$4)*('motorcycle data'!$G$4)</f>
        <v>28.085027247299379</v>
      </c>
      <c r="J1397" s="14">
        <f>IF(F1397=0,0,H1397+I1397+'motorcycle data'!$E$7)</f>
        <v>262.18262724729942</v>
      </c>
      <c r="K1397" s="14">
        <f t="shared" si="254"/>
        <v>262.18262724729942</v>
      </c>
      <c r="L1397" s="14">
        <f t="shared" si="255"/>
        <v>0</v>
      </c>
      <c r="M1397" s="14">
        <f t="shared" si="256"/>
        <v>3.0952115716695072</v>
      </c>
      <c r="N1397" s="14">
        <f t="shared" si="252"/>
        <v>3.0952115716695072</v>
      </c>
      <c r="O1397" s="14">
        <f t="shared" si="257"/>
        <v>0</v>
      </c>
      <c r="P1397" s="14">
        <f t="shared" si="258"/>
        <v>0</v>
      </c>
      <c r="Q1397" s="14" t="str">
        <f t="shared" si="259"/>
        <v/>
      </c>
      <c r="R1397" s="14"/>
      <c r="S1397" s="14"/>
      <c r="T1397" s="14">
        <f t="shared" si="262"/>
        <v>1646.8386834841667</v>
      </c>
      <c r="U1397" s="14">
        <f t="shared" si="263"/>
        <v>201.78664950570104</v>
      </c>
      <c r="V1397" s="14">
        <f t="shared" si="260"/>
        <v>0</v>
      </c>
    </row>
    <row r="1398" spans="2:22" x14ac:dyDescent="0.3">
      <c r="B1398" s="10" t="s">
        <v>12</v>
      </c>
      <c r="C1398" s="10">
        <v>1390</v>
      </c>
      <c r="D1398" s="10">
        <v>368</v>
      </c>
      <c r="E1398" s="11">
        <v>46.5</v>
      </c>
      <c r="F1398" s="22">
        <f t="shared" si="253"/>
        <v>12.916666666666666</v>
      </c>
      <c r="G1398" s="14">
        <f t="shared" si="261"/>
        <v>1.0694444444444449</v>
      </c>
      <c r="H1398" s="14">
        <f>('motorcycle data'!$C$4)*(G1398)</f>
        <v>211.75000000000009</v>
      </c>
      <c r="I1398" s="14">
        <f>0.5*1.225*F1398^2*('motorcycle data'!$F$4)*('motorcycle data'!$G$4)</f>
        <v>33.620401475694436</v>
      </c>
      <c r="J1398" s="14">
        <f>IF(F1398=0,0,H1398+I1398+'motorcycle data'!$E$7)</f>
        <v>284.21800147569451</v>
      </c>
      <c r="K1398" s="14">
        <f t="shared" si="254"/>
        <v>284.21800147569451</v>
      </c>
      <c r="L1398" s="14">
        <f t="shared" si="255"/>
        <v>0</v>
      </c>
      <c r="M1398" s="14">
        <f t="shared" si="256"/>
        <v>3.6711491857277205</v>
      </c>
      <c r="N1398" s="14">
        <f t="shared" si="252"/>
        <v>3.6711491857277205</v>
      </c>
      <c r="O1398" s="14">
        <f t="shared" si="257"/>
        <v>0</v>
      </c>
      <c r="P1398" s="14">
        <f t="shared" si="258"/>
        <v>0</v>
      </c>
      <c r="Q1398" s="14" t="str">
        <f t="shared" si="259"/>
        <v/>
      </c>
      <c r="R1398" s="14"/>
      <c r="S1398" s="14"/>
      <c r="T1398" s="14">
        <f t="shared" si="262"/>
        <v>1650.5098326698944</v>
      </c>
      <c r="U1398" s="14">
        <f t="shared" si="263"/>
        <v>201.78664950570104</v>
      </c>
      <c r="V1398" s="14">
        <f t="shared" si="260"/>
        <v>0</v>
      </c>
    </row>
    <row r="1399" spans="2:22" x14ac:dyDescent="0.3">
      <c r="B1399" s="10" t="s">
        <v>12</v>
      </c>
      <c r="C1399" s="10">
        <v>1391</v>
      </c>
      <c r="D1399" s="10">
        <v>369</v>
      </c>
      <c r="E1399" s="11">
        <v>50.2</v>
      </c>
      <c r="F1399" s="22">
        <f t="shared" si="253"/>
        <v>13.944444444444445</v>
      </c>
      <c r="G1399" s="14">
        <f t="shared" si="261"/>
        <v>0.87499999999999956</v>
      </c>
      <c r="H1399" s="14">
        <f>('motorcycle data'!$C$4)*(G1399)</f>
        <v>173.24999999999991</v>
      </c>
      <c r="I1399" s="14">
        <f>0.5*1.225*F1399^2*('motorcycle data'!$F$4)*('motorcycle data'!$G$4)</f>
        <v>39.183608063271606</v>
      </c>
      <c r="J1399" s="14">
        <f>IF(F1399=0,0,H1399+I1399+'motorcycle data'!$E$7)</f>
        <v>251.28120806327152</v>
      </c>
      <c r="K1399" s="14">
        <f t="shared" si="254"/>
        <v>251.28120806327152</v>
      </c>
      <c r="L1399" s="14">
        <f t="shared" si="255"/>
        <v>0</v>
      </c>
      <c r="M1399" s="14">
        <f t="shared" si="256"/>
        <v>3.5039768457711751</v>
      </c>
      <c r="N1399" s="14">
        <f t="shared" si="252"/>
        <v>3.5039768457711751</v>
      </c>
      <c r="O1399" s="14">
        <f t="shared" si="257"/>
        <v>0</v>
      </c>
      <c r="P1399" s="14">
        <f t="shared" si="258"/>
        <v>0</v>
      </c>
      <c r="Q1399" s="14" t="str">
        <f t="shared" si="259"/>
        <v/>
      </c>
      <c r="R1399" s="14"/>
      <c r="S1399" s="14"/>
      <c r="T1399" s="14">
        <f t="shared" si="262"/>
        <v>1654.0138095156656</v>
      </c>
      <c r="U1399" s="14">
        <f t="shared" si="263"/>
        <v>201.78664950570104</v>
      </c>
      <c r="V1399" s="14">
        <f t="shared" si="260"/>
        <v>0</v>
      </c>
    </row>
    <row r="1400" spans="2:22" x14ac:dyDescent="0.3">
      <c r="B1400" s="10" t="s">
        <v>12</v>
      </c>
      <c r="C1400" s="10">
        <v>1392</v>
      </c>
      <c r="D1400" s="10">
        <v>370</v>
      </c>
      <c r="E1400" s="11">
        <v>52.8</v>
      </c>
      <c r="F1400" s="22">
        <f t="shared" si="253"/>
        <v>14.666666666666666</v>
      </c>
      <c r="G1400" s="14">
        <f t="shared" si="261"/>
        <v>0.56944444444444364</v>
      </c>
      <c r="H1400" s="14">
        <f>('motorcycle data'!$C$4)*(G1400)</f>
        <v>112.74999999999984</v>
      </c>
      <c r="I1400" s="14">
        <f>0.5*1.225*F1400^2*('motorcycle data'!$F$4)*('motorcycle data'!$G$4)</f>
        <v>43.347577777777772</v>
      </c>
      <c r="J1400" s="14">
        <f>IF(F1400=0,0,H1400+I1400+'motorcycle data'!$E$7)</f>
        <v>194.94517777777762</v>
      </c>
      <c r="K1400" s="14">
        <f t="shared" si="254"/>
        <v>194.94517777777762</v>
      </c>
      <c r="L1400" s="14">
        <f t="shared" si="255"/>
        <v>0</v>
      </c>
      <c r="M1400" s="14">
        <f t="shared" si="256"/>
        <v>2.8591959407407379</v>
      </c>
      <c r="N1400" s="14">
        <f t="shared" si="252"/>
        <v>2.8591959407407379</v>
      </c>
      <c r="O1400" s="14">
        <f t="shared" si="257"/>
        <v>0</v>
      </c>
      <c r="P1400" s="14">
        <f t="shared" si="258"/>
        <v>0</v>
      </c>
      <c r="Q1400" s="14" t="str">
        <f t="shared" si="259"/>
        <v/>
      </c>
      <c r="R1400" s="14"/>
      <c r="S1400" s="14"/>
      <c r="T1400" s="14">
        <f t="shared" si="262"/>
        <v>1656.8730054564064</v>
      </c>
      <c r="U1400" s="14">
        <f t="shared" si="263"/>
        <v>201.78664950570104</v>
      </c>
      <c r="V1400" s="14">
        <f t="shared" si="260"/>
        <v>0</v>
      </c>
    </row>
    <row r="1401" spans="2:22" x14ac:dyDescent="0.3">
      <c r="B1401" s="10" t="s">
        <v>12</v>
      </c>
      <c r="C1401" s="10">
        <v>1393</v>
      </c>
      <c r="D1401" s="10">
        <v>371</v>
      </c>
      <c r="E1401" s="11">
        <v>54.3</v>
      </c>
      <c r="F1401" s="22">
        <f t="shared" si="253"/>
        <v>15.083333333333332</v>
      </c>
      <c r="G1401" s="14">
        <f t="shared" si="261"/>
        <v>0.29166666666666685</v>
      </c>
      <c r="H1401" s="14">
        <f>('motorcycle data'!$C$4)*(G1401)</f>
        <v>57.750000000000036</v>
      </c>
      <c r="I1401" s="14">
        <f>0.5*1.225*F1401^2*('motorcycle data'!$F$4)*('motorcycle data'!$G$4)</f>
        <v>45.845493142361107</v>
      </c>
      <c r="J1401" s="14">
        <f>IF(F1401=0,0,H1401+I1401+'motorcycle data'!$E$7)</f>
        <v>142.44309314236114</v>
      </c>
      <c r="K1401" s="14">
        <f t="shared" si="254"/>
        <v>142.44309314236114</v>
      </c>
      <c r="L1401" s="14">
        <f t="shared" si="255"/>
        <v>0</v>
      </c>
      <c r="M1401" s="14">
        <f t="shared" si="256"/>
        <v>2.1485166548972803</v>
      </c>
      <c r="N1401" s="14">
        <f t="shared" si="252"/>
        <v>2.1485166548972803</v>
      </c>
      <c r="O1401" s="14">
        <f t="shared" si="257"/>
        <v>0</v>
      </c>
      <c r="P1401" s="14">
        <f t="shared" si="258"/>
        <v>0</v>
      </c>
      <c r="Q1401" s="14" t="str">
        <f t="shared" si="259"/>
        <v/>
      </c>
      <c r="R1401" s="14"/>
      <c r="S1401" s="14"/>
      <c r="T1401" s="14">
        <f t="shared" si="262"/>
        <v>1659.0215221113037</v>
      </c>
      <c r="U1401" s="14">
        <f t="shared" si="263"/>
        <v>201.78664950570104</v>
      </c>
      <c r="V1401" s="14">
        <f t="shared" si="260"/>
        <v>0</v>
      </c>
    </row>
    <row r="1402" spans="2:22" x14ac:dyDescent="0.3">
      <c r="B1402" s="10" t="s">
        <v>12</v>
      </c>
      <c r="C1402" s="10">
        <v>1394</v>
      </c>
      <c r="D1402" s="10">
        <v>372</v>
      </c>
      <c r="E1402" s="11">
        <v>54.9</v>
      </c>
      <c r="F1402" s="22">
        <f t="shared" si="253"/>
        <v>15.25</v>
      </c>
      <c r="G1402" s="14">
        <f t="shared" si="261"/>
        <v>8.3333333333333523E-2</v>
      </c>
      <c r="H1402" s="14">
        <f>('motorcycle data'!$C$4)*(G1402)</f>
        <v>16.500000000000039</v>
      </c>
      <c r="I1402" s="14">
        <f>0.5*1.225*F1402^2*('motorcycle data'!$F$4)*('motorcycle data'!$G$4)</f>
        <v>46.86425078125</v>
      </c>
      <c r="J1402" s="14">
        <f>IF(F1402=0,0,H1402+I1402+'motorcycle data'!$E$7)</f>
        <v>102.21185078125004</v>
      </c>
      <c r="K1402" s="14">
        <f t="shared" si="254"/>
        <v>102.21185078125004</v>
      </c>
      <c r="L1402" s="14">
        <f t="shared" si="255"/>
        <v>0</v>
      </c>
      <c r="M1402" s="14">
        <f t="shared" si="256"/>
        <v>1.5587307244140629</v>
      </c>
      <c r="N1402" s="14">
        <f t="shared" si="252"/>
        <v>1.5587307244140629</v>
      </c>
      <c r="O1402" s="14">
        <f t="shared" si="257"/>
        <v>0</v>
      </c>
      <c r="P1402" s="14">
        <f t="shared" si="258"/>
        <v>0</v>
      </c>
      <c r="Q1402" s="14" t="str">
        <f t="shared" si="259"/>
        <v/>
      </c>
      <c r="R1402" s="14"/>
      <c r="S1402" s="14"/>
      <c r="T1402" s="14">
        <f t="shared" si="262"/>
        <v>1660.5802528357178</v>
      </c>
      <c r="U1402" s="14">
        <f t="shared" si="263"/>
        <v>201.78664950570104</v>
      </c>
      <c r="V1402" s="14">
        <f t="shared" si="260"/>
        <v>0</v>
      </c>
    </row>
    <row r="1403" spans="2:22" x14ac:dyDescent="0.3">
      <c r="B1403" s="10" t="s">
        <v>12</v>
      </c>
      <c r="C1403" s="10">
        <v>1395</v>
      </c>
      <c r="D1403" s="10">
        <v>373</v>
      </c>
      <c r="E1403" s="11">
        <v>54.9</v>
      </c>
      <c r="F1403" s="22">
        <f t="shared" si="253"/>
        <v>15.25</v>
      </c>
      <c r="G1403" s="14">
        <f t="shared" si="261"/>
        <v>-2.7777777777777186E-2</v>
      </c>
      <c r="H1403" s="14">
        <f>('motorcycle data'!$C$4)*(G1403)</f>
        <v>-5.4999999999998828</v>
      </c>
      <c r="I1403" s="14">
        <f>0.5*1.225*F1403^2*('motorcycle data'!$F$4)*('motorcycle data'!$G$4)</f>
        <v>46.86425078125</v>
      </c>
      <c r="J1403" s="14">
        <f>IF(F1403=0,0,H1403+I1403+'motorcycle data'!$E$7)</f>
        <v>80.211850781250121</v>
      </c>
      <c r="K1403" s="14">
        <f t="shared" si="254"/>
        <v>80.211850781250121</v>
      </c>
      <c r="L1403" s="14">
        <f t="shared" si="255"/>
        <v>0</v>
      </c>
      <c r="M1403" s="14">
        <f t="shared" si="256"/>
        <v>1.2232307244140643</v>
      </c>
      <c r="N1403" s="14">
        <f t="shared" si="252"/>
        <v>1.2232307244140643</v>
      </c>
      <c r="O1403" s="14">
        <f t="shared" si="257"/>
        <v>0</v>
      </c>
      <c r="P1403" s="14">
        <f t="shared" si="258"/>
        <v>0</v>
      </c>
      <c r="Q1403" s="14">
        <f t="shared" si="259"/>
        <v>0</v>
      </c>
      <c r="R1403" s="14">
        <f>SUM(Q1403:Q1416)</f>
        <v>6.2028218039667324</v>
      </c>
      <c r="S1403" s="14">
        <f>R1403*14</f>
        <v>86.839505255534249</v>
      </c>
      <c r="T1403" s="14">
        <f t="shared" si="262"/>
        <v>1661.8034835601318</v>
      </c>
      <c r="U1403" s="14">
        <f t="shared" si="263"/>
        <v>201.78664950570104</v>
      </c>
      <c r="V1403" s="14">
        <f t="shared" si="260"/>
        <v>0</v>
      </c>
    </row>
    <row r="1404" spans="2:22" x14ac:dyDescent="0.3">
      <c r="B1404" s="10" t="s">
        <v>12</v>
      </c>
      <c r="C1404" s="10">
        <v>1396</v>
      </c>
      <c r="D1404" s="10">
        <v>374</v>
      </c>
      <c r="E1404" s="11">
        <v>54.7</v>
      </c>
      <c r="F1404" s="22">
        <f t="shared" si="253"/>
        <v>15.194444444444445</v>
      </c>
      <c r="G1404" s="14">
        <f t="shared" si="261"/>
        <v>-0.11111111111111072</v>
      </c>
      <c r="H1404" s="14">
        <f>('motorcycle data'!$C$4)*(G1404)</f>
        <v>-21.999999999999922</v>
      </c>
      <c r="I1404" s="14">
        <f>0.5*1.225*F1404^2*('motorcycle data'!$F$4)*('motorcycle data'!$G$4)</f>
        <v>46.52342099729939</v>
      </c>
      <c r="J1404" s="14">
        <f>IF(F1404=0,0,H1404+I1404+'motorcycle data'!$E$7)</f>
        <v>63.371020997299468</v>
      </c>
      <c r="K1404" s="14">
        <f t="shared" si="254"/>
        <v>63.371020997299468</v>
      </c>
      <c r="L1404" s="14">
        <f t="shared" si="255"/>
        <v>0</v>
      </c>
      <c r="M1404" s="14">
        <f t="shared" si="256"/>
        <v>0.96288745793118913</v>
      </c>
      <c r="N1404" s="14">
        <f t="shared" si="252"/>
        <v>0.96288745793118913</v>
      </c>
      <c r="O1404" s="14">
        <f t="shared" si="257"/>
        <v>0</v>
      </c>
      <c r="P1404" s="14">
        <f t="shared" si="258"/>
        <v>0</v>
      </c>
      <c r="Q1404" s="14">
        <f t="shared" si="259"/>
        <v>0</v>
      </c>
      <c r="R1404" s="14"/>
      <c r="S1404" s="14"/>
      <c r="T1404" s="14">
        <f t="shared" si="262"/>
        <v>1662.766371018063</v>
      </c>
      <c r="U1404" s="14">
        <f t="shared" si="263"/>
        <v>201.78664950570104</v>
      </c>
      <c r="V1404" s="14">
        <f t="shared" si="260"/>
        <v>0</v>
      </c>
    </row>
    <row r="1405" spans="2:22" x14ac:dyDescent="0.3">
      <c r="B1405" s="10" t="s">
        <v>12</v>
      </c>
      <c r="C1405" s="10">
        <v>1397</v>
      </c>
      <c r="D1405" s="10">
        <v>375</v>
      </c>
      <c r="E1405" s="11">
        <v>54.1</v>
      </c>
      <c r="F1405" s="22">
        <f t="shared" si="253"/>
        <v>15.027777777777779</v>
      </c>
      <c r="G1405" s="14">
        <f t="shared" si="261"/>
        <v>-0.20833333333333331</v>
      </c>
      <c r="H1405" s="14">
        <f>('motorcycle data'!$C$4)*(G1405)</f>
        <v>-41.249999999999993</v>
      </c>
      <c r="I1405" s="14">
        <f>0.5*1.225*F1405^2*('motorcycle data'!$F$4)*('motorcycle data'!$G$4)</f>
        <v>45.508395071373464</v>
      </c>
      <c r="J1405" s="14">
        <f>IF(F1405=0,0,H1405+I1405+'motorcycle data'!$E$7)</f>
        <v>43.105995071373471</v>
      </c>
      <c r="K1405" s="14">
        <f t="shared" si="254"/>
        <v>43.105995071373471</v>
      </c>
      <c r="L1405" s="14">
        <f t="shared" si="255"/>
        <v>0</v>
      </c>
      <c r="M1405" s="14">
        <f t="shared" si="256"/>
        <v>0.64778731482258467</v>
      </c>
      <c r="N1405" s="14">
        <f t="shared" si="252"/>
        <v>0.64778731482258467</v>
      </c>
      <c r="O1405" s="14">
        <f t="shared" si="257"/>
        <v>0</v>
      </c>
      <c r="P1405" s="14">
        <f t="shared" si="258"/>
        <v>0</v>
      </c>
      <c r="Q1405" s="14">
        <f t="shared" si="259"/>
        <v>0</v>
      </c>
      <c r="R1405" s="14"/>
      <c r="S1405" s="14"/>
      <c r="T1405" s="14">
        <f t="shared" si="262"/>
        <v>1663.4141583328856</v>
      </c>
      <c r="U1405" s="14">
        <f t="shared" si="263"/>
        <v>201.78664950570104</v>
      </c>
      <c r="V1405" s="14">
        <f t="shared" si="260"/>
        <v>0</v>
      </c>
    </row>
    <row r="1406" spans="2:22" x14ac:dyDescent="0.3">
      <c r="B1406" s="10" t="s">
        <v>12</v>
      </c>
      <c r="C1406" s="10">
        <v>1398</v>
      </c>
      <c r="D1406" s="10">
        <v>376</v>
      </c>
      <c r="E1406" s="11">
        <v>53.2</v>
      </c>
      <c r="F1406" s="22">
        <f t="shared" si="253"/>
        <v>14.777777777777779</v>
      </c>
      <c r="G1406" s="14">
        <f t="shared" si="261"/>
        <v>-0.27777777777777779</v>
      </c>
      <c r="H1406" s="14">
        <f>('motorcycle data'!$C$4)*(G1406)</f>
        <v>-55</v>
      </c>
      <c r="I1406" s="14">
        <f>0.5*1.225*F1406^2*('motorcycle data'!$F$4)*('motorcycle data'!$G$4)</f>
        <v>44.006847067901234</v>
      </c>
      <c r="J1406" s="14">
        <f>IF(F1406=0,0,H1406+I1406+'motorcycle data'!$E$7)</f>
        <v>27.854447067901233</v>
      </c>
      <c r="K1406" s="14">
        <f t="shared" si="254"/>
        <v>27.854447067901233</v>
      </c>
      <c r="L1406" s="14">
        <f t="shared" si="255"/>
        <v>0</v>
      </c>
      <c r="M1406" s="14">
        <f t="shared" si="256"/>
        <v>0.41162682889231827</v>
      </c>
      <c r="N1406" s="14">
        <f t="shared" si="252"/>
        <v>0.41162682889231827</v>
      </c>
      <c r="O1406" s="14">
        <f t="shared" si="257"/>
        <v>0</v>
      </c>
      <c r="P1406" s="14">
        <f t="shared" si="258"/>
        <v>0</v>
      </c>
      <c r="Q1406" s="14">
        <f t="shared" si="259"/>
        <v>0</v>
      </c>
      <c r="R1406" s="14"/>
      <c r="S1406" s="14"/>
      <c r="T1406" s="14">
        <f t="shared" si="262"/>
        <v>1663.825785161778</v>
      </c>
      <c r="U1406" s="14">
        <f t="shared" si="263"/>
        <v>201.78664950570104</v>
      </c>
      <c r="V1406" s="14">
        <f t="shared" si="260"/>
        <v>0</v>
      </c>
    </row>
    <row r="1407" spans="2:22" x14ac:dyDescent="0.3">
      <c r="B1407" s="10" t="s">
        <v>12</v>
      </c>
      <c r="C1407" s="10">
        <v>1399</v>
      </c>
      <c r="D1407" s="10">
        <v>377</v>
      </c>
      <c r="E1407" s="11">
        <v>52.1</v>
      </c>
      <c r="F1407" s="22">
        <f t="shared" si="253"/>
        <v>14.472222222222221</v>
      </c>
      <c r="G1407" s="14">
        <f t="shared" si="261"/>
        <v>-0.34722222222222221</v>
      </c>
      <c r="H1407" s="14">
        <f>('motorcycle data'!$C$4)*(G1407)</f>
        <v>-68.75</v>
      </c>
      <c r="I1407" s="14">
        <f>0.5*1.225*F1407^2*('motorcycle data'!$F$4)*('motorcycle data'!$G$4)</f>
        <v>42.205829099151224</v>
      </c>
      <c r="J1407" s="14">
        <f>IF(F1407=0,0,H1407+I1407+'motorcycle data'!$E$7)</f>
        <v>12.303429099151224</v>
      </c>
      <c r="K1407" s="14">
        <f t="shared" si="254"/>
        <v>12.303429099151224</v>
      </c>
      <c r="L1407" s="14">
        <f t="shared" si="255"/>
        <v>0</v>
      </c>
      <c r="M1407" s="14">
        <f t="shared" si="256"/>
        <v>0.17805796001827187</v>
      </c>
      <c r="N1407" s="14">
        <f t="shared" si="252"/>
        <v>0.17805796001827187</v>
      </c>
      <c r="O1407" s="14">
        <f t="shared" si="257"/>
        <v>0</v>
      </c>
      <c r="P1407" s="14">
        <f t="shared" si="258"/>
        <v>0</v>
      </c>
      <c r="Q1407" s="14">
        <f t="shared" si="259"/>
        <v>0</v>
      </c>
      <c r="R1407" s="14"/>
      <c r="S1407" s="14"/>
      <c r="T1407" s="14">
        <f t="shared" si="262"/>
        <v>1664.0038431217963</v>
      </c>
      <c r="U1407" s="14">
        <f t="shared" si="263"/>
        <v>201.78664950570104</v>
      </c>
      <c r="V1407" s="14">
        <f t="shared" si="260"/>
        <v>0</v>
      </c>
    </row>
    <row r="1408" spans="2:22" x14ac:dyDescent="0.3">
      <c r="B1408" s="10" t="s">
        <v>12</v>
      </c>
      <c r="C1408" s="10">
        <v>1400</v>
      </c>
      <c r="D1408" s="10">
        <v>378</v>
      </c>
      <c r="E1408" s="11">
        <v>50.7</v>
      </c>
      <c r="F1408" s="22">
        <f t="shared" si="253"/>
        <v>14.083333333333334</v>
      </c>
      <c r="G1408" s="14">
        <f t="shared" si="261"/>
        <v>-0.41666666666666663</v>
      </c>
      <c r="H1408" s="14">
        <f>('motorcycle data'!$C$4)*(G1408)</f>
        <v>-82.499999999999986</v>
      </c>
      <c r="I1408" s="14">
        <f>0.5*1.225*F1408^2*('motorcycle data'!$F$4)*('motorcycle data'!$G$4)</f>
        <v>39.968045225694446</v>
      </c>
      <c r="J1408" s="14">
        <f>IF(F1408=0,0,H1408+I1408+'motorcycle data'!$E$7)</f>
        <v>-3.6843547743055396</v>
      </c>
      <c r="K1408" s="14">
        <f t="shared" si="254"/>
        <v>0</v>
      </c>
      <c r="L1408" s="14">
        <f t="shared" si="255"/>
        <v>3.6843547743055396</v>
      </c>
      <c r="M1408" s="14">
        <f t="shared" si="256"/>
        <v>-5.1887996404803016E-2</v>
      </c>
      <c r="N1408" s="14">
        <f t="shared" si="252"/>
        <v>0</v>
      </c>
      <c r="O1408" s="14">
        <f t="shared" si="257"/>
        <v>5.1887996404803016E-2</v>
      </c>
      <c r="P1408" s="14">
        <f t="shared" si="258"/>
        <v>3.8915997303602262E-2</v>
      </c>
      <c r="Q1408" s="14">
        <f t="shared" si="259"/>
        <v>3.8915997303602262E-2</v>
      </c>
      <c r="R1408" s="14"/>
      <c r="S1408" s="14"/>
      <c r="T1408" s="14">
        <f t="shared" si="262"/>
        <v>1664.0038431217963</v>
      </c>
      <c r="U1408" s="14">
        <f t="shared" si="263"/>
        <v>201.83853750210585</v>
      </c>
      <c r="V1408" s="14">
        <f t="shared" si="260"/>
        <v>3.1521957815917837E-2</v>
      </c>
    </row>
    <row r="1409" spans="2:22" x14ac:dyDescent="0.3">
      <c r="B1409" s="10" t="s">
        <v>12</v>
      </c>
      <c r="C1409" s="10">
        <v>1401</v>
      </c>
      <c r="D1409" s="10">
        <v>379</v>
      </c>
      <c r="E1409" s="11">
        <v>49.1</v>
      </c>
      <c r="F1409" s="22">
        <f t="shared" si="253"/>
        <v>13.638888888888889</v>
      </c>
      <c r="G1409" s="14">
        <f t="shared" si="261"/>
        <v>-0.45833333333333393</v>
      </c>
      <c r="H1409" s="14">
        <f>('motorcycle data'!$C$4)*(G1409)</f>
        <v>-90.750000000000114</v>
      </c>
      <c r="I1409" s="14">
        <f>0.5*1.225*F1409^2*('motorcycle data'!$F$4)*('motorcycle data'!$G$4)</f>
        <v>37.485212201003087</v>
      </c>
      <c r="J1409" s="14">
        <f>IF(F1409=0,0,H1409+I1409+'motorcycle data'!$E$7)</f>
        <v>-14.417187798997027</v>
      </c>
      <c r="K1409" s="14">
        <f t="shared" si="254"/>
        <v>0</v>
      </c>
      <c r="L1409" s="14">
        <f t="shared" si="255"/>
        <v>14.417187798997027</v>
      </c>
      <c r="M1409" s="14">
        <f t="shared" si="256"/>
        <v>-0.19663442248076501</v>
      </c>
      <c r="N1409" s="14">
        <f t="shared" si="252"/>
        <v>0</v>
      </c>
      <c r="O1409" s="14">
        <f t="shared" si="257"/>
        <v>0.19663442248076501</v>
      </c>
      <c r="P1409" s="14">
        <f t="shared" si="258"/>
        <v>0.14747581686057376</v>
      </c>
      <c r="Q1409" s="14">
        <f t="shared" si="259"/>
        <v>0.14747581686057376</v>
      </c>
      <c r="R1409" s="14"/>
      <c r="S1409" s="14"/>
      <c r="T1409" s="14">
        <f t="shared" si="262"/>
        <v>1664.0038431217963</v>
      </c>
      <c r="U1409" s="14">
        <f t="shared" si="263"/>
        <v>202.03517192458662</v>
      </c>
      <c r="V1409" s="14">
        <f t="shared" si="260"/>
        <v>0.11945541165706476</v>
      </c>
    </row>
    <row r="1410" spans="2:22" x14ac:dyDescent="0.3">
      <c r="B1410" s="10" t="s">
        <v>12</v>
      </c>
      <c r="C1410" s="10">
        <v>1402</v>
      </c>
      <c r="D1410" s="10">
        <v>380</v>
      </c>
      <c r="E1410" s="11">
        <v>47.4</v>
      </c>
      <c r="F1410" s="22">
        <f t="shared" si="253"/>
        <v>13.166666666666666</v>
      </c>
      <c r="G1410" s="14">
        <f t="shared" si="261"/>
        <v>-0.54166666666666641</v>
      </c>
      <c r="H1410" s="14">
        <f>('motorcycle data'!$C$4)*(G1410)</f>
        <v>-107.24999999999994</v>
      </c>
      <c r="I1410" s="14">
        <f>0.5*1.225*F1410^2*('motorcycle data'!$F$4)*('motorcycle data'!$G$4)</f>
        <v>34.93443090277777</v>
      </c>
      <c r="J1410" s="14">
        <f>IF(F1410=0,0,H1410+I1410+'motorcycle data'!$E$7)</f>
        <v>-33.467969097222181</v>
      </c>
      <c r="K1410" s="14">
        <f t="shared" si="254"/>
        <v>0</v>
      </c>
      <c r="L1410" s="14">
        <f t="shared" si="255"/>
        <v>33.467969097222181</v>
      </c>
      <c r="M1410" s="14">
        <f t="shared" si="256"/>
        <v>-0.44066159311342534</v>
      </c>
      <c r="N1410" s="14">
        <f t="shared" si="252"/>
        <v>0</v>
      </c>
      <c r="O1410" s="14">
        <f t="shared" si="257"/>
        <v>0.44066159311342534</v>
      </c>
      <c r="P1410" s="14">
        <f t="shared" si="258"/>
        <v>0.33049619483506898</v>
      </c>
      <c r="Q1410" s="14">
        <f t="shared" si="259"/>
        <v>0.33049619483506898</v>
      </c>
      <c r="R1410" s="14"/>
      <c r="S1410" s="14"/>
      <c r="T1410" s="14">
        <f t="shared" si="262"/>
        <v>1664.0038431217963</v>
      </c>
      <c r="U1410" s="14">
        <f t="shared" si="263"/>
        <v>202.47583351770004</v>
      </c>
      <c r="V1410" s="14">
        <f t="shared" si="260"/>
        <v>0.2677019178164059</v>
      </c>
    </row>
    <row r="1411" spans="2:22" x14ac:dyDescent="0.3">
      <c r="B1411" s="10" t="s">
        <v>12</v>
      </c>
      <c r="C1411" s="10">
        <v>1403</v>
      </c>
      <c r="D1411" s="10">
        <v>381</v>
      </c>
      <c r="E1411" s="11">
        <v>45.2</v>
      </c>
      <c r="F1411" s="22">
        <f t="shared" si="253"/>
        <v>12.555555555555555</v>
      </c>
      <c r="G1411" s="14">
        <f t="shared" si="261"/>
        <v>-0.7777777777777779</v>
      </c>
      <c r="H1411" s="14">
        <f>('motorcycle data'!$C$4)*(G1411)</f>
        <v>-154.00000000000003</v>
      </c>
      <c r="I1411" s="14">
        <f>0.5*1.225*F1411^2*('motorcycle data'!$F$4)*('motorcycle data'!$G$4)</f>
        <v>31.766828549382712</v>
      </c>
      <c r="J1411" s="14">
        <f>IF(F1411=0,0,H1411+I1411+'motorcycle data'!$E$7)</f>
        <v>-83.38557145061732</v>
      </c>
      <c r="K1411" s="14">
        <f t="shared" si="254"/>
        <v>0</v>
      </c>
      <c r="L1411" s="14">
        <f t="shared" si="255"/>
        <v>83.38557145061732</v>
      </c>
      <c r="M1411" s="14">
        <f t="shared" si="256"/>
        <v>-1.0469521748799731</v>
      </c>
      <c r="N1411" s="14">
        <f t="shared" si="252"/>
        <v>0</v>
      </c>
      <c r="O1411" s="14">
        <f t="shared" si="257"/>
        <v>1.0469521748799731</v>
      </c>
      <c r="P1411" s="14">
        <f t="shared" si="258"/>
        <v>0.78521413115997984</v>
      </c>
      <c r="Q1411" s="14">
        <f t="shared" si="259"/>
        <v>0.78521413115997984</v>
      </c>
      <c r="R1411" s="14"/>
      <c r="S1411" s="14"/>
      <c r="T1411" s="14">
        <f t="shared" si="262"/>
        <v>1664.0038431217963</v>
      </c>
      <c r="U1411" s="14">
        <f t="shared" si="263"/>
        <v>203.52278569258002</v>
      </c>
      <c r="V1411" s="14">
        <f t="shared" si="260"/>
        <v>0.63602344623958373</v>
      </c>
    </row>
    <row r="1412" spans="2:22" x14ac:dyDescent="0.3">
      <c r="B1412" s="10" t="s">
        <v>12</v>
      </c>
      <c r="C1412" s="10">
        <v>1404</v>
      </c>
      <c r="D1412" s="10">
        <v>382</v>
      </c>
      <c r="E1412" s="11">
        <v>41.8</v>
      </c>
      <c r="F1412" s="22">
        <f t="shared" si="253"/>
        <v>11.611111111111111</v>
      </c>
      <c r="G1412" s="14">
        <f t="shared" si="261"/>
        <v>-1.2083333333333337</v>
      </c>
      <c r="H1412" s="14">
        <f>('motorcycle data'!$C$4)*(G1412)</f>
        <v>-239.25000000000009</v>
      </c>
      <c r="I1412" s="14">
        <f>0.5*1.225*F1412^2*('motorcycle data'!$F$4)*('motorcycle data'!$G$4)</f>
        <v>27.167492322530862</v>
      </c>
      <c r="J1412" s="14">
        <f>IF(F1412=0,0,H1412+I1412+'motorcycle data'!$E$7)</f>
        <v>-173.23490767746921</v>
      </c>
      <c r="K1412" s="14">
        <f t="shared" si="254"/>
        <v>0</v>
      </c>
      <c r="L1412" s="14">
        <f t="shared" si="255"/>
        <v>173.23490767746921</v>
      </c>
      <c r="M1412" s="14">
        <f t="shared" si="256"/>
        <v>-2.0114497613661699</v>
      </c>
      <c r="N1412" s="14">
        <f t="shared" si="252"/>
        <v>0</v>
      </c>
      <c r="O1412" s="14">
        <f t="shared" si="257"/>
        <v>2.0114497613661699</v>
      </c>
      <c r="P1412" s="14">
        <f t="shared" si="258"/>
        <v>1.5085873210246274</v>
      </c>
      <c r="Q1412" s="14">
        <f t="shared" si="259"/>
        <v>1.5085873210246274</v>
      </c>
      <c r="R1412" s="14"/>
      <c r="S1412" s="14"/>
      <c r="T1412" s="14">
        <f t="shared" si="262"/>
        <v>1664.0038431217963</v>
      </c>
      <c r="U1412" s="14">
        <f t="shared" si="263"/>
        <v>205.5342354539462</v>
      </c>
      <c r="V1412" s="14">
        <f t="shared" si="260"/>
        <v>1.2219557300299482</v>
      </c>
    </row>
    <row r="1413" spans="2:22" x14ac:dyDescent="0.3">
      <c r="B1413" s="10" t="s">
        <v>12</v>
      </c>
      <c r="C1413" s="10">
        <v>1405</v>
      </c>
      <c r="D1413" s="10">
        <v>383</v>
      </c>
      <c r="E1413" s="11">
        <v>36.5</v>
      </c>
      <c r="F1413" s="22">
        <f t="shared" si="253"/>
        <v>10.138888888888889</v>
      </c>
      <c r="G1413" s="14">
        <f t="shared" si="261"/>
        <v>-1.4722222222222219</v>
      </c>
      <c r="H1413" s="14">
        <f>('motorcycle data'!$C$4)*(G1413)</f>
        <v>-291.49999999999994</v>
      </c>
      <c r="I1413" s="14">
        <f>0.5*1.225*F1413^2*('motorcycle data'!$F$4)*('motorcycle data'!$G$4)</f>
        <v>20.714894145447531</v>
      </c>
      <c r="J1413" s="14">
        <f>IF(F1413=0,0,H1413+I1413+'motorcycle data'!$E$7)</f>
        <v>-231.9375058545524</v>
      </c>
      <c r="K1413" s="14">
        <f t="shared" si="254"/>
        <v>0</v>
      </c>
      <c r="L1413" s="14">
        <f t="shared" si="255"/>
        <v>231.9375058545524</v>
      </c>
      <c r="M1413" s="14">
        <f t="shared" si="256"/>
        <v>-2.3515886010253229</v>
      </c>
      <c r="N1413" s="14">
        <f t="shared" si="252"/>
        <v>0</v>
      </c>
      <c r="O1413" s="14">
        <f t="shared" si="257"/>
        <v>2.3515886010253229</v>
      </c>
      <c r="P1413" s="14">
        <f t="shared" si="258"/>
        <v>1.763691450768992</v>
      </c>
      <c r="Q1413" s="14">
        <f t="shared" si="259"/>
        <v>1.763691450768992</v>
      </c>
      <c r="R1413" s="14"/>
      <c r="S1413" s="14"/>
      <c r="T1413" s="14">
        <f t="shared" si="262"/>
        <v>1664.0038431217963</v>
      </c>
      <c r="U1413" s="14">
        <f t="shared" si="263"/>
        <v>207.88582405497152</v>
      </c>
      <c r="V1413" s="14">
        <f t="shared" si="260"/>
        <v>1.4285900751228837</v>
      </c>
    </row>
    <row r="1414" spans="2:22" x14ac:dyDescent="0.3">
      <c r="B1414" s="10" t="s">
        <v>12</v>
      </c>
      <c r="C1414" s="10">
        <v>1406</v>
      </c>
      <c r="D1414" s="10">
        <v>384</v>
      </c>
      <c r="E1414" s="11">
        <v>31.2</v>
      </c>
      <c r="F1414" s="22">
        <f t="shared" si="253"/>
        <v>8.6666666666666661</v>
      </c>
      <c r="G1414" s="14">
        <f t="shared" si="261"/>
        <v>-1.2361111111111109</v>
      </c>
      <c r="H1414" s="14">
        <f>('motorcycle data'!$C$4)*(G1414)</f>
        <v>-244.74999999999997</v>
      </c>
      <c r="I1414" s="14">
        <f>0.5*1.225*F1414^2*('motorcycle data'!$F$4)*('motorcycle data'!$G$4)</f>
        <v>15.135827777777774</v>
      </c>
      <c r="J1414" s="14">
        <f>IF(F1414=0,0,H1414+I1414+'motorcycle data'!$E$7)</f>
        <v>-190.76657222222221</v>
      </c>
      <c r="K1414" s="14">
        <f t="shared" si="254"/>
        <v>0</v>
      </c>
      <c r="L1414" s="14">
        <f t="shared" si="255"/>
        <v>190.76657222222221</v>
      </c>
      <c r="M1414" s="14">
        <f t="shared" si="256"/>
        <v>-1.6533102925925922</v>
      </c>
      <c r="N1414" s="14">
        <f t="shared" si="252"/>
        <v>0</v>
      </c>
      <c r="O1414" s="14">
        <f t="shared" si="257"/>
        <v>1.6533102925925922</v>
      </c>
      <c r="P1414" s="14">
        <f t="shared" si="258"/>
        <v>1.2399827194444442</v>
      </c>
      <c r="Q1414" s="14">
        <f t="shared" si="259"/>
        <v>1.2399827194444442</v>
      </c>
      <c r="R1414" s="14"/>
      <c r="S1414" s="14"/>
      <c r="T1414" s="14">
        <f t="shared" si="262"/>
        <v>1664.0038431217963</v>
      </c>
      <c r="U1414" s="14">
        <f t="shared" si="263"/>
        <v>209.5391343475641</v>
      </c>
      <c r="V1414" s="14">
        <f t="shared" si="260"/>
        <v>1.0043860027499998</v>
      </c>
    </row>
    <row r="1415" spans="2:22" x14ac:dyDescent="0.3">
      <c r="B1415" s="10" t="s">
        <v>12</v>
      </c>
      <c r="C1415" s="10">
        <v>1407</v>
      </c>
      <c r="D1415" s="10">
        <v>385</v>
      </c>
      <c r="E1415" s="11">
        <v>27.6</v>
      </c>
      <c r="F1415" s="22">
        <f t="shared" si="253"/>
        <v>7.666666666666667</v>
      </c>
      <c r="G1415" s="14">
        <f t="shared" si="261"/>
        <v>-0.59722222222222232</v>
      </c>
      <c r="H1415" s="14">
        <f>('motorcycle data'!$C$4)*(G1415)</f>
        <v>-118.25000000000001</v>
      </c>
      <c r="I1415" s="14">
        <f>0.5*1.225*F1415^2*('motorcycle data'!$F$4)*('motorcycle data'!$G$4)</f>
        <v>11.844456944444445</v>
      </c>
      <c r="J1415" s="14">
        <f>IF(F1415=0,0,H1415+I1415+'motorcycle data'!$E$7)</f>
        <v>-67.557943055555569</v>
      </c>
      <c r="K1415" s="14">
        <f t="shared" si="254"/>
        <v>0</v>
      </c>
      <c r="L1415" s="14">
        <f t="shared" si="255"/>
        <v>67.557943055555569</v>
      </c>
      <c r="M1415" s="14">
        <f t="shared" si="256"/>
        <v>-0.51794423009259272</v>
      </c>
      <c r="N1415" s="14">
        <f t="shared" si="252"/>
        <v>0</v>
      </c>
      <c r="O1415" s="14">
        <f t="shared" si="257"/>
        <v>0.51794423009259272</v>
      </c>
      <c r="P1415" s="14">
        <f t="shared" si="258"/>
        <v>0.38845817256944454</v>
      </c>
      <c r="Q1415" s="14">
        <f t="shared" si="259"/>
        <v>0.38845817256944454</v>
      </c>
      <c r="R1415" s="14"/>
      <c r="S1415" s="14"/>
      <c r="T1415" s="14">
        <f t="shared" si="262"/>
        <v>1664.0038431217963</v>
      </c>
      <c r="U1415" s="14">
        <f t="shared" si="263"/>
        <v>210.05707857765668</v>
      </c>
      <c r="V1415" s="14">
        <f t="shared" si="260"/>
        <v>0.31465111978125004</v>
      </c>
    </row>
    <row r="1416" spans="2:22" x14ac:dyDescent="0.3">
      <c r="B1416" s="10" t="s">
        <v>12</v>
      </c>
      <c r="C1416" s="10">
        <v>1408</v>
      </c>
      <c r="D1416" s="10">
        <v>386</v>
      </c>
      <c r="E1416" s="11">
        <v>26.9</v>
      </c>
      <c r="F1416" s="22">
        <f t="shared" si="253"/>
        <v>7.4722222222222214</v>
      </c>
      <c r="G1416" s="14">
        <f t="shared" si="261"/>
        <v>-4.1666666666666761E-2</v>
      </c>
      <c r="H1416" s="14">
        <f>('motorcycle data'!$C$4)*(G1416)</f>
        <v>-8.2500000000000195</v>
      </c>
      <c r="I1416" s="14">
        <f>0.5*1.225*F1416^2*('motorcycle data'!$F$4)*('motorcycle data'!$G$4)</f>
        <v>11.251270071373453</v>
      </c>
      <c r="J1416" s="14">
        <f>IF(F1416=0,0,H1416+I1416+'motorcycle data'!$E$7)</f>
        <v>41.848870071373433</v>
      </c>
      <c r="K1416" s="14">
        <f t="shared" si="254"/>
        <v>41.848870071373433</v>
      </c>
      <c r="L1416" s="14">
        <f t="shared" si="255"/>
        <v>0</v>
      </c>
      <c r="M1416" s="14">
        <f t="shared" si="256"/>
        <v>0.31270405692220704</v>
      </c>
      <c r="N1416" s="14">
        <f t="shared" ref="N1416:N1479" si="264">IF(M1416&gt;0,M1416,0)</f>
        <v>0.31270405692220704</v>
      </c>
      <c r="O1416" s="14">
        <f t="shared" si="257"/>
        <v>0</v>
      </c>
      <c r="P1416" s="14">
        <f t="shared" si="258"/>
        <v>0</v>
      </c>
      <c r="Q1416" s="14">
        <f t="shared" si="259"/>
        <v>0</v>
      </c>
      <c r="R1416" s="14"/>
      <c r="S1416" s="14"/>
      <c r="T1416" s="14">
        <f t="shared" si="262"/>
        <v>1664.3165471787186</v>
      </c>
      <c r="U1416" s="14">
        <f t="shared" si="263"/>
        <v>210.05707857765668</v>
      </c>
      <c r="V1416" s="14">
        <f t="shared" si="260"/>
        <v>0</v>
      </c>
    </row>
    <row r="1417" spans="2:22" x14ac:dyDescent="0.3">
      <c r="B1417" s="10" t="s">
        <v>12</v>
      </c>
      <c r="C1417" s="10">
        <v>1409</v>
      </c>
      <c r="D1417" s="10">
        <v>387</v>
      </c>
      <c r="E1417" s="11">
        <v>27.3</v>
      </c>
      <c r="F1417" s="22">
        <f t="shared" ref="F1417:F1480" si="265">E1417/3.6</f>
        <v>7.583333333333333</v>
      </c>
      <c r="G1417" s="14">
        <f t="shared" si="261"/>
        <v>8.3333333333333523E-2</v>
      </c>
      <c r="H1417" s="14">
        <f>('motorcycle data'!$C$4)*(G1417)</f>
        <v>16.500000000000039</v>
      </c>
      <c r="I1417" s="14">
        <f>0.5*1.225*F1417^2*('motorcycle data'!$F$4)*('motorcycle data'!$G$4)</f>
        <v>11.58836814236111</v>
      </c>
      <c r="J1417" s="14">
        <f>IF(F1417=0,0,H1417+I1417+'motorcycle data'!$E$7)</f>
        <v>66.935968142361148</v>
      </c>
      <c r="K1417" s="14">
        <f t="shared" ref="K1417:K1480" si="266">IF(J1417&lt;=0,0,J1417)</f>
        <v>66.935968142361148</v>
      </c>
      <c r="L1417" s="14">
        <f t="shared" ref="L1417:L1480" si="267">IF(J1417&lt;0,J1417*-1,0)</f>
        <v>0</v>
      </c>
      <c r="M1417" s="14">
        <f t="shared" ref="M1417:M1480" si="268">(J1417*F1417)/1000</f>
        <v>0.50759775841290533</v>
      </c>
      <c r="N1417" s="14">
        <f t="shared" si="264"/>
        <v>0.50759775841290533</v>
      </c>
      <c r="O1417" s="14">
        <f t="shared" ref="O1417:O1480" si="269">IF(M1417&lt;0,M1417*-1,0)</f>
        <v>0</v>
      </c>
      <c r="P1417" s="14">
        <f t="shared" ref="P1417:P1480" si="270">O1417*0.75</f>
        <v>0</v>
      </c>
      <c r="Q1417" s="14" t="str">
        <f t="shared" ref="Q1417:Q1480" si="271">IF(G1417&lt;0,P1417,"")</f>
        <v/>
      </c>
      <c r="R1417" s="14"/>
      <c r="S1417" s="14"/>
      <c r="T1417" s="14">
        <f t="shared" si="262"/>
        <v>1664.8241449371315</v>
      </c>
      <c r="U1417" s="14">
        <f t="shared" si="263"/>
        <v>210.05707857765668</v>
      </c>
      <c r="V1417" s="14">
        <f t="shared" ref="V1417:V1480" si="272">O1417*0.75*0.9*0.9</f>
        <v>0</v>
      </c>
    </row>
    <row r="1418" spans="2:22" x14ac:dyDescent="0.3">
      <c r="B1418" s="10" t="s">
        <v>12</v>
      </c>
      <c r="C1418" s="10">
        <v>1410</v>
      </c>
      <c r="D1418" s="10">
        <v>388</v>
      </c>
      <c r="E1418" s="11">
        <v>27.5</v>
      </c>
      <c r="F1418" s="22">
        <f t="shared" si="265"/>
        <v>7.6388888888888884</v>
      </c>
      <c r="G1418" s="14">
        <f t="shared" ref="G1418:G1481" si="273">($E1419-$E1417)/2/3.6</f>
        <v>1.3888888888888593E-2</v>
      </c>
      <c r="H1418" s="14">
        <f>('motorcycle data'!$C$4)*(G1418)</f>
        <v>2.7499999999999414</v>
      </c>
      <c r="I1418" s="14">
        <f>0.5*1.225*F1418^2*('motorcycle data'!$F$4)*('motorcycle data'!$G$4)</f>
        <v>11.758783034336417</v>
      </c>
      <c r="J1418" s="14">
        <f>IF(F1418=0,0,H1418+I1418+'motorcycle data'!$E$7)</f>
        <v>53.356383034336361</v>
      </c>
      <c r="K1418" s="14">
        <f t="shared" si="266"/>
        <v>53.356383034336361</v>
      </c>
      <c r="L1418" s="14">
        <f t="shared" si="267"/>
        <v>0</v>
      </c>
      <c r="M1418" s="14">
        <f t="shared" si="268"/>
        <v>0.40758348151229162</v>
      </c>
      <c r="N1418" s="14">
        <f t="shared" si="264"/>
        <v>0.40758348151229162</v>
      </c>
      <c r="O1418" s="14">
        <f t="shared" si="269"/>
        <v>0</v>
      </c>
      <c r="P1418" s="14">
        <f t="shared" si="270"/>
        <v>0</v>
      </c>
      <c r="Q1418" s="14" t="str">
        <f t="shared" si="271"/>
        <v/>
      </c>
      <c r="R1418" s="14"/>
      <c r="S1418" s="14"/>
      <c r="T1418" s="14">
        <f t="shared" ref="T1418:T1481" si="274">T1417+N1418</f>
        <v>1665.2317284186438</v>
      </c>
      <c r="U1418" s="14">
        <f t="shared" ref="U1418:U1481" si="275">U1417+O1418</f>
        <v>210.05707857765668</v>
      </c>
      <c r="V1418" s="14">
        <f t="shared" si="272"/>
        <v>0</v>
      </c>
    </row>
    <row r="1419" spans="2:22" x14ac:dyDescent="0.3">
      <c r="B1419" s="10" t="s">
        <v>12</v>
      </c>
      <c r="C1419" s="10">
        <v>1411</v>
      </c>
      <c r="D1419" s="10">
        <v>389</v>
      </c>
      <c r="E1419" s="11">
        <v>27.4</v>
      </c>
      <c r="F1419" s="22">
        <f t="shared" si="265"/>
        <v>7.6111111111111107</v>
      </c>
      <c r="G1419" s="14">
        <f t="shared" si="273"/>
        <v>-5.5555555555555358E-2</v>
      </c>
      <c r="H1419" s="14">
        <f>('motorcycle data'!$C$4)*(G1419)</f>
        <v>-10.999999999999961</v>
      </c>
      <c r="I1419" s="14">
        <f>0.5*1.225*F1419^2*('motorcycle data'!$F$4)*('motorcycle data'!$G$4)</f>
        <v>11.67342010030864</v>
      </c>
      <c r="J1419" s="14">
        <f>IF(F1419=0,0,H1419+I1419+'motorcycle data'!$E$7)</f>
        <v>39.521020100308675</v>
      </c>
      <c r="K1419" s="14">
        <f t="shared" si="266"/>
        <v>39.521020100308675</v>
      </c>
      <c r="L1419" s="14">
        <f t="shared" si="267"/>
        <v>0</v>
      </c>
      <c r="M1419" s="14">
        <f t="shared" si="268"/>
        <v>0.30079887520790494</v>
      </c>
      <c r="N1419" s="14">
        <f t="shared" si="264"/>
        <v>0.30079887520790494</v>
      </c>
      <c r="O1419" s="14">
        <f t="shared" si="269"/>
        <v>0</v>
      </c>
      <c r="P1419" s="14">
        <f t="shared" si="270"/>
        <v>0</v>
      </c>
      <c r="Q1419" s="14">
        <f t="shared" si="271"/>
        <v>0</v>
      </c>
      <c r="R1419" s="14">
        <f>SUM(Q1419:Q1421)</f>
        <v>0</v>
      </c>
      <c r="S1419" s="14"/>
      <c r="T1419" s="14">
        <f t="shared" si="274"/>
        <v>1665.5325272938517</v>
      </c>
      <c r="U1419" s="14">
        <f t="shared" si="275"/>
        <v>210.05707857765668</v>
      </c>
      <c r="V1419" s="14">
        <f t="shared" si="272"/>
        <v>0</v>
      </c>
    </row>
    <row r="1420" spans="2:22" x14ac:dyDescent="0.3">
      <c r="B1420" s="10" t="s">
        <v>12</v>
      </c>
      <c r="C1420" s="10">
        <v>1412</v>
      </c>
      <c r="D1420" s="10">
        <v>390</v>
      </c>
      <c r="E1420" s="11">
        <v>27.1</v>
      </c>
      <c r="F1420" s="22">
        <f t="shared" si="265"/>
        <v>7.5277777777777777</v>
      </c>
      <c r="G1420" s="14">
        <f t="shared" si="273"/>
        <v>-9.7222222222222127E-2</v>
      </c>
      <c r="H1420" s="14">
        <f>('motorcycle data'!$C$4)*(G1420)</f>
        <v>-19.249999999999982</v>
      </c>
      <c r="I1420" s="14">
        <f>0.5*1.225*F1420^2*('motorcycle data'!$F$4)*('motorcycle data'!$G$4)</f>
        <v>11.419197154706792</v>
      </c>
      <c r="J1420" s="14">
        <f>IF(F1420=0,0,H1420+I1420+'motorcycle data'!$E$7)</f>
        <v>31.016797154706808</v>
      </c>
      <c r="K1420" s="14">
        <f t="shared" si="266"/>
        <v>31.016797154706808</v>
      </c>
      <c r="L1420" s="14">
        <f t="shared" si="267"/>
        <v>0</v>
      </c>
      <c r="M1420" s="14">
        <f t="shared" si="268"/>
        <v>0.23348755635904292</v>
      </c>
      <c r="N1420" s="14">
        <f t="shared" si="264"/>
        <v>0.23348755635904292</v>
      </c>
      <c r="O1420" s="14">
        <f t="shared" si="269"/>
        <v>0</v>
      </c>
      <c r="P1420" s="14">
        <f t="shared" si="270"/>
        <v>0</v>
      </c>
      <c r="Q1420" s="14">
        <f t="shared" si="271"/>
        <v>0</v>
      </c>
      <c r="R1420" s="14"/>
      <c r="S1420" s="14"/>
      <c r="T1420" s="14">
        <f t="shared" si="274"/>
        <v>1665.7660148502107</v>
      </c>
      <c r="U1420" s="14">
        <f t="shared" si="275"/>
        <v>210.05707857765668</v>
      </c>
      <c r="V1420" s="14">
        <f t="shared" si="272"/>
        <v>0</v>
      </c>
    </row>
    <row r="1421" spans="2:22" x14ac:dyDescent="0.3">
      <c r="B1421" s="10" t="s">
        <v>12</v>
      </c>
      <c r="C1421" s="10">
        <v>1413</v>
      </c>
      <c r="D1421" s="10">
        <v>391</v>
      </c>
      <c r="E1421" s="11">
        <v>26.7</v>
      </c>
      <c r="F1421" s="22">
        <f t="shared" si="265"/>
        <v>7.4166666666666661</v>
      </c>
      <c r="G1421" s="14">
        <f t="shared" si="273"/>
        <v>-4.1666666666666761E-2</v>
      </c>
      <c r="H1421" s="14">
        <f>('motorcycle data'!$C$4)*(G1421)</f>
        <v>-8.2500000000000195</v>
      </c>
      <c r="I1421" s="14">
        <f>0.5*1.225*F1421^2*('motorcycle data'!$F$4)*('motorcycle data'!$G$4)</f>
        <v>11.084586892361108</v>
      </c>
      <c r="J1421" s="14">
        <f>IF(F1421=0,0,H1421+I1421+'motorcycle data'!$E$7)</f>
        <v>41.682186892361088</v>
      </c>
      <c r="K1421" s="14">
        <f t="shared" si="266"/>
        <v>41.682186892361088</v>
      </c>
      <c r="L1421" s="14">
        <f t="shared" si="267"/>
        <v>0</v>
      </c>
      <c r="M1421" s="14">
        <f t="shared" si="268"/>
        <v>0.30914288611834473</v>
      </c>
      <c r="N1421" s="14">
        <f t="shared" si="264"/>
        <v>0.30914288611834473</v>
      </c>
      <c r="O1421" s="14">
        <f t="shared" si="269"/>
        <v>0</v>
      </c>
      <c r="P1421" s="14">
        <f t="shared" si="270"/>
        <v>0</v>
      </c>
      <c r="Q1421" s="14">
        <f t="shared" si="271"/>
        <v>0</v>
      </c>
      <c r="R1421" s="14"/>
      <c r="S1421" s="14"/>
      <c r="T1421" s="14">
        <f t="shared" si="274"/>
        <v>1666.0751577363289</v>
      </c>
      <c r="U1421" s="14">
        <f t="shared" si="275"/>
        <v>210.05707857765668</v>
      </c>
      <c r="V1421" s="14">
        <f t="shared" si="272"/>
        <v>0</v>
      </c>
    </row>
    <row r="1422" spans="2:22" x14ac:dyDescent="0.3">
      <c r="B1422" s="10" t="s">
        <v>12</v>
      </c>
      <c r="C1422" s="10">
        <v>1414</v>
      </c>
      <c r="D1422" s="10">
        <v>392</v>
      </c>
      <c r="E1422" s="11">
        <v>26.8</v>
      </c>
      <c r="F1422" s="22">
        <f t="shared" si="265"/>
        <v>7.4444444444444446</v>
      </c>
      <c r="G1422" s="14">
        <f t="shared" si="273"/>
        <v>0.20833333333333331</v>
      </c>
      <c r="H1422" s="14">
        <f>('motorcycle data'!$C$4)*(G1422)</f>
        <v>41.249999999999993</v>
      </c>
      <c r="I1422" s="14">
        <f>0.5*1.225*F1422^2*('motorcycle data'!$F$4)*('motorcycle data'!$G$4)</f>
        <v>11.16777299382716</v>
      </c>
      <c r="J1422" s="14">
        <f>IF(F1422=0,0,H1422+I1422+'motorcycle data'!$E$7)</f>
        <v>91.265372993827157</v>
      </c>
      <c r="K1422" s="14">
        <f t="shared" si="266"/>
        <v>91.265372993827157</v>
      </c>
      <c r="L1422" s="14">
        <f t="shared" si="267"/>
        <v>0</v>
      </c>
      <c r="M1422" s="14">
        <f t="shared" si="268"/>
        <v>0.67941999895404659</v>
      </c>
      <c r="N1422" s="14">
        <f t="shared" si="264"/>
        <v>0.67941999895404659</v>
      </c>
      <c r="O1422" s="14">
        <f t="shared" si="269"/>
        <v>0</v>
      </c>
      <c r="P1422" s="14">
        <f t="shared" si="270"/>
        <v>0</v>
      </c>
      <c r="Q1422" s="14" t="str">
        <f t="shared" si="271"/>
        <v/>
      </c>
      <c r="R1422" s="14"/>
      <c r="S1422" s="14"/>
      <c r="T1422" s="14">
        <f t="shared" si="274"/>
        <v>1666.754577735283</v>
      </c>
      <c r="U1422" s="14">
        <f t="shared" si="275"/>
        <v>210.05707857765668</v>
      </c>
      <c r="V1422" s="14">
        <f t="shared" si="272"/>
        <v>0</v>
      </c>
    </row>
    <row r="1423" spans="2:22" x14ac:dyDescent="0.3">
      <c r="B1423" s="10" t="s">
        <v>12</v>
      </c>
      <c r="C1423" s="10">
        <v>1415</v>
      </c>
      <c r="D1423" s="10">
        <v>393</v>
      </c>
      <c r="E1423" s="11">
        <v>28.2</v>
      </c>
      <c r="F1423" s="22">
        <f t="shared" si="265"/>
        <v>7.833333333333333</v>
      </c>
      <c r="G1423" s="14">
        <f t="shared" si="273"/>
        <v>0.59722222222222232</v>
      </c>
      <c r="H1423" s="14">
        <f>('motorcycle data'!$C$4)*(G1423)</f>
        <v>118.25000000000001</v>
      </c>
      <c r="I1423" s="14">
        <f>0.5*1.225*F1423^2*('motorcycle data'!$F$4)*('motorcycle data'!$G$4)</f>
        <v>12.365030902777775</v>
      </c>
      <c r="J1423" s="14">
        <f>IF(F1423=0,0,H1423+I1423+'motorcycle data'!$E$7)</f>
        <v>169.46263090277779</v>
      </c>
      <c r="K1423" s="14">
        <f t="shared" si="266"/>
        <v>169.46263090277779</v>
      </c>
      <c r="L1423" s="14">
        <f t="shared" si="267"/>
        <v>0</v>
      </c>
      <c r="M1423" s="14">
        <f t="shared" si="268"/>
        <v>1.3274572754050926</v>
      </c>
      <c r="N1423" s="14">
        <f t="shared" si="264"/>
        <v>1.3274572754050926</v>
      </c>
      <c r="O1423" s="14">
        <f t="shared" si="269"/>
        <v>0</v>
      </c>
      <c r="P1423" s="14">
        <f t="shared" si="270"/>
        <v>0</v>
      </c>
      <c r="Q1423" s="14" t="str">
        <f t="shared" si="271"/>
        <v/>
      </c>
      <c r="R1423" s="14"/>
      <c r="S1423" s="14"/>
      <c r="T1423" s="14">
        <f t="shared" si="274"/>
        <v>1668.0820350106881</v>
      </c>
      <c r="U1423" s="14">
        <f t="shared" si="275"/>
        <v>210.05707857765668</v>
      </c>
      <c r="V1423" s="14">
        <f t="shared" si="272"/>
        <v>0</v>
      </c>
    </row>
    <row r="1424" spans="2:22" x14ac:dyDescent="0.3">
      <c r="B1424" s="10" t="s">
        <v>12</v>
      </c>
      <c r="C1424" s="10">
        <v>1416</v>
      </c>
      <c r="D1424" s="10">
        <v>394</v>
      </c>
      <c r="E1424" s="11">
        <v>31.1</v>
      </c>
      <c r="F1424" s="22">
        <f t="shared" si="265"/>
        <v>8.6388888888888893</v>
      </c>
      <c r="G1424" s="14">
        <f t="shared" si="273"/>
        <v>0.9166666666666663</v>
      </c>
      <c r="H1424" s="14">
        <f>('motorcycle data'!$C$4)*(G1424)</f>
        <v>181.49999999999991</v>
      </c>
      <c r="I1424" s="14">
        <f>0.5*1.225*F1424^2*('motorcycle data'!$F$4)*('motorcycle data'!$G$4)</f>
        <v>15.038958728780866</v>
      </c>
      <c r="J1424" s="14">
        <f>IF(F1424=0,0,H1424+I1424+'motorcycle data'!$E$7)</f>
        <v>235.38655872878078</v>
      </c>
      <c r="K1424" s="14">
        <f t="shared" si="266"/>
        <v>235.38655872878078</v>
      </c>
      <c r="L1424" s="14">
        <f t="shared" si="267"/>
        <v>0</v>
      </c>
      <c r="M1424" s="14">
        <f t="shared" si="268"/>
        <v>2.0334783267958563</v>
      </c>
      <c r="N1424" s="14">
        <f t="shared" si="264"/>
        <v>2.0334783267958563</v>
      </c>
      <c r="O1424" s="14">
        <f t="shared" si="269"/>
        <v>0</v>
      </c>
      <c r="P1424" s="14">
        <f t="shared" si="270"/>
        <v>0</v>
      </c>
      <c r="Q1424" s="14" t="str">
        <f t="shared" si="271"/>
        <v/>
      </c>
      <c r="R1424" s="14"/>
      <c r="S1424" s="14"/>
      <c r="T1424" s="14">
        <f t="shared" si="274"/>
        <v>1670.1155133374839</v>
      </c>
      <c r="U1424" s="14">
        <f t="shared" si="275"/>
        <v>210.05707857765668</v>
      </c>
      <c r="V1424" s="14">
        <f t="shared" si="272"/>
        <v>0</v>
      </c>
    </row>
    <row r="1425" spans="2:22" x14ac:dyDescent="0.3">
      <c r="B1425" s="10" t="s">
        <v>12</v>
      </c>
      <c r="C1425" s="10">
        <v>1417</v>
      </c>
      <c r="D1425" s="10">
        <v>395</v>
      </c>
      <c r="E1425" s="11">
        <v>34.799999999999997</v>
      </c>
      <c r="F1425" s="22">
        <f t="shared" si="265"/>
        <v>9.6666666666666661</v>
      </c>
      <c r="G1425" s="14">
        <f t="shared" si="273"/>
        <v>1.0138888888888884</v>
      </c>
      <c r="H1425" s="14">
        <f>('motorcycle data'!$C$4)*(G1425)</f>
        <v>200.74999999999991</v>
      </c>
      <c r="I1425" s="14">
        <f>0.5*1.225*F1425^2*('motorcycle data'!$F$4)*('motorcycle data'!$G$4)</f>
        <v>18.830223611111109</v>
      </c>
      <c r="J1425" s="14">
        <f>IF(F1425=0,0,H1425+I1425+'motorcycle data'!$E$7)</f>
        <v>258.42782361111102</v>
      </c>
      <c r="K1425" s="14">
        <f t="shared" si="266"/>
        <v>258.42782361111102</v>
      </c>
      <c r="L1425" s="14">
        <f t="shared" si="267"/>
        <v>0</v>
      </c>
      <c r="M1425" s="14">
        <f t="shared" si="268"/>
        <v>2.4981356282407394</v>
      </c>
      <c r="N1425" s="14">
        <f t="shared" si="264"/>
        <v>2.4981356282407394</v>
      </c>
      <c r="O1425" s="14">
        <f t="shared" si="269"/>
        <v>0</v>
      </c>
      <c r="P1425" s="14">
        <f t="shared" si="270"/>
        <v>0</v>
      </c>
      <c r="Q1425" s="14" t="str">
        <f t="shared" si="271"/>
        <v/>
      </c>
      <c r="R1425" s="14"/>
      <c r="S1425" s="14"/>
      <c r="T1425" s="14">
        <f t="shared" si="274"/>
        <v>1672.6136489657247</v>
      </c>
      <c r="U1425" s="14">
        <f t="shared" si="275"/>
        <v>210.05707857765668</v>
      </c>
      <c r="V1425" s="14">
        <f t="shared" si="272"/>
        <v>0</v>
      </c>
    </row>
    <row r="1426" spans="2:22" x14ac:dyDescent="0.3">
      <c r="B1426" s="10" t="s">
        <v>12</v>
      </c>
      <c r="C1426" s="10">
        <v>1418</v>
      </c>
      <c r="D1426" s="10">
        <v>396</v>
      </c>
      <c r="E1426" s="11">
        <v>38.4</v>
      </c>
      <c r="F1426" s="22">
        <f t="shared" si="265"/>
        <v>10.666666666666666</v>
      </c>
      <c r="G1426" s="14">
        <f t="shared" si="273"/>
        <v>0.84722222222222243</v>
      </c>
      <c r="H1426" s="14">
        <f>('motorcycle data'!$C$4)*(G1426)</f>
        <v>167.75000000000003</v>
      </c>
      <c r="I1426" s="14">
        <f>0.5*1.225*F1426^2*('motorcycle data'!$F$4)*('motorcycle data'!$G$4)</f>
        <v>22.927644444444443</v>
      </c>
      <c r="J1426" s="14">
        <f>IF(F1426=0,0,H1426+I1426+'motorcycle data'!$E$7)</f>
        <v>229.52524444444447</v>
      </c>
      <c r="K1426" s="14">
        <f t="shared" si="266"/>
        <v>229.52524444444447</v>
      </c>
      <c r="L1426" s="14">
        <f t="shared" si="267"/>
        <v>0</v>
      </c>
      <c r="M1426" s="14">
        <f t="shared" si="268"/>
        <v>2.4482692740740739</v>
      </c>
      <c r="N1426" s="14">
        <f t="shared" si="264"/>
        <v>2.4482692740740739</v>
      </c>
      <c r="O1426" s="14">
        <f t="shared" si="269"/>
        <v>0</v>
      </c>
      <c r="P1426" s="14">
        <f t="shared" si="270"/>
        <v>0</v>
      </c>
      <c r="Q1426" s="14" t="str">
        <f t="shared" si="271"/>
        <v/>
      </c>
      <c r="R1426" s="14"/>
      <c r="S1426" s="14"/>
      <c r="T1426" s="14">
        <f t="shared" si="274"/>
        <v>1675.0619182397988</v>
      </c>
      <c r="U1426" s="14">
        <f t="shared" si="275"/>
        <v>210.05707857765668</v>
      </c>
      <c r="V1426" s="14">
        <f t="shared" si="272"/>
        <v>0</v>
      </c>
    </row>
    <row r="1427" spans="2:22" x14ac:dyDescent="0.3">
      <c r="B1427" s="10" t="s">
        <v>12</v>
      </c>
      <c r="C1427" s="10">
        <v>1419</v>
      </c>
      <c r="D1427" s="10">
        <v>397</v>
      </c>
      <c r="E1427" s="11">
        <v>40.9</v>
      </c>
      <c r="F1427" s="22">
        <f t="shared" si="265"/>
        <v>11.361111111111111</v>
      </c>
      <c r="G1427" s="14">
        <f t="shared" si="273"/>
        <v>0.45833333333333393</v>
      </c>
      <c r="H1427" s="14">
        <f>('motorcycle data'!$C$4)*(G1427)</f>
        <v>90.750000000000114</v>
      </c>
      <c r="I1427" s="14">
        <f>0.5*1.225*F1427^2*('motorcycle data'!$F$4)*('motorcycle data'!$G$4)</f>
        <v>26.010194839891973</v>
      </c>
      <c r="J1427" s="14">
        <f>IF(F1427=0,0,H1427+I1427+'motorcycle data'!$E$7)</f>
        <v>155.60779483989208</v>
      </c>
      <c r="K1427" s="14">
        <f t="shared" si="266"/>
        <v>155.60779483989208</v>
      </c>
      <c r="L1427" s="14">
        <f t="shared" si="267"/>
        <v>0</v>
      </c>
      <c r="M1427" s="14">
        <f t="shared" si="268"/>
        <v>1.7678774469309961</v>
      </c>
      <c r="N1427" s="14">
        <f t="shared" si="264"/>
        <v>1.7678774469309961</v>
      </c>
      <c r="O1427" s="14">
        <f t="shared" si="269"/>
        <v>0</v>
      </c>
      <c r="P1427" s="14">
        <f t="shared" si="270"/>
        <v>0</v>
      </c>
      <c r="Q1427" s="14" t="str">
        <f t="shared" si="271"/>
        <v/>
      </c>
      <c r="R1427" s="14"/>
      <c r="S1427" s="14"/>
      <c r="T1427" s="14">
        <f t="shared" si="274"/>
        <v>1676.8297956867298</v>
      </c>
      <c r="U1427" s="14">
        <f t="shared" si="275"/>
        <v>210.05707857765668</v>
      </c>
      <c r="V1427" s="14">
        <f t="shared" si="272"/>
        <v>0</v>
      </c>
    </row>
    <row r="1428" spans="2:22" x14ac:dyDescent="0.3">
      <c r="B1428" s="10" t="s">
        <v>12</v>
      </c>
      <c r="C1428" s="10">
        <v>1420</v>
      </c>
      <c r="D1428" s="10">
        <v>398</v>
      </c>
      <c r="E1428" s="11">
        <v>41.7</v>
      </c>
      <c r="F1428" s="22">
        <f t="shared" si="265"/>
        <v>11.583333333333334</v>
      </c>
      <c r="G1428" s="14">
        <f t="shared" si="273"/>
        <v>0</v>
      </c>
      <c r="H1428" s="14">
        <f>('motorcycle data'!$C$4)*(G1428)</f>
        <v>0</v>
      </c>
      <c r="I1428" s="14">
        <f>0.5*1.225*F1428^2*('motorcycle data'!$F$4)*('motorcycle data'!$G$4)</f>
        <v>27.037659809027776</v>
      </c>
      <c r="J1428" s="14">
        <f>IF(F1428=0,0,H1428+I1428+'motorcycle data'!$E$7)</f>
        <v>65.885259809027772</v>
      </c>
      <c r="K1428" s="14">
        <f t="shared" si="266"/>
        <v>65.885259809027772</v>
      </c>
      <c r="L1428" s="14">
        <f t="shared" si="267"/>
        <v>0</v>
      </c>
      <c r="M1428" s="14">
        <f t="shared" si="268"/>
        <v>0.76317092612123838</v>
      </c>
      <c r="N1428" s="14">
        <f t="shared" si="264"/>
        <v>0.76317092612123838</v>
      </c>
      <c r="O1428" s="14">
        <f t="shared" si="269"/>
        <v>0</v>
      </c>
      <c r="P1428" s="14">
        <f t="shared" si="270"/>
        <v>0</v>
      </c>
      <c r="Q1428" s="14" t="str">
        <f t="shared" si="271"/>
        <v/>
      </c>
      <c r="R1428" s="14"/>
      <c r="S1428" s="14"/>
      <c r="T1428" s="14">
        <f t="shared" si="274"/>
        <v>1677.5929666128511</v>
      </c>
      <c r="U1428" s="14">
        <f t="shared" si="275"/>
        <v>210.05707857765668</v>
      </c>
      <c r="V1428" s="14">
        <f t="shared" si="272"/>
        <v>0</v>
      </c>
    </row>
    <row r="1429" spans="2:22" x14ac:dyDescent="0.3">
      <c r="B1429" s="10" t="s">
        <v>12</v>
      </c>
      <c r="C1429" s="10">
        <v>1421</v>
      </c>
      <c r="D1429" s="10">
        <v>399</v>
      </c>
      <c r="E1429" s="11">
        <v>40.9</v>
      </c>
      <c r="F1429" s="22">
        <f t="shared" si="265"/>
        <v>11.361111111111111</v>
      </c>
      <c r="G1429" s="14">
        <f t="shared" si="273"/>
        <v>-0.47222222222222299</v>
      </c>
      <c r="H1429" s="14">
        <f>('motorcycle data'!$C$4)*(G1429)</f>
        <v>-93.500000000000156</v>
      </c>
      <c r="I1429" s="14">
        <f>0.5*1.225*F1429^2*('motorcycle data'!$F$4)*('motorcycle data'!$G$4)</f>
        <v>26.010194839891973</v>
      </c>
      <c r="J1429" s="14">
        <f>IF(F1429=0,0,H1429+I1429+'motorcycle data'!$E$7)</f>
        <v>-28.642205160108176</v>
      </c>
      <c r="K1429" s="14">
        <f t="shared" si="266"/>
        <v>0</v>
      </c>
      <c r="L1429" s="14">
        <f t="shared" si="267"/>
        <v>28.642205160108176</v>
      </c>
      <c r="M1429" s="14">
        <f t="shared" si="268"/>
        <v>-0.32540727529122898</v>
      </c>
      <c r="N1429" s="14">
        <f t="shared" si="264"/>
        <v>0</v>
      </c>
      <c r="O1429" s="14">
        <f t="shared" si="269"/>
        <v>0.32540727529122898</v>
      </c>
      <c r="P1429" s="14">
        <f t="shared" si="270"/>
        <v>0.24405545646842175</v>
      </c>
      <c r="Q1429" s="14">
        <f t="shared" si="271"/>
        <v>0.24405545646842175</v>
      </c>
      <c r="R1429" s="14">
        <f>SUM(Q1429:Q1432)</f>
        <v>1.3616618326193994</v>
      </c>
      <c r="S1429" s="14">
        <f>R1429*4</f>
        <v>5.4466473304775977</v>
      </c>
      <c r="T1429" s="14">
        <f t="shared" si="274"/>
        <v>1677.5929666128511</v>
      </c>
      <c r="U1429" s="14">
        <f t="shared" si="275"/>
        <v>210.38248585294792</v>
      </c>
      <c r="V1429" s="14">
        <f t="shared" si="272"/>
        <v>0.19768491973942162</v>
      </c>
    </row>
    <row r="1430" spans="2:22" x14ac:dyDescent="0.3">
      <c r="B1430" s="10" t="s">
        <v>12</v>
      </c>
      <c r="C1430" s="10">
        <v>1422</v>
      </c>
      <c r="D1430" s="10">
        <v>400</v>
      </c>
      <c r="E1430" s="11">
        <v>38.299999999999997</v>
      </c>
      <c r="F1430" s="22">
        <f t="shared" si="265"/>
        <v>10.638888888888888</v>
      </c>
      <c r="G1430" s="14">
        <f t="shared" si="273"/>
        <v>-0.7777777777777779</v>
      </c>
      <c r="H1430" s="14">
        <f>('motorcycle data'!$C$4)*(G1430)</f>
        <v>-154.00000000000003</v>
      </c>
      <c r="I1430" s="14">
        <f>0.5*1.225*F1430^2*('motorcycle data'!$F$4)*('motorcycle data'!$G$4)</f>
        <v>22.808385117669747</v>
      </c>
      <c r="J1430" s="14">
        <f>IF(F1430=0,0,H1430+I1430+'motorcycle data'!$E$7)</f>
        <v>-92.344014882330271</v>
      </c>
      <c r="K1430" s="14">
        <f t="shared" si="266"/>
        <v>0</v>
      </c>
      <c r="L1430" s="14">
        <f t="shared" si="267"/>
        <v>92.344014882330271</v>
      </c>
      <c r="M1430" s="14">
        <f t="shared" si="268"/>
        <v>-0.98243771388701362</v>
      </c>
      <c r="N1430" s="14">
        <f t="shared" si="264"/>
        <v>0</v>
      </c>
      <c r="O1430" s="14">
        <f t="shared" si="269"/>
        <v>0.98243771388701362</v>
      </c>
      <c r="P1430" s="14">
        <f t="shared" si="270"/>
        <v>0.73682828541526024</v>
      </c>
      <c r="Q1430" s="14">
        <f t="shared" si="271"/>
        <v>0.73682828541526024</v>
      </c>
      <c r="R1430" s="14"/>
      <c r="S1430" s="14"/>
      <c r="T1430" s="14">
        <f t="shared" si="274"/>
        <v>1677.5929666128511</v>
      </c>
      <c r="U1430" s="14">
        <f t="shared" si="275"/>
        <v>211.36492356683493</v>
      </c>
      <c r="V1430" s="14">
        <f t="shared" si="272"/>
        <v>0.59683091118636089</v>
      </c>
    </row>
    <row r="1431" spans="2:22" x14ac:dyDescent="0.3">
      <c r="B1431" s="10" t="s">
        <v>12</v>
      </c>
      <c r="C1431" s="10">
        <v>1423</v>
      </c>
      <c r="D1431" s="10">
        <v>401</v>
      </c>
      <c r="E1431" s="11">
        <v>35.299999999999997</v>
      </c>
      <c r="F1431" s="22">
        <f t="shared" si="265"/>
        <v>9.8055555555555554</v>
      </c>
      <c r="G1431" s="14">
        <f t="shared" si="273"/>
        <v>-0.55555555555555558</v>
      </c>
      <c r="H1431" s="14">
        <f>('motorcycle data'!$C$4)*(G1431)</f>
        <v>-110</v>
      </c>
      <c r="I1431" s="14">
        <f>0.5*1.225*F1431^2*('motorcycle data'!$F$4)*('motorcycle data'!$G$4)</f>
        <v>19.375209191743824</v>
      </c>
      <c r="J1431" s="14">
        <f>IF(F1431=0,0,H1431+I1431+'motorcycle data'!$E$7)</f>
        <v>-51.777190808256179</v>
      </c>
      <c r="K1431" s="14">
        <f t="shared" si="266"/>
        <v>0</v>
      </c>
      <c r="L1431" s="14">
        <f t="shared" si="267"/>
        <v>51.777190808256179</v>
      </c>
      <c r="M1431" s="14">
        <f t="shared" si="268"/>
        <v>-0.50770412098095641</v>
      </c>
      <c r="N1431" s="14">
        <f t="shared" si="264"/>
        <v>0</v>
      </c>
      <c r="O1431" s="14">
        <f t="shared" si="269"/>
        <v>0.50770412098095641</v>
      </c>
      <c r="P1431" s="14">
        <f t="shared" si="270"/>
        <v>0.38077809073571733</v>
      </c>
      <c r="Q1431" s="14">
        <f t="shared" si="271"/>
        <v>0.38077809073571733</v>
      </c>
      <c r="R1431" s="14"/>
      <c r="S1431" s="14"/>
      <c r="T1431" s="14">
        <f t="shared" si="274"/>
        <v>1677.5929666128511</v>
      </c>
      <c r="U1431" s="14">
        <f t="shared" si="275"/>
        <v>211.87262768781588</v>
      </c>
      <c r="V1431" s="14">
        <f t="shared" si="272"/>
        <v>0.30843025349593106</v>
      </c>
    </row>
    <row r="1432" spans="2:22" x14ac:dyDescent="0.3">
      <c r="B1432" s="10" t="s">
        <v>12</v>
      </c>
      <c r="C1432" s="10">
        <v>1424</v>
      </c>
      <c r="D1432" s="10">
        <v>402</v>
      </c>
      <c r="E1432" s="11">
        <v>34.299999999999997</v>
      </c>
      <c r="F1432" s="22">
        <f t="shared" si="265"/>
        <v>9.5277777777777768</v>
      </c>
      <c r="G1432" s="14">
        <f t="shared" si="273"/>
        <v>-9.7222222222221627E-2</v>
      </c>
      <c r="H1432" s="14">
        <f>('motorcycle data'!$C$4)*(G1432)</f>
        <v>-19.249999999999883</v>
      </c>
      <c r="I1432" s="14">
        <f>0.5*1.225*F1432^2*('motorcycle data'!$F$4)*('motorcycle data'!$G$4)</f>
        <v>18.293012432484563</v>
      </c>
      <c r="J1432" s="14">
        <f>IF(F1432=0,0,H1432+I1432+'motorcycle data'!$E$7)</f>
        <v>37.89061243248468</v>
      </c>
      <c r="K1432" s="14">
        <f t="shared" si="266"/>
        <v>37.89061243248468</v>
      </c>
      <c r="L1432" s="14">
        <f t="shared" si="267"/>
        <v>0</v>
      </c>
      <c r="M1432" s="14">
        <f t="shared" si="268"/>
        <v>0.3610133351206179</v>
      </c>
      <c r="N1432" s="14">
        <f t="shared" si="264"/>
        <v>0.3610133351206179</v>
      </c>
      <c r="O1432" s="14">
        <f t="shared" si="269"/>
        <v>0</v>
      </c>
      <c r="P1432" s="14">
        <f t="shared" si="270"/>
        <v>0</v>
      </c>
      <c r="Q1432" s="14">
        <f t="shared" si="271"/>
        <v>0</v>
      </c>
      <c r="R1432" s="14"/>
      <c r="S1432" s="14"/>
      <c r="T1432" s="14">
        <f t="shared" si="274"/>
        <v>1677.9539799479717</v>
      </c>
      <c r="U1432" s="14">
        <f t="shared" si="275"/>
        <v>211.87262768781588</v>
      </c>
      <c r="V1432" s="14">
        <f t="shared" si="272"/>
        <v>0</v>
      </c>
    </row>
    <row r="1433" spans="2:22" x14ac:dyDescent="0.3">
      <c r="B1433" s="10" t="s">
        <v>12</v>
      </c>
      <c r="C1433" s="10">
        <v>1425</v>
      </c>
      <c r="D1433" s="10">
        <v>403</v>
      </c>
      <c r="E1433" s="11">
        <v>34.6</v>
      </c>
      <c r="F1433" s="22">
        <f t="shared" si="265"/>
        <v>9.6111111111111107</v>
      </c>
      <c r="G1433" s="14">
        <f t="shared" si="273"/>
        <v>0.27777777777777779</v>
      </c>
      <c r="H1433" s="14">
        <f>('motorcycle data'!$C$4)*(G1433)</f>
        <v>55</v>
      </c>
      <c r="I1433" s="14">
        <f>0.5*1.225*F1433^2*('motorcycle data'!$F$4)*('motorcycle data'!$G$4)</f>
        <v>18.614406211419748</v>
      </c>
      <c r="J1433" s="14">
        <f>IF(F1433=0,0,H1433+I1433+'motorcycle data'!$E$7)</f>
        <v>112.46200621141975</v>
      </c>
      <c r="K1433" s="14">
        <f t="shared" si="266"/>
        <v>112.46200621141975</v>
      </c>
      <c r="L1433" s="14">
        <f t="shared" si="267"/>
        <v>0</v>
      </c>
      <c r="M1433" s="14">
        <f t="shared" si="268"/>
        <v>1.0808848374764233</v>
      </c>
      <c r="N1433" s="14">
        <f t="shared" si="264"/>
        <v>1.0808848374764233</v>
      </c>
      <c r="O1433" s="14">
        <f t="shared" si="269"/>
        <v>0</v>
      </c>
      <c r="P1433" s="14">
        <f t="shared" si="270"/>
        <v>0</v>
      </c>
      <c r="Q1433" s="14" t="str">
        <f t="shared" si="271"/>
        <v/>
      </c>
      <c r="R1433" s="14"/>
      <c r="S1433" s="14"/>
      <c r="T1433" s="14">
        <f t="shared" si="274"/>
        <v>1679.034864785448</v>
      </c>
      <c r="U1433" s="14">
        <f t="shared" si="275"/>
        <v>211.87262768781588</v>
      </c>
      <c r="V1433" s="14">
        <f t="shared" si="272"/>
        <v>0</v>
      </c>
    </row>
    <row r="1434" spans="2:22" x14ac:dyDescent="0.3">
      <c r="B1434" s="10" t="s">
        <v>12</v>
      </c>
      <c r="C1434" s="10">
        <v>1426</v>
      </c>
      <c r="D1434" s="10">
        <v>404</v>
      </c>
      <c r="E1434" s="11">
        <v>36.299999999999997</v>
      </c>
      <c r="F1434" s="22">
        <f t="shared" si="265"/>
        <v>10.083333333333332</v>
      </c>
      <c r="G1434" s="14">
        <f t="shared" si="273"/>
        <v>0.68055555555555536</v>
      </c>
      <c r="H1434" s="14">
        <f>('motorcycle data'!$C$4)*(G1434)</f>
        <v>134.74999999999997</v>
      </c>
      <c r="I1434" s="14">
        <f>0.5*1.225*F1434^2*('motorcycle data'!$F$4)*('motorcycle data'!$G$4)</f>
        <v>20.48850355902777</v>
      </c>
      <c r="J1434" s="14">
        <f>IF(F1434=0,0,H1434+I1434+'motorcycle data'!$E$7)</f>
        <v>194.08610355902775</v>
      </c>
      <c r="K1434" s="14">
        <f t="shared" si="266"/>
        <v>194.08610355902775</v>
      </c>
      <c r="L1434" s="14">
        <f t="shared" si="267"/>
        <v>0</v>
      </c>
      <c r="M1434" s="14">
        <f t="shared" si="268"/>
        <v>1.9570348775535296</v>
      </c>
      <c r="N1434" s="14">
        <f t="shared" si="264"/>
        <v>1.9570348775535296</v>
      </c>
      <c r="O1434" s="14">
        <f t="shared" si="269"/>
        <v>0</v>
      </c>
      <c r="P1434" s="14">
        <f t="shared" si="270"/>
        <v>0</v>
      </c>
      <c r="Q1434" s="14" t="str">
        <f t="shared" si="271"/>
        <v/>
      </c>
      <c r="R1434" s="14"/>
      <c r="S1434" s="14"/>
      <c r="T1434" s="14">
        <f t="shared" si="274"/>
        <v>1680.9918996630015</v>
      </c>
      <c r="U1434" s="14">
        <f t="shared" si="275"/>
        <v>211.87262768781588</v>
      </c>
      <c r="V1434" s="14">
        <f t="shared" si="272"/>
        <v>0</v>
      </c>
    </row>
    <row r="1435" spans="2:22" x14ac:dyDescent="0.3">
      <c r="B1435" s="10" t="s">
        <v>12</v>
      </c>
      <c r="C1435" s="10">
        <v>1427</v>
      </c>
      <c r="D1435" s="10">
        <v>405</v>
      </c>
      <c r="E1435" s="11">
        <v>39.5</v>
      </c>
      <c r="F1435" s="22">
        <f t="shared" si="265"/>
        <v>10.972222222222221</v>
      </c>
      <c r="G1435" s="14">
        <f t="shared" si="273"/>
        <v>0.76388888888888884</v>
      </c>
      <c r="H1435" s="14">
        <f>('motorcycle data'!$C$4)*(G1435)</f>
        <v>151.25</v>
      </c>
      <c r="I1435" s="14">
        <f>0.5*1.225*F1435^2*('motorcycle data'!$F$4)*('motorcycle data'!$G$4)</f>
        <v>24.26002146026234</v>
      </c>
      <c r="J1435" s="14">
        <f>IF(F1435=0,0,H1435+I1435+'motorcycle data'!$E$7)</f>
        <v>214.35762146026235</v>
      </c>
      <c r="K1435" s="14">
        <f t="shared" si="266"/>
        <v>214.35762146026235</v>
      </c>
      <c r="L1435" s="14">
        <f t="shared" si="267"/>
        <v>0</v>
      </c>
      <c r="M1435" s="14">
        <f t="shared" si="268"/>
        <v>2.3519794576889894</v>
      </c>
      <c r="N1435" s="14">
        <f t="shared" si="264"/>
        <v>2.3519794576889894</v>
      </c>
      <c r="O1435" s="14">
        <f t="shared" si="269"/>
        <v>0</v>
      </c>
      <c r="P1435" s="14">
        <f t="shared" si="270"/>
        <v>0</v>
      </c>
      <c r="Q1435" s="14" t="str">
        <f t="shared" si="271"/>
        <v/>
      </c>
      <c r="R1435" s="14"/>
      <c r="S1435" s="14"/>
      <c r="T1435" s="14">
        <f t="shared" si="274"/>
        <v>1683.3438791206904</v>
      </c>
      <c r="U1435" s="14">
        <f t="shared" si="275"/>
        <v>211.87262768781588</v>
      </c>
      <c r="V1435" s="14">
        <f t="shared" si="272"/>
        <v>0</v>
      </c>
    </row>
    <row r="1436" spans="2:22" x14ac:dyDescent="0.3">
      <c r="B1436" s="10" t="s">
        <v>12</v>
      </c>
      <c r="C1436" s="10">
        <v>1428</v>
      </c>
      <c r="D1436" s="10">
        <v>406</v>
      </c>
      <c r="E1436" s="11">
        <v>41.8</v>
      </c>
      <c r="F1436" s="22">
        <f t="shared" si="265"/>
        <v>11.611111111111111</v>
      </c>
      <c r="G1436" s="14">
        <f t="shared" si="273"/>
        <v>0.41666666666666663</v>
      </c>
      <c r="H1436" s="14">
        <f>('motorcycle data'!$C$4)*(G1436)</f>
        <v>82.499999999999986</v>
      </c>
      <c r="I1436" s="14">
        <f>0.5*1.225*F1436^2*('motorcycle data'!$F$4)*('motorcycle data'!$G$4)</f>
        <v>27.167492322530862</v>
      </c>
      <c r="J1436" s="14">
        <f>IF(F1436=0,0,H1436+I1436+'motorcycle data'!$E$7)</f>
        <v>148.51509232253085</v>
      </c>
      <c r="K1436" s="14">
        <f t="shared" si="266"/>
        <v>148.51509232253085</v>
      </c>
      <c r="L1436" s="14">
        <f t="shared" si="267"/>
        <v>0</v>
      </c>
      <c r="M1436" s="14">
        <f t="shared" si="268"/>
        <v>1.7244252386338303</v>
      </c>
      <c r="N1436" s="14">
        <f t="shared" si="264"/>
        <v>1.7244252386338303</v>
      </c>
      <c r="O1436" s="14">
        <f t="shared" si="269"/>
        <v>0</v>
      </c>
      <c r="P1436" s="14">
        <f t="shared" si="270"/>
        <v>0</v>
      </c>
      <c r="Q1436" s="14" t="str">
        <f t="shared" si="271"/>
        <v/>
      </c>
      <c r="R1436" s="14"/>
      <c r="S1436" s="14"/>
      <c r="T1436" s="14">
        <f t="shared" si="274"/>
        <v>1685.0683043593242</v>
      </c>
      <c r="U1436" s="14">
        <f t="shared" si="275"/>
        <v>211.87262768781588</v>
      </c>
      <c r="V1436" s="14">
        <f t="shared" si="272"/>
        <v>0</v>
      </c>
    </row>
    <row r="1437" spans="2:22" x14ac:dyDescent="0.3">
      <c r="B1437" s="10" t="s">
        <v>12</v>
      </c>
      <c r="C1437" s="10">
        <v>1429</v>
      </c>
      <c r="D1437" s="10">
        <v>407</v>
      </c>
      <c r="E1437" s="11">
        <v>42.5</v>
      </c>
      <c r="F1437" s="22">
        <f t="shared" si="265"/>
        <v>11.805555555555555</v>
      </c>
      <c r="G1437" s="14">
        <f t="shared" si="273"/>
        <v>1.3888888888889086E-2</v>
      </c>
      <c r="H1437" s="14">
        <f>('motorcycle data'!$C$4)*(G1437)</f>
        <v>2.7500000000000391</v>
      </c>
      <c r="I1437" s="14">
        <f>0.5*1.225*F1437^2*('motorcycle data'!$F$4)*('motorcycle data'!$G$4)</f>
        <v>28.085027247299379</v>
      </c>
      <c r="J1437" s="14">
        <f>IF(F1437=0,0,H1437+I1437+'motorcycle data'!$E$7)</f>
        <v>69.682627247299422</v>
      </c>
      <c r="K1437" s="14">
        <f t="shared" si="266"/>
        <v>69.682627247299422</v>
      </c>
      <c r="L1437" s="14">
        <f t="shared" si="267"/>
        <v>0</v>
      </c>
      <c r="M1437" s="14">
        <f t="shared" si="268"/>
        <v>0.82264212722506258</v>
      </c>
      <c r="N1437" s="14">
        <f t="shared" si="264"/>
        <v>0.82264212722506258</v>
      </c>
      <c r="O1437" s="14">
        <f t="shared" si="269"/>
        <v>0</v>
      </c>
      <c r="P1437" s="14">
        <f t="shared" si="270"/>
        <v>0</v>
      </c>
      <c r="Q1437" s="14" t="str">
        <f t="shared" si="271"/>
        <v/>
      </c>
      <c r="R1437" s="14"/>
      <c r="S1437" s="14"/>
      <c r="T1437" s="14">
        <f t="shared" si="274"/>
        <v>1685.8909464865492</v>
      </c>
      <c r="U1437" s="14">
        <f t="shared" si="275"/>
        <v>211.87262768781588</v>
      </c>
      <c r="V1437" s="14">
        <f t="shared" si="272"/>
        <v>0</v>
      </c>
    </row>
    <row r="1438" spans="2:22" x14ac:dyDescent="0.3">
      <c r="B1438" s="10" t="s">
        <v>12</v>
      </c>
      <c r="C1438" s="10">
        <v>1430</v>
      </c>
      <c r="D1438" s="10">
        <v>408</v>
      </c>
      <c r="E1438" s="11">
        <v>41.9</v>
      </c>
      <c r="F1438" s="22">
        <f t="shared" si="265"/>
        <v>11.638888888888888</v>
      </c>
      <c r="G1438" s="14">
        <f t="shared" si="273"/>
        <v>-0.33333333333333315</v>
      </c>
      <c r="H1438" s="14">
        <f>('motorcycle data'!$C$4)*(G1438)</f>
        <v>-65.999999999999957</v>
      </c>
      <c r="I1438" s="14">
        <f>0.5*1.225*F1438^2*('motorcycle data'!$F$4)*('motorcycle data'!$G$4)</f>
        <v>27.297635812114194</v>
      </c>
      <c r="J1438" s="14">
        <f>IF(F1438=0,0,H1438+I1438+'motorcycle data'!$E$7)</f>
        <v>0.14523581211423675</v>
      </c>
      <c r="K1438" s="14">
        <f t="shared" si="266"/>
        <v>0.14523581211423675</v>
      </c>
      <c r="L1438" s="14">
        <f t="shared" si="267"/>
        <v>0</v>
      </c>
      <c r="M1438" s="14">
        <f t="shared" si="268"/>
        <v>1.6903834798851442E-3</v>
      </c>
      <c r="N1438" s="14">
        <f t="shared" si="264"/>
        <v>1.6903834798851442E-3</v>
      </c>
      <c r="O1438" s="14">
        <f t="shared" si="269"/>
        <v>0</v>
      </c>
      <c r="P1438" s="14">
        <f t="shared" si="270"/>
        <v>0</v>
      </c>
      <c r="Q1438" s="14">
        <f t="shared" si="271"/>
        <v>0</v>
      </c>
      <c r="R1438" s="14">
        <f>SUM(Q1438:Q1444)</f>
        <v>5.5683961728921512</v>
      </c>
      <c r="S1438" s="14">
        <f>R1438*7</f>
        <v>38.978773210245059</v>
      </c>
      <c r="T1438" s="14">
        <f t="shared" si="274"/>
        <v>1685.892636870029</v>
      </c>
      <c r="U1438" s="14">
        <f t="shared" si="275"/>
        <v>211.87262768781588</v>
      </c>
      <c r="V1438" s="14">
        <f t="shared" si="272"/>
        <v>0</v>
      </c>
    </row>
    <row r="1439" spans="2:22" x14ac:dyDescent="0.3">
      <c r="B1439" s="10" t="s">
        <v>12</v>
      </c>
      <c r="C1439" s="10">
        <v>1431</v>
      </c>
      <c r="D1439" s="10">
        <v>409</v>
      </c>
      <c r="E1439" s="11">
        <v>40.1</v>
      </c>
      <c r="F1439" s="22">
        <f t="shared" si="265"/>
        <v>11.138888888888889</v>
      </c>
      <c r="G1439" s="14">
        <f t="shared" si="273"/>
        <v>-0.73611111111111072</v>
      </c>
      <c r="H1439" s="14">
        <f>('motorcycle data'!$C$4)*(G1439)</f>
        <v>-145.74999999999991</v>
      </c>
      <c r="I1439" s="14">
        <f>0.5*1.225*F1439^2*('motorcycle data'!$F$4)*('motorcycle data'!$G$4)</f>
        <v>25.002632339891978</v>
      </c>
      <c r="J1439" s="14">
        <f>IF(F1439=0,0,H1439+I1439+'motorcycle data'!$E$7)</f>
        <v>-81.899767660107941</v>
      </c>
      <c r="K1439" s="14">
        <f t="shared" si="266"/>
        <v>0</v>
      </c>
      <c r="L1439" s="14">
        <f t="shared" si="267"/>
        <v>81.899767660107941</v>
      </c>
      <c r="M1439" s="14">
        <f t="shared" si="268"/>
        <v>-0.91227241199175801</v>
      </c>
      <c r="N1439" s="14">
        <f t="shared" si="264"/>
        <v>0</v>
      </c>
      <c r="O1439" s="14">
        <f t="shared" si="269"/>
        <v>0.91227241199175801</v>
      </c>
      <c r="P1439" s="14">
        <f t="shared" si="270"/>
        <v>0.68420430899381857</v>
      </c>
      <c r="Q1439" s="14">
        <f t="shared" si="271"/>
        <v>0.68420430899381857</v>
      </c>
      <c r="R1439" s="14"/>
      <c r="S1439" s="14"/>
      <c r="T1439" s="14">
        <f t="shared" si="274"/>
        <v>1685.892636870029</v>
      </c>
      <c r="U1439" s="14">
        <f t="shared" si="275"/>
        <v>212.78490009980763</v>
      </c>
      <c r="V1439" s="14">
        <f t="shared" si="272"/>
        <v>0.554205490284993</v>
      </c>
    </row>
    <row r="1440" spans="2:22" x14ac:dyDescent="0.3">
      <c r="B1440" s="10" t="s">
        <v>12</v>
      </c>
      <c r="C1440" s="10">
        <v>1432</v>
      </c>
      <c r="D1440" s="10">
        <v>410</v>
      </c>
      <c r="E1440" s="11">
        <v>36.6</v>
      </c>
      <c r="F1440" s="22">
        <f t="shared" si="265"/>
        <v>10.166666666666666</v>
      </c>
      <c r="G1440" s="14">
        <f t="shared" si="273"/>
        <v>-1.2222222222222223</v>
      </c>
      <c r="H1440" s="14">
        <f>('motorcycle data'!$C$4)*(G1440)</f>
        <v>-242.00000000000003</v>
      </c>
      <c r="I1440" s="14">
        <f>0.5*1.225*F1440^2*('motorcycle data'!$F$4)*('motorcycle data'!$G$4)</f>
        <v>20.828555902777776</v>
      </c>
      <c r="J1440" s="14">
        <f>IF(F1440=0,0,H1440+I1440+'motorcycle data'!$E$7)</f>
        <v>-182.32384409722226</v>
      </c>
      <c r="K1440" s="14">
        <f t="shared" si="266"/>
        <v>0</v>
      </c>
      <c r="L1440" s="14">
        <f t="shared" si="267"/>
        <v>182.32384409722226</v>
      </c>
      <c r="M1440" s="14">
        <f t="shared" si="268"/>
        <v>-1.8536257483217595</v>
      </c>
      <c r="N1440" s="14">
        <f t="shared" si="264"/>
        <v>0</v>
      </c>
      <c r="O1440" s="14">
        <f t="shared" si="269"/>
        <v>1.8536257483217595</v>
      </c>
      <c r="P1440" s="14">
        <f t="shared" si="270"/>
        <v>1.3902193112413197</v>
      </c>
      <c r="Q1440" s="14">
        <f t="shared" si="271"/>
        <v>1.3902193112413197</v>
      </c>
      <c r="R1440" s="14"/>
      <c r="S1440" s="14"/>
      <c r="T1440" s="14">
        <f t="shared" si="274"/>
        <v>1685.892636870029</v>
      </c>
      <c r="U1440" s="14">
        <f t="shared" si="275"/>
        <v>214.63852584812938</v>
      </c>
      <c r="V1440" s="14">
        <f t="shared" si="272"/>
        <v>1.126077642105469</v>
      </c>
    </row>
    <row r="1441" spans="2:22" x14ac:dyDescent="0.3">
      <c r="B1441" s="10" t="s">
        <v>12</v>
      </c>
      <c r="C1441" s="10">
        <v>1433</v>
      </c>
      <c r="D1441" s="10">
        <v>411</v>
      </c>
      <c r="E1441" s="11">
        <v>31.3</v>
      </c>
      <c r="F1441" s="22">
        <f t="shared" si="265"/>
        <v>8.6944444444444446</v>
      </c>
      <c r="G1441" s="14">
        <f t="shared" si="273"/>
        <v>-1.4722222222222223</v>
      </c>
      <c r="H1441" s="14">
        <f>('motorcycle data'!$C$4)*(G1441)</f>
        <v>-291.5</v>
      </c>
      <c r="I1441" s="14">
        <f>0.5*1.225*F1441^2*('motorcycle data'!$F$4)*('motorcycle data'!$G$4)</f>
        <v>15.233007802854937</v>
      </c>
      <c r="J1441" s="14">
        <f>IF(F1441=0,0,H1441+I1441+'motorcycle data'!$E$7)</f>
        <v>-237.41939219714504</v>
      </c>
      <c r="K1441" s="14">
        <f t="shared" si="266"/>
        <v>0</v>
      </c>
      <c r="L1441" s="14">
        <f t="shared" si="267"/>
        <v>237.41939219714504</v>
      </c>
      <c r="M1441" s="14">
        <f t="shared" si="268"/>
        <v>-2.0642297154918445</v>
      </c>
      <c r="N1441" s="14">
        <f t="shared" si="264"/>
        <v>0</v>
      </c>
      <c r="O1441" s="14">
        <f t="shared" si="269"/>
        <v>2.0642297154918445</v>
      </c>
      <c r="P1441" s="14">
        <f t="shared" si="270"/>
        <v>1.5481722866188834</v>
      </c>
      <c r="Q1441" s="14">
        <f t="shared" si="271"/>
        <v>1.5481722866188834</v>
      </c>
      <c r="R1441" s="14"/>
      <c r="S1441" s="14"/>
      <c r="T1441" s="14">
        <f t="shared" si="274"/>
        <v>1685.892636870029</v>
      </c>
      <c r="U1441" s="14">
        <f t="shared" si="275"/>
        <v>216.70275556362122</v>
      </c>
      <c r="V1441" s="14">
        <f t="shared" si="272"/>
        <v>1.2540195521612956</v>
      </c>
    </row>
    <row r="1442" spans="2:22" x14ac:dyDescent="0.3">
      <c r="B1442" s="10" t="s">
        <v>12</v>
      </c>
      <c r="C1442" s="10">
        <v>1434</v>
      </c>
      <c r="D1442" s="10">
        <v>412</v>
      </c>
      <c r="E1442" s="11">
        <v>26</v>
      </c>
      <c r="F1442" s="22">
        <f t="shared" si="265"/>
        <v>7.2222222222222223</v>
      </c>
      <c r="G1442" s="14">
        <f t="shared" si="273"/>
        <v>-1.4861111111111109</v>
      </c>
      <c r="H1442" s="14">
        <f>('motorcycle data'!$C$4)*(G1442)</f>
        <v>-294.24999999999994</v>
      </c>
      <c r="I1442" s="14">
        <f>0.5*1.225*F1442^2*('motorcycle data'!$F$4)*('motorcycle data'!$G$4)</f>
        <v>10.510991512345678</v>
      </c>
      <c r="J1442" s="14">
        <f>IF(F1442=0,0,H1442+I1442+'motorcycle data'!$E$7)</f>
        <v>-244.89140848765425</v>
      </c>
      <c r="K1442" s="14">
        <f t="shared" si="266"/>
        <v>0</v>
      </c>
      <c r="L1442" s="14">
        <f t="shared" si="267"/>
        <v>244.89140848765425</v>
      </c>
      <c r="M1442" s="14">
        <f t="shared" si="268"/>
        <v>-1.7686601724108362</v>
      </c>
      <c r="N1442" s="14">
        <f t="shared" si="264"/>
        <v>0</v>
      </c>
      <c r="O1442" s="14">
        <f t="shared" si="269"/>
        <v>1.7686601724108362</v>
      </c>
      <c r="P1442" s="14">
        <f t="shared" si="270"/>
        <v>1.3264951293081271</v>
      </c>
      <c r="Q1442" s="14">
        <f t="shared" si="271"/>
        <v>1.3264951293081271</v>
      </c>
      <c r="R1442" s="14"/>
      <c r="S1442" s="14"/>
      <c r="T1442" s="14">
        <f t="shared" si="274"/>
        <v>1685.892636870029</v>
      </c>
      <c r="U1442" s="14">
        <f t="shared" si="275"/>
        <v>218.47141573603207</v>
      </c>
      <c r="V1442" s="14">
        <f t="shared" si="272"/>
        <v>1.074461054739583</v>
      </c>
    </row>
    <row r="1443" spans="2:22" x14ac:dyDescent="0.3">
      <c r="B1443" s="10" t="s">
        <v>12</v>
      </c>
      <c r="C1443" s="10">
        <v>1435</v>
      </c>
      <c r="D1443" s="10">
        <v>413</v>
      </c>
      <c r="E1443" s="11">
        <v>20.6</v>
      </c>
      <c r="F1443" s="22">
        <f t="shared" si="265"/>
        <v>5.7222222222222223</v>
      </c>
      <c r="G1443" s="14">
        <f t="shared" si="273"/>
        <v>-0.95833333333333315</v>
      </c>
      <c r="H1443" s="14">
        <f>('motorcycle data'!$C$4)*(G1443)</f>
        <v>-189.74999999999997</v>
      </c>
      <c r="I1443" s="14">
        <f>0.5*1.225*F1443^2*('motorcycle data'!$F$4)*('motorcycle data'!$G$4)</f>
        <v>6.5982904706790126</v>
      </c>
      <c r="J1443" s="14">
        <f>IF(F1443=0,0,H1443+I1443+'motorcycle data'!$E$7)</f>
        <v>-144.30410952932095</v>
      </c>
      <c r="K1443" s="14">
        <f t="shared" si="266"/>
        <v>0</v>
      </c>
      <c r="L1443" s="14">
        <f t="shared" si="267"/>
        <v>144.30410952932095</v>
      </c>
      <c r="M1443" s="14">
        <f t="shared" si="268"/>
        <v>-0.8257401823066699</v>
      </c>
      <c r="N1443" s="14">
        <f t="shared" si="264"/>
        <v>0</v>
      </c>
      <c r="O1443" s="14">
        <f t="shared" si="269"/>
        <v>0.8257401823066699</v>
      </c>
      <c r="P1443" s="14">
        <f t="shared" si="270"/>
        <v>0.61930513673000243</v>
      </c>
      <c r="Q1443" s="14">
        <f t="shared" si="271"/>
        <v>0.61930513673000243</v>
      </c>
      <c r="R1443" s="14"/>
      <c r="S1443" s="14"/>
      <c r="T1443" s="14">
        <f t="shared" si="274"/>
        <v>1685.892636870029</v>
      </c>
      <c r="U1443" s="14">
        <f t="shared" si="275"/>
        <v>219.29715591833875</v>
      </c>
      <c r="V1443" s="14">
        <f t="shared" si="272"/>
        <v>0.50163716075130205</v>
      </c>
    </row>
    <row r="1444" spans="2:22" x14ac:dyDescent="0.3">
      <c r="B1444" s="10" t="s">
        <v>12</v>
      </c>
      <c r="C1444" s="10">
        <v>1436</v>
      </c>
      <c r="D1444" s="10">
        <v>414</v>
      </c>
      <c r="E1444" s="11">
        <v>19.100000000000001</v>
      </c>
      <c r="F1444" s="22">
        <f t="shared" si="265"/>
        <v>5.3055555555555562</v>
      </c>
      <c r="G1444" s="14">
        <f t="shared" si="273"/>
        <v>-0.12500000000000031</v>
      </c>
      <c r="H1444" s="14">
        <f>('motorcycle data'!$C$4)*(G1444)</f>
        <v>-24.75000000000006</v>
      </c>
      <c r="I1444" s="14">
        <f>0.5*1.225*F1444^2*('motorcycle data'!$F$4)*('motorcycle data'!$G$4)</f>
        <v>5.672359191743829</v>
      </c>
      <c r="J1444" s="14">
        <f>IF(F1444=0,0,H1444+I1444+'motorcycle data'!$E$7)</f>
        <v>19.769959191743769</v>
      </c>
      <c r="K1444" s="14">
        <f t="shared" si="266"/>
        <v>19.769959191743769</v>
      </c>
      <c r="L1444" s="14">
        <f t="shared" si="267"/>
        <v>0</v>
      </c>
      <c r="M1444" s="14">
        <f t="shared" si="268"/>
        <v>0.1048906168228628</v>
      </c>
      <c r="N1444" s="14">
        <f t="shared" si="264"/>
        <v>0.1048906168228628</v>
      </c>
      <c r="O1444" s="14">
        <f t="shared" si="269"/>
        <v>0</v>
      </c>
      <c r="P1444" s="14">
        <f t="shared" si="270"/>
        <v>0</v>
      </c>
      <c r="Q1444" s="14">
        <f t="shared" si="271"/>
        <v>0</v>
      </c>
      <c r="R1444" s="14"/>
      <c r="S1444" s="14"/>
      <c r="T1444" s="14">
        <f t="shared" si="274"/>
        <v>1685.9975274868518</v>
      </c>
      <c r="U1444" s="14">
        <f t="shared" si="275"/>
        <v>219.29715591833875</v>
      </c>
      <c r="V1444" s="14">
        <f t="shared" si="272"/>
        <v>0</v>
      </c>
    </row>
    <row r="1445" spans="2:22" x14ac:dyDescent="0.3">
      <c r="B1445" s="10" t="s">
        <v>12</v>
      </c>
      <c r="C1445" s="10">
        <v>1437</v>
      </c>
      <c r="D1445" s="10">
        <v>415</v>
      </c>
      <c r="E1445" s="11">
        <v>19.7</v>
      </c>
      <c r="F1445" s="22">
        <f t="shared" si="265"/>
        <v>5.4722222222222223</v>
      </c>
      <c r="G1445" s="14">
        <f t="shared" si="273"/>
        <v>0.27777777777777779</v>
      </c>
      <c r="H1445" s="14">
        <f>('motorcycle data'!$C$4)*(G1445)</f>
        <v>55</v>
      </c>
      <c r="I1445" s="14">
        <f>0.5*1.225*F1445^2*('motorcycle data'!$F$4)*('motorcycle data'!$G$4)</f>
        <v>6.0343353491512355</v>
      </c>
      <c r="J1445" s="14">
        <f>IF(F1445=0,0,H1445+I1445+'motorcycle data'!$E$7)</f>
        <v>99.881935349151235</v>
      </c>
      <c r="K1445" s="14">
        <f t="shared" si="266"/>
        <v>99.881935349151235</v>
      </c>
      <c r="L1445" s="14">
        <f t="shared" si="267"/>
        <v>0</v>
      </c>
      <c r="M1445" s="14">
        <f t="shared" si="268"/>
        <v>0.54657614621618866</v>
      </c>
      <c r="N1445" s="14">
        <f t="shared" si="264"/>
        <v>0.54657614621618866</v>
      </c>
      <c r="O1445" s="14">
        <f t="shared" si="269"/>
        <v>0</v>
      </c>
      <c r="P1445" s="14">
        <f t="shared" si="270"/>
        <v>0</v>
      </c>
      <c r="Q1445" s="14" t="str">
        <f t="shared" si="271"/>
        <v/>
      </c>
      <c r="R1445" s="14"/>
      <c r="S1445" s="14"/>
      <c r="T1445" s="14">
        <f t="shared" si="274"/>
        <v>1686.5441036330681</v>
      </c>
      <c r="U1445" s="14">
        <f t="shared" si="275"/>
        <v>219.29715591833875</v>
      </c>
      <c r="V1445" s="14">
        <f t="shared" si="272"/>
        <v>0</v>
      </c>
    </row>
    <row r="1446" spans="2:22" x14ac:dyDescent="0.3">
      <c r="B1446" s="10" t="s">
        <v>12</v>
      </c>
      <c r="C1446" s="10">
        <v>1438</v>
      </c>
      <c r="D1446" s="10">
        <v>416</v>
      </c>
      <c r="E1446" s="11">
        <v>21.1</v>
      </c>
      <c r="F1446" s="22">
        <f t="shared" si="265"/>
        <v>5.8611111111111116</v>
      </c>
      <c r="G1446" s="14">
        <f t="shared" si="273"/>
        <v>0.31944444444444453</v>
      </c>
      <c r="H1446" s="14">
        <f>('motorcycle data'!$C$4)*(G1446)</f>
        <v>63.250000000000014</v>
      </c>
      <c r="I1446" s="14">
        <f>0.5*1.225*F1446^2*('motorcycle data'!$F$4)*('motorcycle data'!$G$4)</f>
        <v>6.9224830343364196</v>
      </c>
      <c r="J1446" s="14">
        <f>IF(F1446=0,0,H1446+I1446+'motorcycle data'!$E$7)</f>
        <v>109.02008303433644</v>
      </c>
      <c r="K1446" s="14">
        <f t="shared" si="266"/>
        <v>109.02008303433644</v>
      </c>
      <c r="L1446" s="14">
        <f t="shared" si="267"/>
        <v>0</v>
      </c>
      <c r="M1446" s="14">
        <f t="shared" si="268"/>
        <v>0.63897882000680528</v>
      </c>
      <c r="N1446" s="14">
        <f t="shared" si="264"/>
        <v>0.63897882000680528</v>
      </c>
      <c r="O1446" s="14">
        <f t="shared" si="269"/>
        <v>0</v>
      </c>
      <c r="P1446" s="14">
        <f t="shared" si="270"/>
        <v>0</v>
      </c>
      <c r="Q1446" s="14" t="str">
        <f t="shared" si="271"/>
        <v/>
      </c>
      <c r="R1446" s="14"/>
      <c r="S1446" s="14"/>
      <c r="T1446" s="14">
        <f t="shared" si="274"/>
        <v>1687.1830824530748</v>
      </c>
      <c r="U1446" s="14">
        <f t="shared" si="275"/>
        <v>219.29715591833875</v>
      </c>
      <c r="V1446" s="14">
        <f t="shared" si="272"/>
        <v>0</v>
      </c>
    </row>
    <row r="1447" spans="2:22" x14ac:dyDescent="0.3">
      <c r="B1447" s="10" t="s">
        <v>12</v>
      </c>
      <c r="C1447" s="10">
        <v>1439</v>
      </c>
      <c r="D1447" s="10">
        <v>417</v>
      </c>
      <c r="E1447" s="11">
        <v>22</v>
      </c>
      <c r="F1447" s="22">
        <f t="shared" si="265"/>
        <v>6.1111111111111107</v>
      </c>
      <c r="G1447" s="14">
        <f t="shared" si="273"/>
        <v>0.1388888888888889</v>
      </c>
      <c r="H1447" s="14">
        <f>('motorcycle data'!$C$4)*(G1447)</f>
        <v>27.5</v>
      </c>
      <c r="I1447" s="14">
        <f>0.5*1.225*F1447^2*('motorcycle data'!$F$4)*('motorcycle data'!$G$4)</f>
        <v>7.5256211419753081</v>
      </c>
      <c r="J1447" s="14">
        <f>IF(F1447=0,0,H1447+I1447+'motorcycle data'!$E$7)</f>
        <v>73.873221141975307</v>
      </c>
      <c r="K1447" s="14">
        <f t="shared" si="266"/>
        <v>73.873221141975307</v>
      </c>
      <c r="L1447" s="14">
        <f t="shared" si="267"/>
        <v>0</v>
      </c>
      <c r="M1447" s="14">
        <f t="shared" si="268"/>
        <v>0.45144746253429352</v>
      </c>
      <c r="N1447" s="14">
        <f t="shared" si="264"/>
        <v>0.45144746253429352</v>
      </c>
      <c r="O1447" s="14">
        <f t="shared" si="269"/>
        <v>0</v>
      </c>
      <c r="P1447" s="14">
        <f t="shared" si="270"/>
        <v>0</v>
      </c>
      <c r="Q1447" s="14" t="str">
        <f t="shared" si="271"/>
        <v/>
      </c>
      <c r="R1447" s="14"/>
      <c r="S1447" s="14"/>
      <c r="T1447" s="14">
        <f t="shared" si="274"/>
        <v>1687.6345299156092</v>
      </c>
      <c r="U1447" s="14">
        <f t="shared" si="275"/>
        <v>219.29715591833875</v>
      </c>
      <c r="V1447" s="14">
        <f t="shared" si="272"/>
        <v>0</v>
      </c>
    </row>
    <row r="1448" spans="2:22" x14ac:dyDescent="0.3">
      <c r="B1448" s="10" t="s">
        <v>12</v>
      </c>
      <c r="C1448" s="10">
        <v>1440</v>
      </c>
      <c r="D1448" s="10">
        <v>418</v>
      </c>
      <c r="E1448" s="11">
        <v>22.1</v>
      </c>
      <c r="F1448" s="22">
        <f t="shared" si="265"/>
        <v>6.1388888888888893</v>
      </c>
      <c r="G1448" s="14">
        <f t="shared" si="273"/>
        <v>-8.3333333333333523E-2</v>
      </c>
      <c r="H1448" s="14">
        <f>('motorcycle data'!$C$4)*(G1448)</f>
        <v>-16.500000000000039</v>
      </c>
      <c r="I1448" s="14">
        <f>0.5*1.225*F1448^2*('motorcycle data'!$F$4)*('motorcycle data'!$G$4)</f>
        <v>7.5941913676697537</v>
      </c>
      <c r="J1448" s="14">
        <f>IF(F1448=0,0,H1448+I1448+'motorcycle data'!$E$7)</f>
        <v>29.941791367669715</v>
      </c>
      <c r="K1448" s="14">
        <f t="shared" si="266"/>
        <v>29.941791367669715</v>
      </c>
      <c r="L1448" s="14">
        <f t="shared" si="267"/>
        <v>0</v>
      </c>
      <c r="M1448" s="14">
        <f t="shared" si="268"/>
        <v>0.18380933034041685</v>
      </c>
      <c r="N1448" s="14">
        <f t="shared" si="264"/>
        <v>0.18380933034041685</v>
      </c>
      <c r="O1448" s="14">
        <f t="shared" si="269"/>
        <v>0</v>
      </c>
      <c r="P1448" s="14">
        <f t="shared" si="270"/>
        <v>0</v>
      </c>
      <c r="Q1448" s="14">
        <f t="shared" si="271"/>
        <v>0</v>
      </c>
      <c r="R1448" s="14">
        <f>SUM(Q1448:Q1451)</f>
        <v>0.26665406090052707</v>
      </c>
      <c r="S1448" s="14">
        <f>R1448*4</f>
        <v>1.0666162436021083</v>
      </c>
      <c r="T1448" s="14">
        <f t="shared" si="274"/>
        <v>1687.8183392459496</v>
      </c>
      <c r="U1448" s="14">
        <f t="shared" si="275"/>
        <v>219.29715591833875</v>
      </c>
      <c r="V1448" s="14">
        <f t="shared" si="272"/>
        <v>0</v>
      </c>
    </row>
    <row r="1449" spans="2:22" x14ac:dyDescent="0.3">
      <c r="B1449" s="10" t="s">
        <v>12</v>
      </c>
      <c r="C1449" s="10">
        <v>1441</v>
      </c>
      <c r="D1449" s="10">
        <v>419</v>
      </c>
      <c r="E1449" s="11">
        <v>21.4</v>
      </c>
      <c r="F1449" s="22">
        <f t="shared" si="265"/>
        <v>5.9444444444444438</v>
      </c>
      <c r="G1449" s="14">
        <f t="shared" si="273"/>
        <v>-0.34722222222222221</v>
      </c>
      <c r="H1449" s="14">
        <f>('motorcycle data'!$C$4)*(G1449)</f>
        <v>-68.75</v>
      </c>
      <c r="I1449" s="14">
        <f>0.5*1.225*F1449^2*('motorcycle data'!$F$4)*('motorcycle data'!$G$4)</f>
        <v>7.1207302854938241</v>
      </c>
      <c r="J1449" s="14">
        <f>IF(F1449=0,0,H1449+I1449+'motorcycle data'!$E$7)</f>
        <v>-22.78166971450618</v>
      </c>
      <c r="K1449" s="14">
        <f t="shared" si="266"/>
        <v>0</v>
      </c>
      <c r="L1449" s="14">
        <f t="shared" si="267"/>
        <v>22.78166971450618</v>
      </c>
      <c r="M1449" s="14">
        <f t="shared" si="268"/>
        <v>-0.1354243699695645</v>
      </c>
      <c r="N1449" s="14">
        <f t="shared" si="264"/>
        <v>0</v>
      </c>
      <c r="O1449" s="14">
        <f t="shared" si="269"/>
        <v>0.1354243699695645</v>
      </c>
      <c r="P1449" s="14">
        <f t="shared" si="270"/>
        <v>0.10156827747717337</v>
      </c>
      <c r="Q1449" s="14">
        <f t="shared" si="271"/>
        <v>0.10156827747717337</v>
      </c>
      <c r="R1449" s="14"/>
      <c r="S1449" s="14"/>
      <c r="T1449" s="14">
        <f t="shared" si="274"/>
        <v>1687.8183392459496</v>
      </c>
      <c r="U1449" s="14">
        <f t="shared" si="275"/>
        <v>219.43258028830832</v>
      </c>
      <c r="V1449" s="14">
        <f t="shared" si="272"/>
        <v>8.2270304756510426E-2</v>
      </c>
    </row>
    <row r="1450" spans="2:22" x14ac:dyDescent="0.3">
      <c r="B1450" s="10" t="s">
        <v>12</v>
      </c>
      <c r="C1450" s="10">
        <v>1442</v>
      </c>
      <c r="D1450" s="10">
        <v>420</v>
      </c>
      <c r="E1450" s="11">
        <v>19.600000000000001</v>
      </c>
      <c r="F1450" s="22">
        <f t="shared" si="265"/>
        <v>5.4444444444444446</v>
      </c>
      <c r="G1450" s="14">
        <f t="shared" si="273"/>
        <v>-0.43055555555555525</v>
      </c>
      <c r="H1450" s="14">
        <f>('motorcycle data'!$C$4)*(G1450)</f>
        <v>-85.249999999999943</v>
      </c>
      <c r="I1450" s="14">
        <f>0.5*1.225*F1450^2*('motorcycle data'!$F$4)*('motorcycle data'!$G$4)</f>
        <v>5.9732285493827169</v>
      </c>
      <c r="J1450" s="14">
        <f>IF(F1450=0,0,H1450+I1450+'motorcycle data'!$E$7)</f>
        <v>-40.429171450617233</v>
      </c>
      <c r="K1450" s="14">
        <f t="shared" si="266"/>
        <v>0</v>
      </c>
      <c r="L1450" s="14">
        <f t="shared" si="267"/>
        <v>40.429171450617233</v>
      </c>
      <c r="M1450" s="14">
        <f t="shared" si="268"/>
        <v>-0.22011437789780494</v>
      </c>
      <c r="N1450" s="14">
        <f t="shared" si="264"/>
        <v>0</v>
      </c>
      <c r="O1450" s="14">
        <f t="shared" si="269"/>
        <v>0.22011437789780494</v>
      </c>
      <c r="P1450" s="14">
        <f t="shared" si="270"/>
        <v>0.1650857834233537</v>
      </c>
      <c r="Q1450" s="14">
        <f t="shared" si="271"/>
        <v>0.1650857834233537</v>
      </c>
      <c r="R1450" s="14"/>
      <c r="S1450" s="14"/>
      <c r="T1450" s="14">
        <f t="shared" si="274"/>
        <v>1687.8183392459496</v>
      </c>
      <c r="U1450" s="14">
        <f t="shared" si="275"/>
        <v>219.65269466620612</v>
      </c>
      <c r="V1450" s="14">
        <f t="shared" si="272"/>
        <v>0.13371948457291649</v>
      </c>
    </row>
    <row r="1451" spans="2:22" x14ac:dyDescent="0.3">
      <c r="B1451" s="10" t="s">
        <v>12</v>
      </c>
      <c r="C1451" s="10">
        <v>1443</v>
      </c>
      <c r="D1451" s="10">
        <v>421</v>
      </c>
      <c r="E1451" s="11">
        <v>18.3</v>
      </c>
      <c r="F1451" s="22">
        <f t="shared" si="265"/>
        <v>5.083333333333333</v>
      </c>
      <c r="G1451" s="14">
        <f t="shared" si="273"/>
        <v>-0.2222222222222224</v>
      </c>
      <c r="H1451" s="14">
        <f>('motorcycle data'!$C$4)*(G1451)</f>
        <v>-44.000000000000036</v>
      </c>
      <c r="I1451" s="14">
        <f>0.5*1.225*F1451^2*('motorcycle data'!$F$4)*('motorcycle data'!$G$4)</f>
        <v>5.2071389756944439</v>
      </c>
      <c r="J1451" s="14">
        <f>IF(F1451=0,0,H1451+I1451+'motorcycle data'!$E$7)</f>
        <v>5.4738975694405667E-2</v>
      </c>
      <c r="K1451" s="14">
        <f t="shared" si="266"/>
        <v>5.4738975694405667E-2</v>
      </c>
      <c r="L1451" s="14">
        <f t="shared" si="267"/>
        <v>0</v>
      </c>
      <c r="M1451" s="14">
        <f t="shared" si="268"/>
        <v>2.7825645977989542E-4</v>
      </c>
      <c r="N1451" s="14">
        <f t="shared" si="264"/>
        <v>2.7825645977989542E-4</v>
      </c>
      <c r="O1451" s="14">
        <f t="shared" si="269"/>
        <v>0</v>
      </c>
      <c r="P1451" s="14">
        <f t="shared" si="270"/>
        <v>0</v>
      </c>
      <c r="Q1451" s="14">
        <f t="shared" si="271"/>
        <v>0</v>
      </c>
      <c r="R1451" s="14"/>
      <c r="S1451" s="14"/>
      <c r="T1451" s="14">
        <f t="shared" si="274"/>
        <v>1687.8186175024093</v>
      </c>
      <c r="U1451" s="14">
        <f t="shared" si="275"/>
        <v>219.65269466620612</v>
      </c>
      <c r="V1451" s="14">
        <f t="shared" si="272"/>
        <v>0</v>
      </c>
    </row>
    <row r="1452" spans="2:22" x14ac:dyDescent="0.3">
      <c r="B1452" s="10" t="s">
        <v>12</v>
      </c>
      <c r="C1452" s="10">
        <v>1444</v>
      </c>
      <c r="D1452" s="10">
        <v>422</v>
      </c>
      <c r="E1452" s="11">
        <v>18</v>
      </c>
      <c r="F1452" s="22">
        <f t="shared" si="265"/>
        <v>5</v>
      </c>
      <c r="G1452" s="14">
        <f t="shared" si="273"/>
        <v>0</v>
      </c>
      <c r="H1452" s="14">
        <f>('motorcycle data'!$C$4)*(G1452)</f>
        <v>0</v>
      </c>
      <c r="I1452" s="14">
        <f>0.5*1.225*F1452^2*('motorcycle data'!$F$4)*('motorcycle data'!$G$4)</f>
        <v>5.0378124999999994</v>
      </c>
      <c r="J1452" s="14">
        <f>IF(F1452=0,0,H1452+I1452+'motorcycle data'!$E$7)</f>
        <v>43.885412500000001</v>
      </c>
      <c r="K1452" s="14">
        <f t="shared" si="266"/>
        <v>43.885412500000001</v>
      </c>
      <c r="L1452" s="14">
        <f t="shared" si="267"/>
        <v>0</v>
      </c>
      <c r="M1452" s="14">
        <f t="shared" si="268"/>
        <v>0.21942706249999999</v>
      </c>
      <c r="N1452" s="14">
        <f t="shared" si="264"/>
        <v>0.21942706249999999</v>
      </c>
      <c r="O1452" s="14">
        <f t="shared" si="269"/>
        <v>0</v>
      </c>
      <c r="P1452" s="14">
        <f t="shared" si="270"/>
        <v>0</v>
      </c>
      <c r="Q1452" s="14" t="str">
        <f t="shared" si="271"/>
        <v/>
      </c>
      <c r="R1452" s="14"/>
      <c r="S1452" s="14"/>
      <c r="T1452" s="14">
        <f t="shared" si="274"/>
        <v>1688.0380445649093</v>
      </c>
      <c r="U1452" s="14">
        <f t="shared" si="275"/>
        <v>219.65269466620612</v>
      </c>
      <c r="V1452" s="14">
        <f t="shared" si="272"/>
        <v>0</v>
      </c>
    </row>
    <row r="1453" spans="2:22" x14ac:dyDescent="0.3">
      <c r="B1453" s="10" t="s">
        <v>12</v>
      </c>
      <c r="C1453" s="10">
        <v>1445</v>
      </c>
      <c r="D1453" s="10">
        <v>423</v>
      </c>
      <c r="E1453" s="11">
        <v>18.3</v>
      </c>
      <c r="F1453" s="22">
        <f t="shared" si="265"/>
        <v>5.083333333333333</v>
      </c>
      <c r="G1453" s="14">
        <f t="shared" si="273"/>
        <v>6.9444444444444448E-2</v>
      </c>
      <c r="H1453" s="14">
        <f>('motorcycle data'!$C$4)*(G1453)</f>
        <v>13.75</v>
      </c>
      <c r="I1453" s="14">
        <f>0.5*1.225*F1453^2*('motorcycle data'!$F$4)*('motorcycle data'!$G$4)</f>
        <v>5.2071389756944439</v>
      </c>
      <c r="J1453" s="14">
        <f>IF(F1453=0,0,H1453+I1453+'motorcycle data'!$E$7)</f>
        <v>57.804738975694448</v>
      </c>
      <c r="K1453" s="14">
        <f t="shared" si="266"/>
        <v>57.804738975694448</v>
      </c>
      <c r="L1453" s="14">
        <f t="shared" si="267"/>
        <v>0</v>
      </c>
      <c r="M1453" s="14">
        <f t="shared" si="268"/>
        <v>0.29384075645978008</v>
      </c>
      <c r="N1453" s="14">
        <f t="shared" si="264"/>
        <v>0.29384075645978008</v>
      </c>
      <c r="O1453" s="14">
        <f t="shared" si="269"/>
        <v>0</v>
      </c>
      <c r="P1453" s="14">
        <f t="shared" si="270"/>
        <v>0</v>
      </c>
      <c r="Q1453" s="14" t="str">
        <f t="shared" si="271"/>
        <v/>
      </c>
      <c r="R1453" s="14"/>
      <c r="S1453" s="14"/>
      <c r="T1453" s="14">
        <f t="shared" si="274"/>
        <v>1688.3318853213691</v>
      </c>
      <c r="U1453" s="14">
        <f t="shared" si="275"/>
        <v>219.65269466620612</v>
      </c>
      <c r="V1453" s="14">
        <f t="shared" si="272"/>
        <v>0</v>
      </c>
    </row>
    <row r="1454" spans="2:22" x14ac:dyDescent="0.3">
      <c r="B1454" s="10" t="s">
        <v>12</v>
      </c>
      <c r="C1454" s="10">
        <v>1446</v>
      </c>
      <c r="D1454" s="10">
        <v>424</v>
      </c>
      <c r="E1454" s="11">
        <v>18.5</v>
      </c>
      <c r="F1454" s="22">
        <f t="shared" si="265"/>
        <v>5.1388888888888884</v>
      </c>
      <c r="G1454" s="14">
        <f t="shared" si="273"/>
        <v>-5.5555555555555851E-2</v>
      </c>
      <c r="H1454" s="14">
        <f>('motorcycle data'!$C$4)*(G1454)</f>
        <v>-11.000000000000059</v>
      </c>
      <c r="I1454" s="14">
        <f>0.5*1.225*F1454^2*('motorcycle data'!$F$4)*('motorcycle data'!$G$4)</f>
        <v>5.3215781732253076</v>
      </c>
      <c r="J1454" s="14">
        <f>IF(F1454=0,0,H1454+I1454+'motorcycle data'!$E$7)</f>
        <v>33.169178173225248</v>
      </c>
      <c r="K1454" s="14">
        <f t="shared" si="266"/>
        <v>33.169178173225248</v>
      </c>
      <c r="L1454" s="14">
        <f t="shared" si="267"/>
        <v>0</v>
      </c>
      <c r="M1454" s="14">
        <f t="shared" si="268"/>
        <v>0.17045272116796306</v>
      </c>
      <c r="N1454" s="14">
        <f t="shared" si="264"/>
        <v>0.17045272116796306</v>
      </c>
      <c r="O1454" s="14">
        <f t="shared" si="269"/>
        <v>0</v>
      </c>
      <c r="P1454" s="14">
        <f t="shared" si="270"/>
        <v>0</v>
      </c>
      <c r="Q1454" s="14">
        <f t="shared" si="271"/>
        <v>0</v>
      </c>
      <c r="R1454" s="14">
        <f>SUM(Q1454:Q1460)</f>
        <v>1.4709061351453991</v>
      </c>
      <c r="S1454" s="14">
        <f>R1454*7</f>
        <v>10.296342946017795</v>
      </c>
      <c r="T1454" s="14">
        <f t="shared" si="274"/>
        <v>1688.5023380425371</v>
      </c>
      <c r="U1454" s="14">
        <f t="shared" si="275"/>
        <v>219.65269466620612</v>
      </c>
      <c r="V1454" s="14">
        <f t="shared" si="272"/>
        <v>0</v>
      </c>
    </row>
    <row r="1455" spans="2:22" x14ac:dyDescent="0.3">
      <c r="B1455" s="10" t="s">
        <v>12</v>
      </c>
      <c r="C1455" s="10">
        <v>1447</v>
      </c>
      <c r="D1455" s="10">
        <v>425</v>
      </c>
      <c r="E1455" s="11">
        <v>17.899999999999999</v>
      </c>
      <c r="F1455" s="22">
        <f t="shared" si="265"/>
        <v>4.9722222222222214</v>
      </c>
      <c r="G1455" s="14">
        <f t="shared" si="273"/>
        <v>-0.4861111111111111</v>
      </c>
      <c r="H1455" s="14">
        <f>('motorcycle data'!$C$4)*(G1455)</f>
        <v>-96.25</v>
      </c>
      <c r="I1455" s="14">
        <f>0.5*1.225*F1455^2*('motorcycle data'!$F$4)*('motorcycle data'!$G$4)</f>
        <v>4.9819922935956775</v>
      </c>
      <c r="J1455" s="14">
        <f>IF(F1455=0,0,H1455+I1455+'motorcycle data'!$E$7)</f>
        <v>-52.420407706404319</v>
      </c>
      <c r="K1455" s="14">
        <f t="shared" si="266"/>
        <v>0</v>
      </c>
      <c r="L1455" s="14">
        <f t="shared" si="267"/>
        <v>52.420407706404319</v>
      </c>
      <c r="M1455" s="14">
        <f t="shared" si="268"/>
        <v>-0.26064591609573257</v>
      </c>
      <c r="N1455" s="14">
        <f t="shared" si="264"/>
        <v>0</v>
      </c>
      <c r="O1455" s="14">
        <f t="shared" si="269"/>
        <v>0.26064591609573257</v>
      </c>
      <c r="P1455" s="14">
        <f t="shared" si="270"/>
        <v>0.19548443707179941</v>
      </c>
      <c r="Q1455" s="14">
        <f t="shared" si="271"/>
        <v>0.19548443707179941</v>
      </c>
      <c r="R1455" s="14"/>
      <c r="S1455" s="14"/>
      <c r="T1455" s="14">
        <f t="shared" si="274"/>
        <v>1688.5023380425371</v>
      </c>
      <c r="U1455" s="14">
        <f t="shared" si="275"/>
        <v>219.91334058230186</v>
      </c>
      <c r="V1455" s="14">
        <f t="shared" si="272"/>
        <v>0.15834239402815753</v>
      </c>
    </row>
    <row r="1456" spans="2:22" x14ac:dyDescent="0.3">
      <c r="B1456" s="10" t="s">
        <v>12</v>
      </c>
      <c r="C1456" s="10">
        <v>1448</v>
      </c>
      <c r="D1456" s="10">
        <v>426</v>
      </c>
      <c r="E1456" s="11">
        <v>15</v>
      </c>
      <c r="F1456" s="22">
        <f t="shared" si="265"/>
        <v>4.166666666666667</v>
      </c>
      <c r="G1456" s="14">
        <f t="shared" si="273"/>
        <v>-1.1111111111111109</v>
      </c>
      <c r="H1456" s="14">
        <f>('motorcycle data'!$C$4)*(G1456)</f>
        <v>-219.99999999999997</v>
      </c>
      <c r="I1456" s="14">
        <f>0.5*1.225*F1456^2*('motorcycle data'!$F$4)*('motorcycle data'!$G$4)</f>
        <v>3.4984809027777786</v>
      </c>
      <c r="J1456" s="14">
        <f>IF(F1456=0,0,H1456+I1456+'motorcycle data'!$E$7)</f>
        <v>-177.6539190972222</v>
      </c>
      <c r="K1456" s="14">
        <f t="shared" si="266"/>
        <v>0</v>
      </c>
      <c r="L1456" s="14">
        <f t="shared" si="267"/>
        <v>177.6539190972222</v>
      </c>
      <c r="M1456" s="14">
        <f t="shared" si="268"/>
        <v>-0.74022466290509259</v>
      </c>
      <c r="N1456" s="14">
        <f t="shared" si="264"/>
        <v>0</v>
      </c>
      <c r="O1456" s="14">
        <f t="shared" si="269"/>
        <v>0.74022466290509259</v>
      </c>
      <c r="P1456" s="14">
        <f t="shared" si="270"/>
        <v>0.55516849717881944</v>
      </c>
      <c r="Q1456" s="14">
        <f t="shared" si="271"/>
        <v>0.55516849717881944</v>
      </c>
      <c r="R1456" s="14"/>
      <c r="S1456" s="14"/>
      <c r="T1456" s="14">
        <f t="shared" si="274"/>
        <v>1688.5023380425371</v>
      </c>
      <c r="U1456" s="14">
        <f t="shared" si="275"/>
        <v>220.65356524520695</v>
      </c>
      <c r="V1456" s="14">
        <f t="shared" si="272"/>
        <v>0.44968648271484374</v>
      </c>
    </row>
    <row r="1457" spans="2:22" x14ac:dyDescent="0.3">
      <c r="B1457" s="10" t="s">
        <v>12</v>
      </c>
      <c r="C1457" s="10">
        <v>1449</v>
      </c>
      <c r="D1457" s="10">
        <v>427</v>
      </c>
      <c r="E1457" s="11">
        <v>9.9</v>
      </c>
      <c r="F1457" s="22">
        <f t="shared" si="265"/>
        <v>2.75</v>
      </c>
      <c r="G1457" s="14">
        <f t="shared" si="273"/>
        <v>-1.4444444444444444</v>
      </c>
      <c r="H1457" s="14">
        <f>('motorcycle data'!$C$4)*(G1457)</f>
        <v>-286</v>
      </c>
      <c r="I1457" s="14">
        <f>0.5*1.225*F1457^2*('motorcycle data'!$F$4)*('motorcycle data'!$G$4)</f>
        <v>1.52393828125</v>
      </c>
      <c r="J1457" s="14">
        <f>IF(F1457=0,0,H1457+I1457+'motorcycle data'!$E$7)</f>
        <v>-245.62846171874997</v>
      </c>
      <c r="K1457" s="14">
        <f t="shared" si="266"/>
        <v>0</v>
      </c>
      <c r="L1457" s="14">
        <f t="shared" si="267"/>
        <v>245.62846171874997</v>
      </c>
      <c r="M1457" s="14">
        <f t="shared" si="268"/>
        <v>-0.67547826972656244</v>
      </c>
      <c r="N1457" s="14">
        <f t="shared" si="264"/>
        <v>0</v>
      </c>
      <c r="O1457" s="14">
        <f t="shared" si="269"/>
        <v>0.67547826972656244</v>
      </c>
      <c r="P1457" s="14">
        <f t="shared" si="270"/>
        <v>0.50660870229492183</v>
      </c>
      <c r="Q1457" s="14">
        <f t="shared" si="271"/>
        <v>0.50660870229492183</v>
      </c>
      <c r="R1457" s="14"/>
      <c r="S1457" s="14"/>
      <c r="T1457" s="14">
        <f t="shared" si="274"/>
        <v>1688.5023380425371</v>
      </c>
      <c r="U1457" s="14">
        <f t="shared" si="275"/>
        <v>221.32904351493352</v>
      </c>
      <c r="V1457" s="14">
        <f t="shared" si="272"/>
        <v>0.41035304885888668</v>
      </c>
    </row>
    <row r="1458" spans="2:22" x14ac:dyDescent="0.3">
      <c r="B1458" s="10" t="s">
        <v>12</v>
      </c>
      <c r="C1458" s="10">
        <v>1450</v>
      </c>
      <c r="D1458" s="10">
        <v>428</v>
      </c>
      <c r="E1458" s="11">
        <v>4.5999999999999996</v>
      </c>
      <c r="F1458" s="22">
        <f t="shared" si="265"/>
        <v>1.2777777777777777</v>
      </c>
      <c r="G1458" s="14">
        <f t="shared" si="273"/>
        <v>-1.2083333333333335</v>
      </c>
      <c r="H1458" s="14">
        <f>('motorcycle data'!$C$4)*(G1458)</f>
        <v>-239.25000000000003</v>
      </c>
      <c r="I1458" s="14">
        <f>0.5*1.225*F1458^2*('motorcycle data'!$F$4)*('motorcycle data'!$G$4)</f>
        <v>0.32901269290123447</v>
      </c>
      <c r="J1458" s="14">
        <f>IF(F1458=0,0,H1458+I1458+'motorcycle data'!$E$7)</f>
        <v>-200.07338730709878</v>
      </c>
      <c r="K1458" s="14">
        <f t="shared" si="266"/>
        <v>0</v>
      </c>
      <c r="L1458" s="14">
        <f t="shared" si="267"/>
        <v>200.07338730709878</v>
      </c>
      <c r="M1458" s="14">
        <f t="shared" si="268"/>
        <v>-0.25564932822573733</v>
      </c>
      <c r="N1458" s="14">
        <f t="shared" si="264"/>
        <v>0</v>
      </c>
      <c r="O1458" s="14">
        <f t="shared" si="269"/>
        <v>0.25564932822573733</v>
      </c>
      <c r="P1458" s="14">
        <f t="shared" si="270"/>
        <v>0.19173699616930301</v>
      </c>
      <c r="Q1458" s="14">
        <f t="shared" si="271"/>
        <v>0.19173699616930301</v>
      </c>
      <c r="R1458" s="14"/>
      <c r="S1458" s="14"/>
      <c r="T1458" s="14">
        <f t="shared" si="274"/>
        <v>1688.5023380425371</v>
      </c>
      <c r="U1458" s="14">
        <f t="shared" si="275"/>
        <v>221.58469284315925</v>
      </c>
      <c r="V1458" s="14">
        <f t="shared" si="272"/>
        <v>0.15530696689713544</v>
      </c>
    </row>
    <row r="1459" spans="2:22" x14ac:dyDescent="0.3">
      <c r="B1459" s="10" t="s">
        <v>12</v>
      </c>
      <c r="C1459" s="10">
        <v>1451</v>
      </c>
      <c r="D1459" s="10">
        <v>429</v>
      </c>
      <c r="E1459" s="11">
        <v>1.2</v>
      </c>
      <c r="F1459" s="22">
        <f t="shared" si="265"/>
        <v>0.33333333333333331</v>
      </c>
      <c r="G1459" s="14">
        <f t="shared" si="273"/>
        <v>-0.63888888888888884</v>
      </c>
      <c r="H1459" s="14">
        <f>('motorcycle data'!$C$4)*(G1459)</f>
        <v>-126.49999999999999</v>
      </c>
      <c r="I1459" s="14">
        <f>0.5*1.225*F1459^2*('motorcycle data'!$F$4)*('motorcycle data'!$G$4)</f>
        <v>2.2390277777777776E-2</v>
      </c>
      <c r="J1459" s="14">
        <f>IF(F1459=0,0,H1459+I1459+'motorcycle data'!$E$7)</f>
        <v>-87.630009722222212</v>
      </c>
      <c r="K1459" s="14">
        <f t="shared" si="266"/>
        <v>0</v>
      </c>
      <c r="L1459" s="14">
        <f t="shared" si="267"/>
        <v>87.630009722222212</v>
      </c>
      <c r="M1459" s="14">
        <f t="shared" si="268"/>
        <v>-2.9210003240740735E-2</v>
      </c>
      <c r="N1459" s="14">
        <f t="shared" si="264"/>
        <v>0</v>
      </c>
      <c r="O1459" s="14">
        <f t="shared" si="269"/>
        <v>2.9210003240740735E-2</v>
      </c>
      <c r="P1459" s="14">
        <f t="shared" si="270"/>
        <v>2.1907502430555552E-2</v>
      </c>
      <c r="Q1459" s="14">
        <f t="shared" si="271"/>
        <v>2.1907502430555552E-2</v>
      </c>
      <c r="R1459" s="14"/>
      <c r="S1459" s="14"/>
      <c r="T1459" s="14">
        <f t="shared" si="274"/>
        <v>1688.5023380425371</v>
      </c>
      <c r="U1459" s="14">
        <f t="shared" si="275"/>
        <v>221.61390284639998</v>
      </c>
      <c r="V1459" s="14">
        <f t="shared" si="272"/>
        <v>1.7745076968749999E-2</v>
      </c>
    </row>
    <row r="1460" spans="2:22" x14ac:dyDescent="0.3">
      <c r="B1460" s="10" t="s">
        <v>12</v>
      </c>
      <c r="C1460" s="10">
        <v>1452</v>
      </c>
      <c r="D1460" s="10">
        <v>430</v>
      </c>
      <c r="E1460" s="11">
        <v>0</v>
      </c>
      <c r="F1460" s="22">
        <f t="shared" si="265"/>
        <v>0</v>
      </c>
      <c r="G1460" s="14">
        <f t="shared" si="273"/>
        <v>-0.16666666666666666</v>
      </c>
      <c r="H1460" s="14">
        <f>('motorcycle data'!$C$4)*(G1460)</f>
        <v>-33</v>
      </c>
      <c r="I1460" s="14">
        <f>0.5*1.225*F1460^2*('motorcycle data'!$F$4)*('motorcycle data'!$G$4)</f>
        <v>0</v>
      </c>
      <c r="J1460" s="14">
        <f>IF(F1460=0,0,H1460+I1460+'motorcycle data'!$E$7)</f>
        <v>0</v>
      </c>
      <c r="K1460" s="14">
        <f t="shared" si="266"/>
        <v>0</v>
      </c>
      <c r="L1460" s="14">
        <f t="shared" si="267"/>
        <v>0</v>
      </c>
      <c r="M1460" s="14">
        <f t="shared" si="268"/>
        <v>0</v>
      </c>
      <c r="N1460" s="14">
        <f t="shared" si="264"/>
        <v>0</v>
      </c>
      <c r="O1460" s="14">
        <f t="shared" si="269"/>
        <v>0</v>
      </c>
      <c r="P1460" s="14">
        <f t="shared" si="270"/>
        <v>0</v>
      </c>
      <c r="Q1460" s="14">
        <f t="shared" si="271"/>
        <v>0</v>
      </c>
      <c r="R1460" s="14"/>
      <c r="S1460" s="14"/>
      <c r="T1460" s="14">
        <f t="shared" si="274"/>
        <v>1688.5023380425371</v>
      </c>
      <c r="U1460" s="14">
        <f t="shared" si="275"/>
        <v>221.61390284639998</v>
      </c>
      <c r="V1460" s="14">
        <f t="shared" si="272"/>
        <v>0</v>
      </c>
    </row>
    <row r="1461" spans="2:22" x14ac:dyDescent="0.3">
      <c r="B1461" s="10" t="s">
        <v>12</v>
      </c>
      <c r="C1461" s="10">
        <v>1453</v>
      </c>
      <c r="D1461" s="10">
        <v>431</v>
      </c>
      <c r="E1461" s="11">
        <v>0</v>
      </c>
      <c r="F1461" s="22">
        <f t="shared" si="265"/>
        <v>0</v>
      </c>
      <c r="G1461" s="14">
        <f t="shared" si="273"/>
        <v>0</v>
      </c>
      <c r="H1461" s="14">
        <f>('motorcycle data'!$C$4)*(G1461)</f>
        <v>0</v>
      </c>
      <c r="I1461" s="14">
        <f>0.5*1.225*F1461^2*('motorcycle data'!$F$4)*('motorcycle data'!$G$4)</f>
        <v>0</v>
      </c>
      <c r="J1461" s="14">
        <f>IF(F1461=0,0,H1461+I1461+'motorcycle data'!$E$7)</f>
        <v>0</v>
      </c>
      <c r="K1461" s="14">
        <f t="shared" si="266"/>
        <v>0</v>
      </c>
      <c r="L1461" s="14">
        <f t="shared" si="267"/>
        <v>0</v>
      </c>
      <c r="M1461" s="14">
        <f t="shared" si="268"/>
        <v>0</v>
      </c>
      <c r="N1461" s="14">
        <f t="shared" si="264"/>
        <v>0</v>
      </c>
      <c r="O1461" s="14">
        <f t="shared" si="269"/>
        <v>0</v>
      </c>
      <c r="P1461" s="14">
        <f t="shared" si="270"/>
        <v>0</v>
      </c>
      <c r="Q1461" s="14" t="str">
        <f t="shared" si="271"/>
        <v/>
      </c>
      <c r="R1461" s="14"/>
      <c r="S1461" s="14"/>
      <c r="T1461" s="14">
        <f t="shared" si="274"/>
        <v>1688.5023380425371</v>
      </c>
      <c r="U1461" s="14">
        <f t="shared" si="275"/>
        <v>221.61390284639998</v>
      </c>
      <c r="V1461" s="14">
        <f t="shared" si="272"/>
        <v>0</v>
      </c>
    </row>
    <row r="1462" spans="2:22" x14ac:dyDescent="0.3">
      <c r="B1462" s="10" t="s">
        <v>12</v>
      </c>
      <c r="C1462" s="10">
        <v>1454</v>
      </c>
      <c r="D1462" s="10">
        <v>432</v>
      </c>
      <c r="E1462" s="11">
        <v>0</v>
      </c>
      <c r="F1462" s="22">
        <f t="shared" si="265"/>
        <v>0</v>
      </c>
      <c r="G1462" s="14">
        <f t="shared" si="273"/>
        <v>0</v>
      </c>
      <c r="H1462" s="14">
        <f>('motorcycle data'!$C$4)*(G1462)</f>
        <v>0</v>
      </c>
      <c r="I1462" s="14">
        <f>0.5*1.225*F1462^2*('motorcycle data'!$F$4)*('motorcycle data'!$G$4)</f>
        <v>0</v>
      </c>
      <c r="J1462" s="14">
        <f>IF(F1462=0,0,H1462+I1462+'motorcycle data'!$E$7)</f>
        <v>0</v>
      </c>
      <c r="K1462" s="14">
        <f t="shared" si="266"/>
        <v>0</v>
      </c>
      <c r="L1462" s="14">
        <f t="shared" si="267"/>
        <v>0</v>
      </c>
      <c r="M1462" s="14">
        <f t="shared" si="268"/>
        <v>0</v>
      </c>
      <c r="N1462" s="14">
        <f t="shared" si="264"/>
        <v>0</v>
      </c>
      <c r="O1462" s="14">
        <f t="shared" si="269"/>
        <v>0</v>
      </c>
      <c r="P1462" s="14">
        <f t="shared" si="270"/>
        <v>0</v>
      </c>
      <c r="Q1462" s="14" t="str">
        <f t="shared" si="271"/>
        <v/>
      </c>
      <c r="R1462" s="14"/>
      <c r="S1462" s="14"/>
      <c r="T1462" s="14">
        <f t="shared" si="274"/>
        <v>1688.5023380425371</v>
      </c>
      <c r="U1462" s="14">
        <f t="shared" si="275"/>
        <v>221.61390284639998</v>
      </c>
      <c r="V1462" s="14">
        <f t="shared" si="272"/>
        <v>0</v>
      </c>
    </row>
    <row r="1463" spans="2:22" x14ac:dyDescent="0.3">
      <c r="B1463" s="10" t="s">
        <v>12</v>
      </c>
      <c r="C1463" s="10">
        <v>1455</v>
      </c>
      <c r="D1463" s="10">
        <v>433</v>
      </c>
      <c r="E1463" s="11">
        <v>0</v>
      </c>
      <c r="F1463" s="22">
        <f t="shared" si="265"/>
        <v>0</v>
      </c>
      <c r="G1463" s="14">
        <f t="shared" si="273"/>
        <v>0</v>
      </c>
      <c r="H1463" s="14">
        <f>('motorcycle data'!$C$4)*(G1463)</f>
        <v>0</v>
      </c>
      <c r="I1463" s="14">
        <f>0.5*1.225*F1463^2*('motorcycle data'!$F$4)*('motorcycle data'!$G$4)</f>
        <v>0</v>
      </c>
      <c r="J1463" s="14">
        <f>IF(F1463=0,0,H1463+I1463+'motorcycle data'!$E$7)</f>
        <v>0</v>
      </c>
      <c r="K1463" s="14">
        <f t="shared" si="266"/>
        <v>0</v>
      </c>
      <c r="L1463" s="14">
        <f t="shared" si="267"/>
        <v>0</v>
      </c>
      <c r="M1463" s="14">
        <f t="shared" si="268"/>
        <v>0</v>
      </c>
      <c r="N1463" s="14">
        <f t="shared" si="264"/>
        <v>0</v>
      </c>
      <c r="O1463" s="14">
        <f t="shared" si="269"/>
        <v>0</v>
      </c>
      <c r="P1463" s="14">
        <f t="shared" si="270"/>
        <v>0</v>
      </c>
      <c r="Q1463" s="14" t="str">
        <f t="shared" si="271"/>
        <v/>
      </c>
      <c r="R1463" s="14"/>
      <c r="S1463" s="14"/>
      <c r="T1463" s="14">
        <f t="shared" si="274"/>
        <v>1688.5023380425371</v>
      </c>
      <c r="U1463" s="14">
        <f t="shared" si="275"/>
        <v>221.61390284639998</v>
      </c>
      <c r="V1463" s="14">
        <f t="shared" si="272"/>
        <v>0</v>
      </c>
    </row>
    <row r="1464" spans="2:22" x14ac:dyDescent="0.3">
      <c r="B1464" s="10" t="s">
        <v>12</v>
      </c>
      <c r="C1464" s="10">
        <v>1456</v>
      </c>
      <c r="D1464" s="10">
        <v>434</v>
      </c>
      <c r="E1464" s="11">
        <v>0</v>
      </c>
      <c r="F1464" s="22">
        <f t="shared" si="265"/>
        <v>0</v>
      </c>
      <c r="G1464" s="14">
        <f t="shared" si="273"/>
        <v>0</v>
      </c>
      <c r="H1464" s="14">
        <f>('motorcycle data'!$C$4)*(G1464)</f>
        <v>0</v>
      </c>
      <c r="I1464" s="14">
        <f>0.5*1.225*F1464^2*('motorcycle data'!$F$4)*('motorcycle data'!$G$4)</f>
        <v>0</v>
      </c>
      <c r="J1464" s="14">
        <f>IF(F1464=0,0,H1464+I1464+'motorcycle data'!$E$7)</f>
        <v>0</v>
      </c>
      <c r="K1464" s="14">
        <f t="shared" si="266"/>
        <v>0</v>
      </c>
      <c r="L1464" s="14">
        <f t="shared" si="267"/>
        <v>0</v>
      </c>
      <c r="M1464" s="14">
        <f t="shared" si="268"/>
        <v>0</v>
      </c>
      <c r="N1464" s="14">
        <f t="shared" si="264"/>
        <v>0</v>
      </c>
      <c r="O1464" s="14">
        <f t="shared" si="269"/>
        <v>0</v>
      </c>
      <c r="P1464" s="14">
        <f t="shared" si="270"/>
        <v>0</v>
      </c>
      <c r="Q1464" s="14" t="str">
        <f t="shared" si="271"/>
        <v/>
      </c>
      <c r="R1464" s="14"/>
      <c r="S1464" s="14"/>
      <c r="T1464" s="14">
        <f t="shared" si="274"/>
        <v>1688.5023380425371</v>
      </c>
      <c r="U1464" s="14">
        <f t="shared" si="275"/>
        <v>221.61390284639998</v>
      </c>
      <c r="V1464" s="14">
        <f t="shared" si="272"/>
        <v>0</v>
      </c>
    </row>
    <row r="1465" spans="2:22" x14ac:dyDescent="0.3">
      <c r="B1465" s="10" t="s">
        <v>12</v>
      </c>
      <c r="C1465" s="10">
        <v>1457</v>
      </c>
      <c r="D1465" s="10">
        <v>435</v>
      </c>
      <c r="E1465" s="11">
        <v>0</v>
      </c>
      <c r="F1465" s="22">
        <f t="shared" si="265"/>
        <v>0</v>
      </c>
      <c r="G1465" s="14">
        <f t="shared" si="273"/>
        <v>0</v>
      </c>
      <c r="H1465" s="14">
        <f>('motorcycle data'!$C$4)*(G1465)</f>
        <v>0</v>
      </c>
      <c r="I1465" s="14">
        <f>0.5*1.225*F1465^2*('motorcycle data'!$F$4)*('motorcycle data'!$G$4)</f>
        <v>0</v>
      </c>
      <c r="J1465" s="14">
        <f>IF(F1465=0,0,H1465+I1465+'motorcycle data'!$E$7)</f>
        <v>0</v>
      </c>
      <c r="K1465" s="14">
        <f t="shared" si="266"/>
        <v>0</v>
      </c>
      <c r="L1465" s="14">
        <f t="shared" si="267"/>
        <v>0</v>
      </c>
      <c r="M1465" s="14">
        <f t="shared" si="268"/>
        <v>0</v>
      </c>
      <c r="N1465" s="14">
        <f t="shared" si="264"/>
        <v>0</v>
      </c>
      <c r="O1465" s="14">
        <f t="shared" si="269"/>
        <v>0</v>
      </c>
      <c r="P1465" s="14">
        <f t="shared" si="270"/>
        <v>0</v>
      </c>
      <c r="Q1465" s="14" t="str">
        <f t="shared" si="271"/>
        <v/>
      </c>
      <c r="R1465" s="14"/>
      <c r="S1465" s="14"/>
      <c r="T1465" s="14">
        <f t="shared" si="274"/>
        <v>1688.5023380425371</v>
      </c>
      <c r="U1465" s="14">
        <f t="shared" si="275"/>
        <v>221.61390284639998</v>
      </c>
      <c r="V1465" s="14">
        <f t="shared" si="272"/>
        <v>0</v>
      </c>
    </row>
    <row r="1466" spans="2:22" x14ac:dyDescent="0.3">
      <c r="B1466" s="10" t="s">
        <v>12</v>
      </c>
      <c r="C1466" s="10">
        <v>1458</v>
      </c>
      <c r="D1466" s="10">
        <v>436</v>
      </c>
      <c r="E1466" s="11">
        <v>0</v>
      </c>
      <c r="F1466" s="22">
        <f t="shared" si="265"/>
        <v>0</v>
      </c>
      <c r="G1466" s="14">
        <f t="shared" si="273"/>
        <v>0</v>
      </c>
      <c r="H1466" s="14">
        <f>('motorcycle data'!$C$4)*(G1466)</f>
        <v>0</v>
      </c>
      <c r="I1466" s="14">
        <f>0.5*1.225*F1466^2*('motorcycle data'!$F$4)*('motorcycle data'!$G$4)</f>
        <v>0</v>
      </c>
      <c r="J1466" s="14">
        <f>IF(F1466=0,0,H1466+I1466+'motorcycle data'!$E$7)</f>
        <v>0</v>
      </c>
      <c r="K1466" s="14">
        <f t="shared" si="266"/>
        <v>0</v>
      </c>
      <c r="L1466" s="14">
        <f t="shared" si="267"/>
        <v>0</v>
      </c>
      <c r="M1466" s="14">
        <f t="shared" si="268"/>
        <v>0</v>
      </c>
      <c r="N1466" s="14">
        <f t="shared" si="264"/>
        <v>0</v>
      </c>
      <c r="O1466" s="14">
        <f t="shared" si="269"/>
        <v>0</v>
      </c>
      <c r="P1466" s="14">
        <f t="shared" si="270"/>
        <v>0</v>
      </c>
      <c r="Q1466" s="14" t="str">
        <f t="shared" si="271"/>
        <v/>
      </c>
      <c r="R1466" s="14"/>
      <c r="S1466" s="14"/>
      <c r="T1466" s="14">
        <f t="shared" si="274"/>
        <v>1688.5023380425371</v>
      </c>
      <c r="U1466" s="14">
        <f t="shared" si="275"/>
        <v>221.61390284639998</v>
      </c>
      <c r="V1466" s="14">
        <f t="shared" si="272"/>
        <v>0</v>
      </c>
    </row>
    <row r="1467" spans="2:22" x14ac:dyDescent="0.3">
      <c r="B1467" s="10" t="s">
        <v>12</v>
      </c>
      <c r="C1467" s="10">
        <v>1459</v>
      </c>
      <c r="D1467" s="10">
        <v>437</v>
      </c>
      <c r="E1467" s="11">
        <v>0</v>
      </c>
      <c r="F1467" s="22">
        <f t="shared" si="265"/>
        <v>0</v>
      </c>
      <c r="G1467" s="14">
        <f t="shared" si="273"/>
        <v>0</v>
      </c>
      <c r="H1467" s="14">
        <f>('motorcycle data'!$C$4)*(G1467)</f>
        <v>0</v>
      </c>
      <c r="I1467" s="14">
        <f>0.5*1.225*F1467^2*('motorcycle data'!$F$4)*('motorcycle data'!$G$4)</f>
        <v>0</v>
      </c>
      <c r="J1467" s="14">
        <f>IF(F1467=0,0,H1467+I1467+'motorcycle data'!$E$7)</f>
        <v>0</v>
      </c>
      <c r="K1467" s="14">
        <f t="shared" si="266"/>
        <v>0</v>
      </c>
      <c r="L1467" s="14">
        <f t="shared" si="267"/>
        <v>0</v>
      </c>
      <c r="M1467" s="14">
        <f t="shared" si="268"/>
        <v>0</v>
      </c>
      <c r="N1467" s="14">
        <f t="shared" si="264"/>
        <v>0</v>
      </c>
      <c r="O1467" s="14">
        <f t="shared" si="269"/>
        <v>0</v>
      </c>
      <c r="P1467" s="14">
        <f t="shared" si="270"/>
        <v>0</v>
      </c>
      <c r="Q1467" s="14" t="str">
        <f t="shared" si="271"/>
        <v/>
      </c>
      <c r="R1467" s="14"/>
      <c r="S1467" s="14"/>
      <c r="T1467" s="14">
        <f t="shared" si="274"/>
        <v>1688.5023380425371</v>
      </c>
      <c r="U1467" s="14">
        <f t="shared" si="275"/>
        <v>221.61390284639998</v>
      </c>
      <c r="V1467" s="14">
        <f t="shared" si="272"/>
        <v>0</v>
      </c>
    </row>
    <row r="1468" spans="2:22" x14ac:dyDescent="0.3">
      <c r="B1468" s="10" t="s">
        <v>12</v>
      </c>
      <c r="C1468" s="10">
        <v>1460</v>
      </c>
      <c r="D1468" s="10">
        <v>438</v>
      </c>
      <c r="E1468" s="11">
        <v>0</v>
      </c>
      <c r="F1468" s="22">
        <f t="shared" si="265"/>
        <v>0</v>
      </c>
      <c r="G1468" s="14">
        <f t="shared" si="273"/>
        <v>0</v>
      </c>
      <c r="H1468" s="14">
        <f>('motorcycle data'!$C$4)*(G1468)</f>
        <v>0</v>
      </c>
      <c r="I1468" s="14">
        <f>0.5*1.225*F1468^2*('motorcycle data'!$F$4)*('motorcycle data'!$G$4)</f>
        <v>0</v>
      </c>
      <c r="J1468" s="14">
        <f>IF(F1468=0,0,H1468+I1468+'motorcycle data'!$E$7)</f>
        <v>0</v>
      </c>
      <c r="K1468" s="14">
        <f t="shared" si="266"/>
        <v>0</v>
      </c>
      <c r="L1468" s="14">
        <f t="shared" si="267"/>
        <v>0</v>
      </c>
      <c r="M1468" s="14">
        <f t="shared" si="268"/>
        <v>0</v>
      </c>
      <c r="N1468" s="14">
        <f t="shared" si="264"/>
        <v>0</v>
      </c>
      <c r="O1468" s="14">
        <f t="shared" si="269"/>
        <v>0</v>
      </c>
      <c r="P1468" s="14">
        <f t="shared" si="270"/>
        <v>0</v>
      </c>
      <c r="Q1468" s="14" t="str">
        <f t="shared" si="271"/>
        <v/>
      </c>
      <c r="R1468" s="14"/>
      <c r="S1468" s="14"/>
      <c r="T1468" s="14">
        <f t="shared" si="274"/>
        <v>1688.5023380425371</v>
      </c>
      <c r="U1468" s="14">
        <f t="shared" si="275"/>
        <v>221.61390284639998</v>
      </c>
      <c r="V1468" s="14">
        <f t="shared" si="272"/>
        <v>0</v>
      </c>
    </row>
    <row r="1469" spans="2:22" x14ac:dyDescent="0.3">
      <c r="B1469" s="10" t="s">
        <v>12</v>
      </c>
      <c r="C1469" s="10">
        <v>1461</v>
      </c>
      <c r="D1469" s="10">
        <v>439</v>
      </c>
      <c r="E1469" s="11">
        <v>0</v>
      </c>
      <c r="F1469" s="22">
        <f t="shared" si="265"/>
        <v>0</v>
      </c>
      <c r="G1469" s="14">
        <f t="shared" si="273"/>
        <v>0</v>
      </c>
      <c r="H1469" s="14">
        <f>('motorcycle data'!$C$4)*(G1469)</f>
        <v>0</v>
      </c>
      <c r="I1469" s="14">
        <f>0.5*1.225*F1469^2*('motorcycle data'!$F$4)*('motorcycle data'!$G$4)</f>
        <v>0</v>
      </c>
      <c r="J1469" s="14">
        <f>IF(F1469=0,0,H1469+I1469+'motorcycle data'!$E$7)</f>
        <v>0</v>
      </c>
      <c r="K1469" s="14">
        <f t="shared" si="266"/>
        <v>0</v>
      </c>
      <c r="L1469" s="14">
        <f t="shared" si="267"/>
        <v>0</v>
      </c>
      <c r="M1469" s="14">
        <f t="shared" si="268"/>
        <v>0</v>
      </c>
      <c r="N1469" s="14">
        <f t="shared" si="264"/>
        <v>0</v>
      </c>
      <c r="O1469" s="14">
        <f t="shared" si="269"/>
        <v>0</v>
      </c>
      <c r="P1469" s="14">
        <f t="shared" si="270"/>
        <v>0</v>
      </c>
      <c r="Q1469" s="14" t="str">
        <f t="shared" si="271"/>
        <v/>
      </c>
      <c r="R1469" s="14"/>
      <c r="S1469" s="14"/>
      <c r="T1469" s="14">
        <f t="shared" si="274"/>
        <v>1688.5023380425371</v>
      </c>
      <c r="U1469" s="14">
        <f t="shared" si="275"/>
        <v>221.61390284639998</v>
      </c>
      <c r="V1469" s="14">
        <f t="shared" si="272"/>
        <v>0</v>
      </c>
    </row>
    <row r="1470" spans="2:22" x14ac:dyDescent="0.3">
      <c r="B1470" s="10" t="s">
        <v>12</v>
      </c>
      <c r="C1470" s="10">
        <v>1462</v>
      </c>
      <c r="D1470" s="10">
        <v>440</v>
      </c>
      <c r="E1470" s="11">
        <v>0</v>
      </c>
      <c r="F1470" s="22">
        <f t="shared" si="265"/>
        <v>0</v>
      </c>
      <c r="G1470" s="14">
        <f t="shared" si="273"/>
        <v>0</v>
      </c>
      <c r="H1470" s="14">
        <f>('motorcycle data'!$C$4)*(G1470)</f>
        <v>0</v>
      </c>
      <c r="I1470" s="14">
        <f>0.5*1.225*F1470^2*('motorcycle data'!$F$4)*('motorcycle data'!$G$4)</f>
        <v>0</v>
      </c>
      <c r="J1470" s="14">
        <f>IF(F1470=0,0,H1470+I1470+'motorcycle data'!$E$7)</f>
        <v>0</v>
      </c>
      <c r="K1470" s="14">
        <f t="shared" si="266"/>
        <v>0</v>
      </c>
      <c r="L1470" s="14">
        <f t="shared" si="267"/>
        <v>0</v>
      </c>
      <c r="M1470" s="14">
        <f t="shared" si="268"/>
        <v>0</v>
      </c>
      <c r="N1470" s="14">
        <f t="shared" si="264"/>
        <v>0</v>
      </c>
      <c r="O1470" s="14">
        <f t="shared" si="269"/>
        <v>0</v>
      </c>
      <c r="P1470" s="14">
        <f t="shared" si="270"/>
        <v>0</v>
      </c>
      <c r="Q1470" s="14" t="str">
        <f t="shared" si="271"/>
        <v/>
      </c>
      <c r="R1470" s="14"/>
      <c r="S1470" s="14"/>
      <c r="T1470" s="14">
        <f t="shared" si="274"/>
        <v>1688.5023380425371</v>
      </c>
      <c r="U1470" s="14">
        <f t="shared" si="275"/>
        <v>221.61390284639998</v>
      </c>
      <c r="V1470" s="14">
        <f t="shared" si="272"/>
        <v>0</v>
      </c>
    </row>
    <row r="1471" spans="2:22" x14ac:dyDescent="0.3">
      <c r="B1471" s="10" t="s">
        <v>12</v>
      </c>
      <c r="C1471" s="10">
        <v>1463</v>
      </c>
      <c r="D1471" s="10">
        <v>441</v>
      </c>
      <c r="E1471" s="11">
        <v>0</v>
      </c>
      <c r="F1471" s="22">
        <f t="shared" si="265"/>
        <v>0</v>
      </c>
      <c r="G1471" s="14">
        <f t="shared" si="273"/>
        <v>0</v>
      </c>
      <c r="H1471" s="14">
        <f>('motorcycle data'!$C$4)*(G1471)</f>
        <v>0</v>
      </c>
      <c r="I1471" s="14">
        <f>0.5*1.225*F1471^2*('motorcycle data'!$F$4)*('motorcycle data'!$G$4)</f>
        <v>0</v>
      </c>
      <c r="J1471" s="14">
        <f>IF(F1471=0,0,H1471+I1471+'motorcycle data'!$E$7)</f>
        <v>0</v>
      </c>
      <c r="K1471" s="14">
        <f t="shared" si="266"/>
        <v>0</v>
      </c>
      <c r="L1471" s="14">
        <f t="shared" si="267"/>
        <v>0</v>
      </c>
      <c r="M1471" s="14">
        <f t="shared" si="268"/>
        <v>0</v>
      </c>
      <c r="N1471" s="14">
        <f t="shared" si="264"/>
        <v>0</v>
      </c>
      <c r="O1471" s="14">
        <f t="shared" si="269"/>
        <v>0</v>
      </c>
      <c r="P1471" s="14">
        <f t="shared" si="270"/>
        <v>0</v>
      </c>
      <c r="Q1471" s="14" t="str">
        <f t="shared" si="271"/>
        <v/>
      </c>
      <c r="R1471" s="14"/>
      <c r="S1471" s="14"/>
      <c r="T1471" s="14">
        <f t="shared" si="274"/>
        <v>1688.5023380425371</v>
      </c>
      <c r="U1471" s="14">
        <f t="shared" si="275"/>
        <v>221.61390284639998</v>
      </c>
      <c r="V1471" s="14">
        <f t="shared" si="272"/>
        <v>0</v>
      </c>
    </row>
    <row r="1472" spans="2:22" x14ac:dyDescent="0.3">
      <c r="B1472" s="10" t="s">
        <v>12</v>
      </c>
      <c r="C1472" s="10">
        <v>1464</v>
      </c>
      <c r="D1472" s="10">
        <v>442</v>
      </c>
      <c r="E1472" s="11">
        <v>0</v>
      </c>
      <c r="F1472" s="22">
        <f t="shared" si="265"/>
        <v>0</v>
      </c>
      <c r="G1472" s="14">
        <f t="shared" si="273"/>
        <v>0</v>
      </c>
      <c r="H1472" s="14">
        <f>('motorcycle data'!$C$4)*(G1472)</f>
        <v>0</v>
      </c>
      <c r="I1472" s="14">
        <f>0.5*1.225*F1472^2*('motorcycle data'!$F$4)*('motorcycle data'!$G$4)</f>
        <v>0</v>
      </c>
      <c r="J1472" s="14">
        <f>IF(F1472=0,0,H1472+I1472+'motorcycle data'!$E$7)</f>
        <v>0</v>
      </c>
      <c r="K1472" s="14">
        <f t="shared" si="266"/>
        <v>0</v>
      </c>
      <c r="L1472" s="14">
        <f t="shared" si="267"/>
        <v>0</v>
      </c>
      <c r="M1472" s="14">
        <f t="shared" si="268"/>
        <v>0</v>
      </c>
      <c r="N1472" s="14">
        <f t="shared" si="264"/>
        <v>0</v>
      </c>
      <c r="O1472" s="14">
        <f t="shared" si="269"/>
        <v>0</v>
      </c>
      <c r="P1472" s="14">
        <f t="shared" si="270"/>
        <v>0</v>
      </c>
      <c r="Q1472" s="14" t="str">
        <f t="shared" si="271"/>
        <v/>
      </c>
      <c r="R1472" s="14"/>
      <c r="S1472" s="14"/>
      <c r="T1472" s="14">
        <f t="shared" si="274"/>
        <v>1688.5023380425371</v>
      </c>
      <c r="U1472" s="14">
        <f t="shared" si="275"/>
        <v>221.61390284639998</v>
      </c>
      <c r="V1472" s="14">
        <f t="shared" si="272"/>
        <v>0</v>
      </c>
    </row>
    <row r="1473" spans="2:22" x14ac:dyDescent="0.3">
      <c r="B1473" s="10" t="s">
        <v>12</v>
      </c>
      <c r="C1473" s="10">
        <v>1465</v>
      </c>
      <c r="D1473" s="10">
        <v>443</v>
      </c>
      <c r="E1473" s="11">
        <v>0</v>
      </c>
      <c r="F1473" s="22">
        <f t="shared" si="265"/>
        <v>0</v>
      </c>
      <c r="G1473" s="14">
        <f t="shared" si="273"/>
        <v>0</v>
      </c>
      <c r="H1473" s="14">
        <f>('motorcycle data'!$C$4)*(G1473)</f>
        <v>0</v>
      </c>
      <c r="I1473" s="14">
        <f>0.5*1.225*F1473^2*('motorcycle data'!$F$4)*('motorcycle data'!$G$4)</f>
        <v>0</v>
      </c>
      <c r="J1473" s="14">
        <f>IF(F1473=0,0,H1473+I1473+'motorcycle data'!$E$7)</f>
        <v>0</v>
      </c>
      <c r="K1473" s="14">
        <f t="shared" si="266"/>
        <v>0</v>
      </c>
      <c r="L1473" s="14">
        <f t="shared" si="267"/>
        <v>0</v>
      </c>
      <c r="M1473" s="14">
        <f t="shared" si="268"/>
        <v>0</v>
      </c>
      <c r="N1473" s="14">
        <f t="shared" si="264"/>
        <v>0</v>
      </c>
      <c r="O1473" s="14">
        <f t="shared" si="269"/>
        <v>0</v>
      </c>
      <c r="P1473" s="14">
        <f t="shared" si="270"/>
        <v>0</v>
      </c>
      <c r="Q1473" s="14" t="str">
        <f t="shared" si="271"/>
        <v/>
      </c>
      <c r="R1473" s="14"/>
      <c r="S1473" s="14"/>
      <c r="T1473" s="14">
        <f t="shared" si="274"/>
        <v>1688.5023380425371</v>
      </c>
      <c r="U1473" s="14">
        <f t="shared" si="275"/>
        <v>221.61390284639998</v>
      </c>
      <c r="V1473" s="14">
        <f t="shared" si="272"/>
        <v>0</v>
      </c>
    </row>
    <row r="1474" spans="2:22" x14ac:dyDescent="0.3">
      <c r="B1474" s="10" t="s">
        <v>12</v>
      </c>
      <c r="C1474" s="10">
        <v>1466</v>
      </c>
      <c r="D1474" s="10">
        <v>444</v>
      </c>
      <c r="E1474" s="11">
        <v>0</v>
      </c>
      <c r="F1474" s="22">
        <f t="shared" si="265"/>
        <v>0</v>
      </c>
      <c r="G1474" s="14">
        <f t="shared" si="273"/>
        <v>0</v>
      </c>
      <c r="H1474" s="14">
        <f>('motorcycle data'!$C$4)*(G1474)</f>
        <v>0</v>
      </c>
      <c r="I1474" s="14">
        <f>0.5*1.225*F1474^2*('motorcycle data'!$F$4)*('motorcycle data'!$G$4)</f>
        <v>0</v>
      </c>
      <c r="J1474" s="14">
        <f>IF(F1474=0,0,H1474+I1474+'motorcycle data'!$E$7)</f>
        <v>0</v>
      </c>
      <c r="K1474" s="14">
        <f t="shared" si="266"/>
        <v>0</v>
      </c>
      <c r="L1474" s="14">
        <f t="shared" si="267"/>
        <v>0</v>
      </c>
      <c r="M1474" s="14">
        <f t="shared" si="268"/>
        <v>0</v>
      </c>
      <c r="N1474" s="14">
        <f t="shared" si="264"/>
        <v>0</v>
      </c>
      <c r="O1474" s="14">
        <f t="shared" si="269"/>
        <v>0</v>
      </c>
      <c r="P1474" s="14">
        <f t="shared" si="270"/>
        <v>0</v>
      </c>
      <c r="Q1474" s="14" t="str">
        <f t="shared" si="271"/>
        <v/>
      </c>
      <c r="R1474" s="14"/>
      <c r="S1474" s="14"/>
      <c r="T1474" s="14">
        <f t="shared" si="274"/>
        <v>1688.5023380425371</v>
      </c>
      <c r="U1474" s="14">
        <f t="shared" si="275"/>
        <v>221.61390284639998</v>
      </c>
      <c r="V1474" s="14">
        <f t="shared" si="272"/>
        <v>0</v>
      </c>
    </row>
    <row r="1475" spans="2:22" x14ac:dyDescent="0.3">
      <c r="B1475" s="10" t="s">
        <v>12</v>
      </c>
      <c r="C1475" s="10">
        <v>1467</v>
      </c>
      <c r="D1475" s="10">
        <v>445</v>
      </c>
      <c r="E1475" s="11">
        <v>0</v>
      </c>
      <c r="F1475" s="22">
        <f t="shared" si="265"/>
        <v>0</v>
      </c>
      <c r="G1475" s="14">
        <f t="shared" si="273"/>
        <v>0</v>
      </c>
      <c r="H1475" s="14">
        <f>('motorcycle data'!$C$4)*(G1475)</f>
        <v>0</v>
      </c>
      <c r="I1475" s="14">
        <f>0.5*1.225*F1475^2*('motorcycle data'!$F$4)*('motorcycle data'!$G$4)</f>
        <v>0</v>
      </c>
      <c r="J1475" s="14">
        <f>IF(F1475=0,0,H1475+I1475+'motorcycle data'!$E$7)</f>
        <v>0</v>
      </c>
      <c r="K1475" s="14">
        <f t="shared" si="266"/>
        <v>0</v>
      </c>
      <c r="L1475" s="14">
        <f t="shared" si="267"/>
        <v>0</v>
      </c>
      <c r="M1475" s="14">
        <f t="shared" si="268"/>
        <v>0</v>
      </c>
      <c r="N1475" s="14">
        <f t="shared" si="264"/>
        <v>0</v>
      </c>
      <c r="O1475" s="14">
        <f t="shared" si="269"/>
        <v>0</v>
      </c>
      <c r="P1475" s="14">
        <f t="shared" si="270"/>
        <v>0</v>
      </c>
      <c r="Q1475" s="14" t="str">
        <f t="shared" si="271"/>
        <v/>
      </c>
      <c r="R1475" s="14"/>
      <c r="S1475" s="14"/>
      <c r="T1475" s="14">
        <f t="shared" si="274"/>
        <v>1688.5023380425371</v>
      </c>
      <c r="U1475" s="14">
        <f t="shared" si="275"/>
        <v>221.61390284639998</v>
      </c>
      <c r="V1475" s="14">
        <f t="shared" si="272"/>
        <v>0</v>
      </c>
    </row>
    <row r="1476" spans="2:22" x14ac:dyDescent="0.3">
      <c r="B1476" s="10" t="s">
        <v>12</v>
      </c>
      <c r="C1476" s="10">
        <v>1468</v>
      </c>
      <c r="D1476" s="10">
        <v>446</v>
      </c>
      <c r="E1476" s="11">
        <v>0</v>
      </c>
      <c r="F1476" s="22">
        <f t="shared" si="265"/>
        <v>0</v>
      </c>
      <c r="G1476" s="14">
        <f t="shared" si="273"/>
        <v>0</v>
      </c>
      <c r="H1476" s="14">
        <f>('motorcycle data'!$C$4)*(G1476)</f>
        <v>0</v>
      </c>
      <c r="I1476" s="14">
        <f>0.5*1.225*F1476^2*('motorcycle data'!$F$4)*('motorcycle data'!$G$4)</f>
        <v>0</v>
      </c>
      <c r="J1476" s="14">
        <f>IF(F1476=0,0,H1476+I1476+'motorcycle data'!$E$7)</f>
        <v>0</v>
      </c>
      <c r="K1476" s="14">
        <f t="shared" si="266"/>
        <v>0</v>
      </c>
      <c r="L1476" s="14">
        <f t="shared" si="267"/>
        <v>0</v>
      </c>
      <c r="M1476" s="14">
        <f t="shared" si="268"/>
        <v>0</v>
      </c>
      <c r="N1476" s="14">
        <f t="shared" si="264"/>
        <v>0</v>
      </c>
      <c r="O1476" s="14">
        <f t="shared" si="269"/>
        <v>0</v>
      </c>
      <c r="P1476" s="14">
        <f t="shared" si="270"/>
        <v>0</v>
      </c>
      <c r="Q1476" s="14" t="str">
        <f t="shared" si="271"/>
        <v/>
      </c>
      <c r="R1476" s="14"/>
      <c r="S1476" s="14"/>
      <c r="T1476" s="14">
        <f t="shared" si="274"/>
        <v>1688.5023380425371</v>
      </c>
      <c r="U1476" s="14">
        <f t="shared" si="275"/>
        <v>221.61390284639998</v>
      </c>
      <c r="V1476" s="14">
        <f t="shared" si="272"/>
        <v>0</v>
      </c>
    </row>
    <row r="1477" spans="2:22" x14ac:dyDescent="0.3">
      <c r="B1477" s="10" t="s">
        <v>12</v>
      </c>
      <c r="C1477" s="10">
        <v>1469</v>
      </c>
      <c r="D1477" s="10">
        <v>447</v>
      </c>
      <c r="E1477" s="11">
        <v>0</v>
      </c>
      <c r="F1477" s="22">
        <f t="shared" si="265"/>
        <v>0</v>
      </c>
      <c r="G1477" s="14">
        <f t="shared" si="273"/>
        <v>0</v>
      </c>
      <c r="H1477" s="14">
        <f>('motorcycle data'!$C$4)*(G1477)</f>
        <v>0</v>
      </c>
      <c r="I1477" s="14">
        <f>0.5*1.225*F1477^2*('motorcycle data'!$F$4)*('motorcycle data'!$G$4)</f>
        <v>0</v>
      </c>
      <c r="J1477" s="14">
        <f>IF(F1477=0,0,H1477+I1477+'motorcycle data'!$E$7)</f>
        <v>0</v>
      </c>
      <c r="K1477" s="14">
        <f t="shared" si="266"/>
        <v>0</v>
      </c>
      <c r="L1477" s="14">
        <f t="shared" si="267"/>
        <v>0</v>
      </c>
      <c r="M1477" s="14">
        <f t="shared" si="268"/>
        <v>0</v>
      </c>
      <c r="N1477" s="14">
        <f t="shared" si="264"/>
        <v>0</v>
      </c>
      <c r="O1477" s="14">
        <f t="shared" si="269"/>
        <v>0</v>
      </c>
      <c r="P1477" s="14">
        <f t="shared" si="270"/>
        <v>0</v>
      </c>
      <c r="Q1477" s="14" t="str">
        <f t="shared" si="271"/>
        <v/>
      </c>
      <c r="R1477" s="14"/>
      <c r="S1477" s="14"/>
      <c r="T1477" s="14">
        <f t="shared" si="274"/>
        <v>1688.5023380425371</v>
      </c>
      <c r="U1477" s="14">
        <f t="shared" si="275"/>
        <v>221.61390284639998</v>
      </c>
      <c r="V1477" s="14">
        <f t="shared" si="272"/>
        <v>0</v>
      </c>
    </row>
    <row r="1478" spans="2:22" x14ac:dyDescent="0.3">
      <c r="B1478" s="10" t="s">
        <v>12</v>
      </c>
      <c r="C1478" s="10">
        <v>1470</v>
      </c>
      <c r="D1478" s="10">
        <v>448</v>
      </c>
      <c r="E1478" s="11">
        <v>0</v>
      </c>
      <c r="F1478" s="22">
        <f t="shared" si="265"/>
        <v>0</v>
      </c>
      <c r="G1478" s="14">
        <f t="shared" si="273"/>
        <v>0</v>
      </c>
      <c r="H1478" s="14">
        <f>('motorcycle data'!$C$4)*(G1478)</f>
        <v>0</v>
      </c>
      <c r="I1478" s="14">
        <f>0.5*1.225*F1478^2*('motorcycle data'!$F$4)*('motorcycle data'!$G$4)</f>
        <v>0</v>
      </c>
      <c r="J1478" s="14">
        <f>IF(F1478=0,0,H1478+I1478+'motorcycle data'!$E$7)</f>
        <v>0</v>
      </c>
      <c r="K1478" s="14">
        <f t="shared" si="266"/>
        <v>0</v>
      </c>
      <c r="L1478" s="14">
        <f t="shared" si="267"/>
        <v>0</v>
      </c>
      <c r="M1478" s="14">
        <f t="shared" si="268"/>
        <v>0</v>
      </c>
      <c r="N1478" s="14">
        <f t="shared" si="264"/>
        <v>0</v>
      </c>
      <c r="O1478" s="14">
        <f t="shared" si="269"/>
        <v>0</v>
      </c>
      <c r="P1478" s="14">
        <f t="shared" si="270"/>
        <v>0</v>
      </c>
      <c r="Q1478" s="14" t="str">
        <f t="shared" si="271"/>
        <v/>
      </c>
      <c r="R1478" s="14"/>
      <c r="S1478" s="14"/>
      <c r="T1478" s="14">
        <f t="shared" si="274"/>
        <v>1688.5023380425371</v>
      </c>
      <c r="U1478" s="14">
        <f t="shared" si="275"/>
        <v>221.61390284639998</v>
      </c>
      <c r="V1478" s="14">
        <f t="shared" si="272"/>
        <v>0</v>
      </c>
    </row>
    <row r="1479" spans="2:22" x14ac:dyDescent="0.3">
      <c r="B1479" s="10" t="s">
        <v>12</v>
      </c>
      <c r="C1479" s="10">
        <v>1471</v>
      </c>
      <c r="D1479" s="10">
        <v>449</v>
      </c>
      <c r="E1479" s="11">
        <v>0</v>
      </c>
      <c r="F1479" s="22">
        <f t="shared" si="265"/>
        <v>0</v>
      </c>
      <c r="G1479" s="14">
        <f t="shared" si="273"/>
        <v>0</v>
      </c>
      <c r="H1479" s="14">
        <f>('motorcycle data'!$C$4)*(G1479)</f>
        <v>0</v>
      </c>
      <c r="I1479" s="14">
        <f>0.5*1.225*F1479^2*('motorcycle data'!$F$4)*('motorcycle data'!$G$4)</f>
        <v>0</v>
      </c>
      <c r="J1479" s="14">
        <f>IF(F1479=0,0,H1479+I1479+'motorcycle data'!$E$7)</f>
        <v>0</v>
      </c>
      <c r="K1479" s="14">
        <f t="shared" si="266"/>
        <v>0</v>
      </c>
      <c r="L1479" s="14">
        <f t="shared" si="267"/>
        <v>0</v>
      </c>
      <c r="M1479" s="14">
        <f t="shared" si="268"/>
        <v>0</v>
      </c>
      <c r="N1479" s="14">
        <f t="shared" si="264"/>
        <v>0</v>
      </c>
      <c r="O1479" s="14">
        <f t="shared" si="269"/>
        <v>0</v>
      </c>
      <c r="P1479" s="14">
        <f t="shared" si="270"/>
        <v>0</v>
      </c>
      <c r="Q1479" s="14" t="str">
        <f t="shared" si="271"/>
        <v/>
      </c>
      <c r="R1479" s="14"/>
      <c r="S1479" s="14"/>
      <c r="T1479" s="14">
        <f t="shared" si="274"/>
        <v>1688.5023380425371</v>
      </c>
      <c r="U1479" s="14">
        <f t="shared" si="275"/>
        <v>221.61390284639998</v>
      </c>
      <c r="V1479" s="14">
        <f t="shared" si="272"/>
        <v>0</v>
      </c>
    </row>
    <row r="1480" spans="2:22" x14ac:dyDescent="0.3">
      <c r="B1480" s="10" t="s">
        <v>12</v>
      </c>
      <c r="C1480" s="10">
        <v>1472</v>
      </c>
      <c r="D1480" s="10">
        <v>450</v>
      </c>
      <c r="E1480" s="11">
        <v>0</v>
      </c>
      <c r="F1480" s="22">
        <f t="shared" si="265"/>
        <v>0</v>
      </c>
      <c r="G1480" s="14">
        <f t="shared" si="273"/>
        <v>0</v>
      </c>
      <c r="H1480" s="14">
        <f>('motorcycle data'!$C$4)*(G1480)</f>
        <v>0</v>
      </c>
      <c r="I1480" s="14">
        <f>0.5*1.225*F1480^2*('motorcycle data'!$F$4)*('motorcycle data'!$G$4)</f>
        <v>0</v>
      </c>
      <c r="J1480" s="14">
        <f>IF(F1480=0,0,H1480+I1480+'motorcycle data'!$E$7)</f>
        <v>0</v>
      </c>
      <c r="K1480" s="14">
        <f t="shared" si="266"/>
        <v>0</v>
      </c>
      <c r="L1480" s="14">
        <f t="shared" si="267"/>
        <v>0</v>
      </c>
      <c r="M1480" s="14">
        <f t="shared" si="268"/>
        <v>0</v>
      </c>
      <c r="N1480" s="14">
        <f t="shared" ref="N1480:N1543" si="276">IF(M1480&gt;0,M1480,0)</f>
        <v>0</v>
      </c>
      <c r="O1480" s="14">
        <f t="shared" si="269"/>
        <v>0</v>
      </c>
      <c r="P1480" s="14">
        <f t="shared" si="270"/>
        <v>0</v>
      </c>
      <c r="Q1480" s="14" t="str">
        <f t="shared" si="271"/>
        <v/>
      </c>
      <c r="R1480" s="14"/>
      <c r="S1480" s="14"/>
      <c r="T1480" s="14">
        <f t="shared" si="274"/>
        <v>1688.5023380425371</v>
      </c>
      <c r="U1480" s="14">
        <f t="shared" si="275"/>
        <v>221.61390284639998</v>
      </c>
      <c r="V1480" s="14">
        <f t="shared" si="272"/>
        <v>0</v>
      </c>
    </row>
    <row r="1481" spans="2:22" x14ac:dyDescent="0.3">
      <c r="B1481" s="10" t="s">
        <v>12</v>
      </c>
      <c r="C1481" s="10">
        <v>1473</v>
      </c>
      <c r="D1481" s="10">
        <v>451</v>
      </c>
      <c r="E1481" s="11">
        <v>0</v>
      </c>
      <c r="F1481" s="22">
        <f t="shared" ref="F1481:F1544" si="277">E1481/3.6</f>
        <v>0</v>
      </c>
      <c r="G1481" s="14">
        <f t="shared" si="273"/>
        <v>0</v>
      </c>
      <c r="H1481" s="14">
        <f>('motorcycle data'!$C$4)*(G1481)</f>
        <v>0</v>
      </c>
      <c r="I1481" s="14">
        <f>0.5*1.225*F1481^2*('motorcycle data'!$F$4)*('motorcycle data'!$G$4)</f>
        <v>0</v>
      </c>
      <c r="J1481" s="14">
        <f>IF(F1481=0,0,H1481+I1481+'motorcycle data'!$E$7)</f>
        <v>0</v>
      </c>
      <c r="K1481" s="14">
        <f t="shared" ref="K1481:K1544" si="278">IF(J1481&lt;=0,0,J1481)</f>
        <v>0</v>
      </c>
      <c r="L1481" s="14">
        <f t="shared" ref="L1481:L1544" si="279">IF(J1481&lt;0,J1481*-1,0)</f>
        <v>0</v>
      </c>
      <c r="M1481" s="14">
        <f t="shared" ref="M1481:M1544" si="280">(J1481*F1481)/1000</f>
        <v>0</v>
      </c>
      <c r="N1481" s="14">
        <f t="shared" si="276"/>
        <v>0</v>
      </c>
      <c r="O1481" s="14">
        <f t="shared" ref="O1481:O1544" si="281">IF(M1481&lt;0,M1481*-1,0)</f>
        <v>0</v>
      </c>
      <c r="P1481" s="14">
        <f t="shared" ref="P1481:P1544" si="282">O1481*0.75</f>
        <v>0</v>
      </c>
      <c r="Q1481" s="14" t="str">
        <f t="shared" ref="Q1481:Q1544" si="283">IF(G1481&lt;0,P1481,"")</f>
        <v/>
      </c>
      <c r="R1481" s="14"/>
      <c r="S1481" s="14"/>
      <c r="T1481" s="14">
        <f t="shared" si="274"/>
        <v>1688.5023380425371</v>
      </c>
      <c r="U1481" s="14">
        <f t="shared" si="275"/>
        <v>221.61390284639998</v>
      </c>
      <c r="V1481" s="14">
        <f t="shared" ref="V1481:V1544" si="284">O1481*0.75*0.9*0.9</f>
        <v>0</v>
      </c>
    </row>
    <row r="1482" spans="2:22" x14ac:dyDescent="0.3">
      <c r="B1482" s="10" t="s">
        <v>12</v>
      </c>
      <c r="C1482" s="10">
        <v>1474</v>
      </c>
      <c r="D1482" s="10">
        <v>452</v>
      </c>
      <c r="E1482" s="11">
        <v>0</v>
      </c>
      <c r="F1482" s="22">
        <f t="shared" si="277"/>
        <v>0</v>
      </c>
      <c r="G1482" s="14">
        <f t="shared" ref="G1482:G1545" si="285">($E1483-$E1481)/2/3.6</f>
        <v>0</v>
      </c>
      <c r="H1482" s="14">
        <f>('motorcycle data'!$C$4)*(G1482)</f>
        <v>0</v>
      </c>
      <c r="I1482" s="14">
        <f>0.5*1.225*F1482^2*('motorcycle data'!$F$4)*('motorcycle data'!$G$4)</f>
        <v>0</v>
      </c>
      <c r="J1482" s="14">
        <f>IF(F1482=0,0,H1482+I1482+'motorcycle data'!$E$7)</f>
        <v>0</v>
      </c>
      <c r="K1482" s="14">
        <f t="shared" si="278"/>
        <v>0</v>
      </c>
      <c r="L1482" s="14">
        <f t="shared" si="279"/>
        <v>0</v>
      </c>
      <c r="M1482" s="14">
        <f t="shared" si="280"/>
        <v>0</v>
      </c>
      <c r="N1482" s="14">
        <f t="shared" si="276"/>
        <v>0</v>
      </c>
      <c r="O1482" s="14">
        <f t="shared" si="281"/>
        <v>0</v>
      </c>
      <c r="P1482" s="14">
        <f t="shared" si="282"/>
        <v>0</v>
      </c>
      <c r="Q1482" s="14" t="str">
        <f t="shared" si="283"/>
        <v/>
      </c>
      <c r="R1482" s="14"/>
      <c r="S1482" s="14"/>
      <c r="T1482" s="14">
        <f t="shared" ref="T1482:T1545" si="286">T1481+N1482</f>
        <v>1688.5023380425371</v>
      </c>
      <c r="U1482" s="14">
        <f t="shared" ref="U1482:U1545" si="287">U1481+O1482</f>
        <v>221.61390284639998</v>
      </c>
      <c r="V1482" s="14">
        <f t="shared" si="284"/>
        <v>0</v>
      </c>
    </row>
    <row r="1483" spans="2:22" x14ac:dyDescent="0.3">
      <c r="B1483" s="10" t="s">
        <v>12</v>
      </c>
      <c r="C1483" s="10">
        <v>1475</v>
      </c>
      <c r="D1483" s="10">
        <v>453</v>
      </c>
      <c r="E1483" s="11">
        <v>0</v>
      </c>
      <c r="F1483" s="22">
        <f t="shared" si="277"/>
        <v>0</v>
      </c>
      <c r="G1483" s="14">
        <f t="shared" si="285"/>
        <v>0</v>
      </c>
      <c r="H1483" s="14">
        <f>('motorcycle data'!$C$4)*(G1483)</f>
        <v>0</v>
      </c>
      <c r="I1483" s="14">
        <f>0.5*1.225*F1483^2*('motorcycle data'!$F$4)*('motorcycle data'!$G$4)</f>
        <v>0</v>
      </c>
      <c r="J1483" s="14">
        <f>IF(F1483=0,0,H1483+I1483+'motorcycle data'!$E$7)</f>
        <v>0</v>
      </c>
      <c r="K1483" s="14">
        <f t="shared" si="278"/>
        <v>0</v>
      </c>
      <c r="L1483" s="14">
        <f t="shared" si="279"/>
        <v>0</v>
      </c>
      <c r="M1483" s="14">
        <f t="shared" si="280"/>
        <v>0</v>
      </c>
      <c r="N1483" s="14">
        <f t="shared" si="276"/>
        <v>0</v>
      </c>
      <c r="O1483" s="14">
        <f t="shared" si="281"/>
        <v>0</v>
      </c>
      <c r="P1483" s="14">
        <f t="shared" si="282"/>
        <v>0</v>
      </c>
      <c r="Q1483" s="14" t="str">
        <f t="shared" si="283"/>
        <v/>
      </c>
      <c r="R1483" s="14"/>
      <c r="S1483" s="14"/>
      <c r="T1483" s="14">
        <f t="shared" si="286"/>
        <v>1688.5023380425371</v>
      </c>
      <c r="U1483" s="14">
        <f t="shared" si="287"/>
        <v>221.61390284639998</v>
      </c>
      <c r="V1483" s="14">
        <f t="shared" si="284"/>
        <v>0</v>
      </c>
    </row>
    <row r="1484" spans="2:22" x14ac:dyDescent="0.3">
      <c r="B1484" s="10" t="s">
        <v>12</v>
      </c>
      <c r="C1484" s="10">
        <v>1476</v>
      </c>
      <c r="D1484" s="10">
        <v>454</v>
      </c>
      <c r="E1484" s="11">
        <v>0</v>
      </c>
      <c r="F1484" s="22">
        <f t="shared" si="277"/>
        <v>0</v>
      </c>
      <c r="G1484" s="14">
        <f t="shared" si="285"/>
        <v>0</v>
      </c>
      <c r="H1484" s="14">
        <f>('motorcycle data'!$C$4)*(G1484)</f>
        <v>0</v>
      </c>
      <c r="I1484" s="14">
        <f>0.5*1.225*F1484^2*('motorcycle data'!$F$4)*('motorcycle data'!$G$4)</f>
        <v>0</v>
      </c>
      <c r="J1484" s="14">
        <f>IF(F1484=0,0,H1484+I1484+'motorcycle data'!$E$7)</f>
        <v>0</v>
      </c>
      <c r="K1484" s="14">
        <f t="shared" si="278"/>
        <v>0</v>
      </c>
      <c r="L1484" s="14">
        <f t="shared" si="279"/>
        <v>0</v>
      </c>
      <c r="M1484" s="14">
        <f t="shared" si="280"/>
        <v>0</v>
      </c>
      <c r="N1484" s="14">
        <f t="shared" si="276"/>
        <v>0</v>
      </c>
      <c r="O1484" s="14">
        <f t="shared" si="281"/>
        <v>0</v>
      </c>
      <c r="P1484" s="14">
        <f t="shared" si="282"/>
        <v>0</v>
      </c>
      <c r="Q1484" s="14" t="str">
        <f t="shared" si="283"/>
        <v/>
      </c>
      <c r="R1484" s="14"/>
      <c r="S1484" s="14"/>
      <c r="T1484" s="14">
        <f t="shared" si="286"/>
        <v>1688.5023380425371</v>
      </c>
      <c r="U1484" s="14">
        <f t="shared" si="287"/>
        <v>221.61390284639998</v>
      </c>
      <c r="V1484" s="14">
        <f t="shared" si="284"/>
        <v>0</v>
      </c>
    </row>
    <row r="1485" spans="2:22" x14ac:dyDescent="0.3">
      <c r="B1485" s="10" t="s">
        <v>12</v>
      </c>
      <c r="C1485" s="10">
        <v>1477</v>
      </c>
      <c r="D1485" s="10">
        <v>455</v>
      </c>
      <c r="E1485" s="11">
        <v>0</v>
      </c>
      <c r="F1485" s="22">
        <f t="shared" si="277"/>
        <v>0</v>
      </c>
      <c r="G1485" s="14">
        <f t="shared" si="285"/>
        <v>0</v>
      </c>
      <c r="H1485" s="14">
        <f>('motorcycle data'!$C$4)*(G1485)</f>
        <v>0</v>
      </c>
      <c r="I1485" s="14">
        <f>0.5*1.225*F1485^2*('motorcycle data'!$F$4)*('motorcycle data'!$G$4)</f>
        <v>0</v>
      </c>
      <c r="J1485" s="14">
        <f>IF(F1485=0,0,H1485+I1485+'motorcycle data'!$E$7)</f>
        <v>0</v>
      </c>
      <c r="K1485" s="14">
        <f t="shared" si="278"/>
        <v>0</v>
      </c>
      <c r="L1485" s="14">
        <f t="shared" si="279"/>
        <v>0</v>
      </c>
      <c r="M1485" s="14">
        <f t="shared" si="280"/>
        <v>0</v>
      </c>
      <c r="N1485" s="14">
        <f t="shared" si="276"/>
        <v>0</v>
      </c>
      <c r="O1485" s="14">
        <f t="shared" si="281"/>
        <v>0</v>
      </c>
      <c r="P1485" s="14">
        <f t="shared" si="282"/>
        <v>0</v>
      </c>
      <c r="Q1485" s="14" t="str">
        <f t="shared" si="283"/>
        <v/>
      </c>
      <c r="R1485" s="14"/>
      <c r="S1485" s="14"/>
      <c r="T1485" s="14">
        <f t="shared" si="286"/>
        <v>1688.5023380425371</v>
      </c>
      <c r="U1485" s="14">
        <f t="shared" si="287"/>
        <v>221.61390284639998</v>
      </c>
      <c r="V1485" s="14">
        <f t="shared" si="284"/>
        <v>0</v>
      </c>
    </row>
    <row r="1486" spans="2:22" x14ac:dyDescent="0.3">
      <c r="B1486" s="12" t="s">
        <v>13</v>
      </c>
      <c r="C1486" s="12">
        <v>1478</v>
      </c>
      <c r="D1486" s="12">
        <v>1</v>
      </c>
      <c r="E1486" s="13">
        <v>0</v>
      </c>
      <c r="F1486" s="22">
        <f t="shared" si="277"/>
        <v>0</v>
      </c>
      <c r="G1486" s="14">
        <f t="shared" si="285"/>
        <v>0.30555555555555558</v>
      </c>
      <c r="H1486" s="14">
        <f>('motorcycle data'!$C$4)*(G1486)</f>
        <v>60.500000000000007</v>
      </c>
      <c r="I1486" s="14">
        <f>0.5*1.225*F1486^2*('motorcycle data'!$F$4)*('motorcycle data'!$G$4)</f>
        <v>0</v>
      </c>
      <c r="J1486" s="14">
        <f>IF(F1486=0,0,H1486+I1486+'motorcycle data'!$E$7)</f>
        <v>0</v>
      </c>
      <c r="K1486" s="14">
        <f t="shared" si="278"/>
        <v>0</v>
      </c>
      <c r="L1486" s="14">
        <f t="shared" si="279"/>
        <v>0</v>
      </c>
      <c r="M1486" s="14">
        <f t="shared" si="280"/>
        <v>0</v>
      </c>
      <c r="N1486" s="14">
        <f t="shared" si="276"/>
        <v>0</v>
      </c>
      <c r="O1486" s="14">
        <f t="shared" si="281"/>
        <v>0</v>
      </c>
      <c r="P1486" s="14">
        <f t="shared" si="282"/>
        <v>0</v>
      </c>
      <c r="Q1486" s="14" t="str">
        <f t="shared" si="283"/>
        <v/>
      </c>
      <c r="R1486" s="14"/>
      <c r="S1486" s="14"/>
      <c r="T1486" s="14">
        <f t="shared" si="286"/>
        <v>1688.5023380425371</v>
      </c>
      <c r="U1486" s="14">
        <f t="shared" si="287"/>
        <v>221.61390284639998</v>
      </c>
      <c r="V1486" s="14">
        <f t="shared" si="284"/>
        <v>0</v>
      </c>
    </row>
    <row r="1487" spans="2:22" x14ac:dyDescent="0.3">
      <c r="B1487" s="12" t="s">
        <v>13</v>
      </c>
      <c r="C1487" s="12">
        <v>1479</v>
      </c>
      <c r="D1487" s="12">
        <v>2</v>
      </c>
      <c r="E1487" s="13">
        <v>2.2000000000000002</v>
      </c>
      <c r="F1487" s="22">
        <f t="shared" si="277"/>
        <v>0.61111111111111116</v>
      </c>
      <c r="G1487" s="14">
        <f t="shared" si="285"/>
        <v>0.61111111111111116</v>
      </c>
      <c r="H1487" s="14">
        <f>('motorcycle data'!$C$4)*(G1487)</f>
        <v>121.00000000000001</v>
      </c>
      <c r="I1487" s="14">
        <f>0.5*1.225*F1487^2*('motorcycle data'!$F$4)*('motorcycle data'!$G$4)</f>
        <v>7.5256211419753083E-2</v>
      </c>
      <c r="J1487" s="14">
        <f>IF(F1487=0,0,H1487+I1487+'motorcycle data'!$E$7)</f>
        <v>159.92285621141977</v>
      </c>
      <c r="K1487" s="14">
        <f t="shared" si="278"/>
        <v>159.92285621141977</v>
      </c>
      <c r="L1487" s="14">
        <f t="shared" si="279"/>
        <v>0</v>
      </c>
      <c r="M1487" s="14">
        <f t="shared" si="280"/>
        <v>9.7730634351423207E-2</v>
      </c>
      <c r="N1487" s="14">
        <f t="shared" si="276"/>
        <v>9.7730634351423207E-2</v>
      </c>
      <c r="O1487" s="14">
        <f t="shared" si="281"/>
        <v>0</v>
      </c>
      <c r="P1487" s="14">
        <f t="shared" si="282"/>
        <v>0</v>
      </c>
      <c r="Q1487" s="14" t="str">
        <f t="shared" si="283"/>
        <v/>
      </c>
      <c r="R1487" s="14"/>
      <c r="S1487" s="14"/>
      <c r="T1487" s="14">
        <f t="shared" si="286"/>
        <v>1688.6000686768884</v>
      </c>
      <c r="U1487" s="14">
        <f t="shared" si="287"/>
        <v>221.61390284639998</v>
      </c>
      <c r="V1487" s="14">
        <f t="shared" si="284"/>
        <v>0</v>
      </c>
    </row>
    <row r="1488" spans="2:22" x14ac:dyDescent="0.3">
      <c r="B1488" s="12" t="s">
        <v>13</v>
      </c>
      <c r="C1488" s="12">
        <v>1480</v>
      </c>
      <c r="D1488" s="12">
        <v>3</v>
      </c>
      <c r="E1488" s="13">
        <v>4.4000000000000004</v>
      </c>
      <c r="F1488" s="22">
        <f t="shared" si="277"/>
        <v>1.2222222222222223</v>
      </c>
      <c r="G1488" s="14">
        <f t="shared" si="285"/>
        <v>0.56944444444444442</v>
      </c>
      <c r="H1488" s="14">
        <f>('motorcycle data'!$C$4)*(G1488)</f>
        <v>112.75</v>
      </c>
      <c r="I1488" s="14">
        <f>0.5*1.225*F1488^2*('motorcycle data'!$F$4)*('motorcycle data'!$G$4)</f>
        <v>0.30102484567901233</v>
      </c>
      <c r="J1488" s="14">
        <f>IF(F1488=0,0,H1488+I1488+'motorcycle data'!$E$7)</f>
        <v>151.89862484567902</v>
      </c>
      <c r="K1488" s="14">
        <f t="shared" si="278"/>
        <v>151.89862484567902</v>
      </c>
      <c r="L1488" s="14">
        <f t="shared" si="279"/>
        <v>0</v>
      </c>
      <c r="M1488" s="14">
        <f t="shared" si="280"/>
        <v>0.18565387481138548</v>
      </c>
      <c r="N1488" s="14">
        <f t="shared" si="276"/>
        <v>0.18565387481138548</v>
      </c>
      <c r="O1488" s="14">
        <f t="shared" si="281"/>
        <v>0</v>
      </c>
      <c r="P1488" s="14">
        <f t="shared" si="282"/>
        <v>0</v>
      </c>
      <c r="Q1488" s="14" t="str">
        <f t="shared" si="283"/>
        <v/>
      </c>
      <c r="R1488" s="14"/>
      <c r="S1488" s="14"/>
      <c r="T1488" s="14">
        <f t="shared" si="286"/>
        <v>1688.7857225516998</v>
      </c>
      <c r="U1488" s="14">
        <f t="shared" si="287"/>
        <v>221.61390284639998</v>
      </c>
      <c r="V1488" s="14">
        <f t="shared" si="284"/>
        <v>0</v>
      </c>
    </row>
    <row r="1489" spans="2:22" x14ac:dyDescent="0.3">
      <c r="B1489" s="12" t="s">
        <v>13</v>
      </c>
      <c r="C1489" s="12">
        <v>1481</v>
      </c>
      <c r="D1489" s="12">
        <v>4</v>
      </c>
      <c r="E1489" s="13">
        <v>6.3</v>
      </c>
      <c r="F1489" s="22">
        <f t="shared" si="277"/>
        <v>1.75</v>
      </c>
      <c r="G1489" s="14">
        <f t="shared" si="285"/>
        <v>0.4861111111111111</v>
      </c>
      <c r="H1489" s="14">
        <f>('motorcycle data'!$C$4)*(G1489)</f>
        <v>96.25</v>
      </c>
      <c r="I1489" s="14">
        <f>0.5*1.225*F1489^2*('motorcycle data'!$F$4)*('motorcycle data'!$G$4)</f>
        <v>0.61713203124999993</v>
      </c>
      <c r="J1489" s="14">
        <f>IF(F1489=0,0,H1489+I1489+'motorcycle data'!$E$7)</f>
        <v>135.71473203124998</v>
      </c>
      <c r="K1489" s="14">
        <f t="shared" si="278"/>
        <v>135.71473203124998</v>
      </c>
      <c r="L1489" s="14">
        <f t="shared" si="279"/>
        <v>0</v>
      </c>
      <c r="M1489" s="14">
        <f t="shared" si="280"/>
        <v>0.23750078105468747</v>
      </c>
      <c r="N1489" s="14">
        <f t="shared" si="276"/>
        <v>0.23750078105468747</v>
      </c>
      <c r="O1489" s="14">
        <f t="shared" si="281"/>
        <v>0</v>
      </c>
      <c r="P1489" s="14">
        <f t="shared" si="282"/>
        <v>0</v>
      </c>
      <c r="Q1489" s="14" t="str">
        <f t="shared" si="283"/>
        <v/>
      </c>
      <c r="R1489" s="14"/>
      <c r="S1489" s="14"/>
      <c r="T1489" s="14">
        <f t="shared" si="286"/>
        <v>1689.0232233327545</v>
      </c>
      <c r="U1489" s="14">
        <f t="shared" si="287"/>
        <v>221.61390284639998</v>
      </c>
      <c r="V1489" s="14">
        <f t="shared" si="284"/>
        <v>0</v>
      </c>
    </row>
    <row r="1490" spans="2:22" x14ac:dyDescent="0.3">
      <c r="B1490" s="12" t="s">
        <v>13</v>
      </c>
      <c r="C1490" s="12">
        <v>1482</v>
      </c>
      <c r="D1490" s="12">
        <v>5</v>
      </c>
      <c r="E1490" s="13">
        <v>7.9</v>
      </c>
      <c r="F1490" s="22">
        <f t="shared" si="277"/>
        <v>2.1944444444444446</v>
      </c>
      <c r="G1490" s="14">
        <f t="shared" si="285"/>
        <v>0.40277777777777768</v>
      </c>
      <c r="H1490" s="14">
        <f>('motorcycle data'!$C$4)*(G1490)</f>
        <v>79.749999999999986</v>
      </c>
      <c r="I1490" s="14">
        <f>0.5*1.225*F1490^2*('motorcycle data'!$F$4)*('motorcycle data'!$G$4)</f>
        <v>0.97040085841049395</v>
      </c>
      <c r="J1490" s="14">
        <f>IF(F1490=0,0,H1490+I1490+'motorcycle data'!$E$7)</f>
        <v>119.56800085841049</v>
      </c>
      <c r="K1490" s="14">
        <f t="shared" si="278"/>
        <v>119.56800085841049</v>
      </c>
      <c r="L1490" s="14">
        <f t="shared" si="279"/>
        <v>0</v>
      </c>
      <c r="M1490" s="14">
        <f t="shared" si="280"/>
        <v>0.26238533521706747</v>
      </c>
      <c r="N1490" s="14">
        <f t="shared" si="276"/>
        <v>0.26238533521706747</v>
      </c>
      <c r="O1490" s="14">
        <f t="shared" si="281"/>
        <v>0</v>
      </c>
      <c r="P1490" s="14">
        <f t="shared" si="282"/>
        <v>0</v>
      </c>
      <c r="Q1490" s="14" t="str">
        <f t="shared" si="283"/>
        <v/>
      </c>
      <c r="R1490" s="14"/>
      <c r="S1490" s="14"/>
      <c r="T1490" s="14">
        <f t="shared" si="286"/>
        <v>1689.2856086679715</v>
      </c>
      <c r="U1490" s="14">
        <f t="shared" si="287"/>
        <v>221.61390284639998</v>
      </c>
      <c r="V1490" s="14">
        <f t="shared" si="284"/>
        <v>0</v>
      </c>
    </row>
    <row r="1491" spans="2:22" x14ac:dyDescent="0.3">
      <c r="B1491" s="12" t="s">
        <v>13</v>
      </c>
      <c r="C1491" s="12">
        <v>1483</v>
      </c>
      <c r="D1491" s="12">
        <v>6</v>
      </c>
      <c r="E1491" s="13">
        <v>9.1999999999999993</v>
      </c>
      <c r="F1491" s="22">
        <f t="shared" si="277"/>
        <v>2.5555555555555554</v>
      </c>
      <c r="G1491" s="14">
        <f t="shared" si="285"/>
        <v>0.34722222222222221</v>
      </c>
      <c r="H1491" s="14">
        <f>('motorcycle data'!$C$4)*(G1491)</f>
        <v>68.75</v>
      </c>
      <c r="I1491" s="14">
        <f>0.5*1.225*F1491^2*('motorcycle data'!$F$4)*('motorcycle data'!$G$4)</f>
        <v>1.3160507716049379</v>
      </c>
      <c r="J1491" s="14">
        <f>IF(F1491=0,0,H1491+I1491+'motorcycle data'!$E$7)</f>
        <v>108.91365077160494</v>
      </c>
      <c r="K1491" s="14">
        <f t="shared" si="278"/>
        <v>108.91365077160494</v>
      </c>
      <c r="L1491" s="14">
        <f t="shared" si="279"/>
        <v>0</v>
      </c>
      <c r="M1491" s="14">
        <f t="shared" si="280"/>
        <v>0.27833488530521261</v>
      </c>
      <c r="N1491" s="14">
        <f t="shared" si="276"/>
        <v>0.27833488530521261</v>
      </c>
      <c r="O1491" s="14">
        <f t="shared" si="281"/>
        <v>0</v>
      </c>
      <c r="P1491" s="14">
        <f t="shared" si="282"/>
        <v>0</v>
      </c>
      <c r="Q1491" s="14" t="str">
        <f t="shared" si="283"/>
        <v/>
      </c>
      <c r="R1491" s="14"/>
      <c r="S1491" s="14"/>
      <c r="T1491" s="14">
        <f t="shared" si="286"/>
        <v>1689.5639435532767</v>
      </c>
      <c r="U1491" s="14">
        <f t="shared" si="287"/>
        <v>221.61390284639998</v>
      </c>
      <c r="V1491" s="14">
        <f t="shared" si="284"/>
        <v>0</v>
      </c>
    </row>
    <row r="1492" spans="2:22" x14ac:dyDescent="0.3">
      <c r="B1492" s="12" t="s">
        <v>13</v>
      </c>
      <c r="C1492" s="12">
        <v>1484</v>
      </c>
      <c r="D1492" s="12">
        <v>7</v>
      </c>
      <c r="E1492" s="13">
        <v>10.4</v>
      </c>
      <c r="F1492" s="22">
        <f t="shared" si="277"/>
        <v>2.8888888888888888</v>
      </c>
      <c r="G1492" s="14">
        <f t="shared" si="285"/>
        <v>0.31944444444444453</v>
      </c>
      <c r="H1492" s="14">
        <f>('motorcycle data'!$C$4)*(G1492)</f>
        <v>63.250000000000014</v>
      </c>
      <c r="I1492" s="14">
        <f>0.5*1.225*F1492^2*('motorcycle data'!$F$4)*('motorcycle data'!$G$4)</f>
        <v>1.6817586419753086</v>
      </c>
      <c r="J1492" s="14">
        <f>IF(F1492=0,0,H1492+I1492+'motorcycle data'!$E$7)</f>
        <v>103.77935864197532</v>
      </c>
      <c r="K1492" s="14">
        <f t="shared" si="278"/>
        <v>103.77935864197532</v>
      </c>
      <c r="L1492" s="14">
        <f t="shared" si="279"/>
        <v>0</v>
      </c>
      <c r="M1492" s="14">
        <f t="shared" si="280"/>
        <v>0.29980703607681763</v>
      </c>
      <c r="N1492" s="14">
        <f t="shared" si="276"/>
        <v>0.29980703607681763</v>
      </c>
      <c r="O1492" s="14">
        <f t="shared" si="281"/>
        <v>0</v>
      </c>
      <c r="P1492" s="14">
        <f t="shared" si="282"/>
        <v>0</v>
      </c>
      <c r="Q1492" s="14" t="str">
        <f t="shared" si="283"/>
        <v/>
      </c>
      <c r="R1492" s="14"/>
      <c r="S1492" s="14"/>
      <c r="T1492" s="14">
        <f t="shared" si="286"/>
        <v>1689.8637505893535</v>
      </c>
      <c r="U1492" s="14">
        <f t="shared" si="287"/>
        <v>221.61390284639998</v>
      </c>
      <c r="V1492" s="14">
        <f t="shared" si="284"/>
        <v>0</v>
      </c>
    </row>
    <row r="1493" spans="2:22" x14ac:dyDescent="0.3">
      <c r="B1493" s="12" t="s">
        <v>13</v>
      </c>
      <c r="C1493" s="12">
        <v>1485</v>
      </c>
      <c r="D1493" s="12">
        <v>8</v>
      </c>
      <c r="E1493" s="13">
        <v>11.5</v>
      </c>
      <c r="F1493" s="22">
        <f t="shared" si="277"/>
        <v>3.1944444444444442</v>
      </c>
      <c r="G1493" s="14">
        <f t="shared" si="285"/>
        <v>0.34722222222222221</v>
      </c>
      <c r="H1493" s="14">
        <f>('motorcycle data'!$C$4)*(G1493)</f>
        <v>68.75</v>
      </c>
      <c r="I1493" s="14">
        <f>0.5*1.225*F1493^2*('motorcycle data'!$F$4)*('motorcycle data'!$G$4)</f>
        <v>2.0563293306327157</v>
      </c>
      <c r="J1493" s="14">
        <f>IF(F1493=0,0,H1493+I1493+'motorcycle data'!$E$7)</f>
        <v>109.65392933063272</v>
      </c>
      <c r="K1493" s="14">
        <f t="shared" si="278"/>
        <v>109.65392933063272</v>
      </c>
      <c r="L1493" s="14">
        <f t="shared" si="279"/>
        <v>0</v>
      </c>
      <c r="M1493" s="14">
        <f t="shared" si="280"/>
        <v>0.35028338536174342</v>
      </c>
      <c r="N1493" s="14">
        <f t="shared" si="276"/>
        <v>0.35028338536174342</v>
      </c>
      <c r="O1493" s="14">
        <f t="shared" si="281"/>
        <v>0</v>
      </c>
      <c r="P1493" s="14">
        <f t="shared" si="282"/>
        <v>0</v>
      </c>
      <c r="Q1493" s="14" t="str">
        <f t="shared" si="283"/>
        <v/>
      </c>
      <c r="R1493" s="14"/>
      <c r="S1493" s="14"/>
      <c r="T1493" s="14">
        <f t="shared" si="286"/>
        <v>1690.2140339747152</v>
      </c>
      <c r="U1493" s="14">
        <f t="shared" si="287"/>
        <v>221.61390284639998</v>
      </c>
      <c r="V1493" s="14">
        <f t="shared" si="284"/>
        <v>0</v>
      </c>
    </row>
    <row r="1494" spans="2:22" x14ac:dyDescent="0.3">
      <c r="B1494" s="12" t="s">
        <v>13</v>
      </c>
      <c r="C1494" s="12">
        <v>1486</v>
      </c>
      <c r="D1494" s="12">
        <v>9</v>
      </c>
      <c r="E1494" s="13">
        <v>12.9</v>
      </c>
      <c r="F1494" s="22">
        <f t="shared" si="277"/>
        <v>3.5833333333333335</v>
      </c>
      <c r="G1494" s="14">
        <f t="shared" si="285"/>
        <v>0.44444444444444431</v>
      </c>
      <c r="H1494" s="14">
        <f>('motorcycle data'!$C$4)*(G1494)</f>
        <v>87.999999999999972</v>
      </c>
      <c r="I1494" s="14">
        <f>0.5*1.225*F1494^2*('motorcycle data'!$F$4)*('motorcycle data'!$G$4)</f>
        <v>2.5874764756944444</v>
      </c>
      <c r="J1494" s="14">
        <f>IF(F1494=0,0,H1494+I1494+'motorcycle data'!$E$7)</f>
        <v>129.43507647569442</v>
      </c>
      <c r="K1494" s="14">
        <f t="shared" si="278"/>
        <v>129.43507647569442</v>
      </c>
      <c r="L1494" s="14">
        <f t="shared" si="279"/>
        <v>0</v>
      </c>
      <c r="M1494" s="14">
        <f t="shared" si="280"/>
        <v>0.46380902403790503</v>
      </c>
      <c r="N1494" s="14">
        <f t="shared" si="276"/>
        <v>0.46380902403790503</v>
      </c>
      <c r="O1494" s="14">
        <f t="shared" si="281"/>
        <v>0</v>
      </c>
      <c r="P1494" s="14">
        <f t="shared" si="282"/>
        <v>0</v>
      </c>
      <c r="Q1494" s="14" t="str">
        <f t="shared" si="283"/>
        <v/>
      </c>
      <c r="R1494" s="14"/>
      <c r="S1494" s="14"/>
      <c r="T1494" s="14">
        <f t="shared" si="286"/>
        <v>1690.677842998753</v>
      </c>
      <c r="U1494" s="14">
        <f t="shared" si="287"/>
        <v>221.61390284639998</v>
      </c>
      <c r="V1494" s="14">
        <f t="shared" si="284"/>
        <v>0</v>
      </c>
    </row>
    <row r="1495" spans="2:22" x14ac:dyDescent="0.3">
      <c r="B1495" s="12" t="s">
        <v>13</v>
      </c>
      <c r="C1495" s="12">
        <v>1487</v>
      </c>
      <c r="D1495" s="12">
        <v>10</v>
      </c>
      <c r="E1495" s="13">
        <v>14.7</v>
      </c>
      <c r="F1495" s="22">
        <f t="shared" si="277"/>
        <v>4.083333333333333</v>
      </c>
      <c r="G1495" s="14">
        <f t="shared" si="285"/>
        <v>0.56944444444444442</v>
      </c>
      <c r="H1495" s="14">
        <f>('motorcycle data'!$C$4)*(G1495)</f>
        <v>112.75</v>
      </c>
      <c r="I1495" s="14">
        <f>0.5*1.225*F1495^2*('motorcycle data'!$F$4)*('motorcycle data'!$G$4)</f>
        <v>3.359941059027777</v>
      </c>
      <c r="J1495" s="14">
        <f>IF(F1495=0,0,H1495+I1495+'motorcycle data'!$E$7)</f>
        <v>154.95754105902779</v>
      </c>
      <c r="K1495" s="14">
        <f t="shared" si="278"/>
        <v>154.95754105902779</v>
      </c>
      <c r="L1495" s="14">
        <f t="shared" si="279"/>
        <v>0</v>
      </c>
      <c r="M1495" s="14">
        <f t="shared" si="280"/>
        <v>0.6327432926576968</v>
      </c>
      <c r="N1495" s="14">
        <f t="shared" si="276"/>
        <v>0.6327432926576968</v>
      </c>
      <c r="O1495" s="14">
        <f t="shared" si="281"/>
        <v>0</v>
      </c>
      <c r="P1495" s="14">
        <f t="shared" si="282"/>
        <v>0</v>
      </c>
      <c r="Q1495" s="14" t="str">
        <f t="shared" si="283"/>
        <v/>
      </c>
      <c r="R1495" s="14"/>
      <c r="S1495" s="14"/>
      <c r="T1495" s="14">
        <f t="shared" si="286"/>
        <v>1691.3105862914108</v>
      </c>
      <c r="U1495" s="14">
        <f t="shared" si="287"/>
        <v>221.61390284639998</v>
      </c>
      <c r="V1495" s="14">
        <f t="shared" si="284"/>
        <v>0</v>
      </c>
    </row>
    <row r="1496" spans="2:22" x14ac:dyDescent="0.3">
      <c r="B1496" s="12" t="s">
        <v>13</v>
      </c>
      <c r="C1496" s="12">
        <v>1488</v>
      </c>
      <c r="D1496" s="12">
        <v>11</v>
      </c>
      <c r="E1496" s="13">
        <v>17</v>
      </c>
      <c r="F1496" s="22">
        <f t="shared" si="277"/>
        <v>4.7222222222222223</v>
      </c>
      <c r="G1496" s="14">
        <f t="shared" si="285"/>
        <v>0.70833333333333348</v>
      </c>
      <c r="H1496" s="14">
        <f>('motorcycle data'!$C$4)*(G1496)</f>
        <v>140.25000000000003</v>
      </c>
      <c r="I1496" s="14">
        <f>0.5*1.225*F1496^2*('motorcycle data'!$F$4)*('motorcycle data'!$G$4)</f>
        <v>4.4936043595679021</v>
      </c>
      <c r="J1496" s="14">
        <f>IF(F1496=0,0,H1496+I1496+'motorcycle data'!$E$7)</f>
        <v>183.59120435956794</v>
      </c>
      <c r="K1496" s="14">
        <f t="shared" si="278"/>
        <v>183.59120435956794</v>
      </c>
      <c r="L1496" s="14">
        <f t="shared" si="279"/>
        <v>0</v>
      </c>
      <c r="M1496" s="14">
        <f t="shared" si="280"/>
        <v>0.86695846503129304</v>
      </c>
      <c r="N1496" s="14">
        <f t="shared" si="276"/>
        <v>0.86695846503129304</v>
      </c>
      <c r="O1496" s="14">
        <f t="shared" si="281"/>
        <v>0</v>
      </c>
      <c r="P1496" s="14">
        <f t="shared" si="282"/>
        <v>0</v>
      </c>
      <c r="Q1496" s="14" t="str">
        <f t="shared" si="283"/>
        <v/>
      </c>
      <c r="R1496" s="14"/>
      <c r="S1496" s="14"/>
      <c r="T1496" s="14">
        <f t="shared" si="286"/>
        <v>1692.1775447564421</v>
      </c>
      <c r="U1496" s="14">
        <f t="shared" si="287"/>
        <v>221.61390284639998</v>
      </c>
      <c r="V1496" s="14">
        <f t="shared" si="284"/>
        <v>0</v>
      </c>
    </row>
    <row r="1497" spans="2:22" x14ac:dyDescent="0.3">
      <c r="B1497" s="12" t="s">
        <v>13</v>
      </c>
      <c r="C1497" s="12">
        <v>1489</v>
      </c>
      <c r="D1497" s="12">
        <v>12</v>
      </c>
      <c r="E1497" s="13">
        <v>19.8</v>
      </c>
      <c r="F1497" s="22">
        <f t="shared" si="277"/>
        <v>5.5</v>
      </c>
      <c r="G1497" s="14">
        <f t="shared" si="285"/>
        <v>0.84722222222222243</v>
      </c>
      <c r="H1497" s="14">
        <f>('motorcycle data'!$C$4)*(G1497)</f>
        <v>167.75000000000003</v>
      </c>
      <c r="I1497" s="14">
        <f>0.5*1.225*F1497^2*('motorcycle data'!$F$4)*('motorcycle data'!$G$4)</f>
        <v>6.0957531249999999</v>
      </c>
      <c r="J1497" s="14">
        <f>IF(F1497=0,0,H1497+I1497+'motorcycle data'!$E$7)</f>
        <v>212.69335312500002</v>
      </c>
      <c r="K1497" s="14">
        <f t="shared" si="278"/>
        <v>212.69335312500002</v>
      </c>
      <c r="L1497" s="14">
        <f t="shared" si="279"/>
        <v>0</v>
      </c>
      <c r="M1497" s="14">
        <f t="shared" si="280"/>
        <v>1.1698134421875002</v>
      </c>
      <c r="N1497" s="14">
        <f t="shared" si="276"/>
        <v>1.1698134421875002</v>
      </c>
      <c r="O1497" s="14">
        <f t="shared" si="281"/>
        <v>0</v>
      </c>
      <c r="P1497" s="14">
        <f t="shared" si="282"/>
        <v>0</v>
      </c>
      <c r="Q1497" s="14" t="str">
        <f t="shared" si="283"/>
        <v/>
      </c>
      <c r="R1497" s="14"/>
      <c r="S1497" s="14"/>
      <c r="T1497" s="14">
        <f t="shared" si="286"/>
        <v>1693.3473581986295</v>
      </c>
      <c r="U1497" s="14">
        <f t="shared" si="287"/>
        <v>221.61390284639998</v>
      </c>
      <c r="V1497" s="14">
        <f t="shared" si="284"/>
        <v>0</v>
      </c>
    </row>
    <row r="1498" spans="2:22" x14ac:dyDescent="0.3">
      <c r="B1498" s="12" t="s">
        <v>13</v>
      </c>
      <c r="C1498" s="12">
        <v>1490</v>
      </c>
      <c r="D1498" s="12">
        <v>13</v>
      </c>
      <c r="E1498" s="13">
        <v>23.1</v>
      </c>
      <c r="F1498" s="22">
        <f t="shared" si="277"/>
        <v>6.416666666666667</v>
      </c>
      <c r="G1498" s="14">
        <f t="shared" si="285"/>
        <v>0.95833333333333315</v>
      </c>
      <c r="H1498" s="14">
        <f>('motorcycle data'!$C$4)*(G1498)</f>
        <v>189.74999999999997</v>
      </c>
      <c r="I1498" s="14">
        <f>0.5*1.225*F1498^2*('motorcycle data'!$F$4)*('motorcycle data'!$G$4)</f>
        <v>8.2969973090277769</v>
      </c>
      <c r="J1498" s="14">
        <f>IF(F1498=0,0,H1498+I1498+'motorcycle data'!$E$7)</f>
        <v>236.89459730902774</v>
      </c>
      <c r="K1498" s="14">
        <f t="shared" si="278"/>
        <v>236.89459730902774</v>
      </c>
      <c r="L1498" s="14">
        <f t="shared" si="279"/>
        <v>0</v>
      </c>
      <c r="M1498" s="14">
        <f t="shared" si="280"/>
        <v>1.5200736660662615</v>
      </c>
      <c r="N1498" s="14">
        <f t="shared" si="276"/>
        <v>1.5200736660662615</v>
      </c>
      <c r="O1498" s="14">
        <f t="shared" si="281"/>
        <v>0</v>
      </c>
      <c r="P1498" s="14">
        <f t="shared" si="282"/>
        <v>0</v>
      </c>
      <c r="Q1498" s="14" t="str">
        <f t="shared" si="283"/>
        <v/>
      </c>
      <c r="R1498" s="14"/>
      <c r="S1498" s="14"/>
      <c r="T1498" s="14">
        <f t="shared" si="286"/>
        <v>1694.8674318646958</v>
      </c>
      <c r="U1498" s="14">
        <f t="shared" si="287"/>
        <v>221.61390284639998</v>
      </c>
      <c r="V1498" s="14">
        <f t="shared" si="284"/>
        <v>0</v>
      </c>
    </row>
    <row r="1499" spans="2:22" x14ac:dyDescent="0.3">
      <c r="B1499" s="12" t="s">
        <v>13</v>
      </c>
      <c r="C1499" s="12">
        <v>1491</v>
      </c>
      <c r="D1499" s="12">
        <v>14</v>
      </c>
      <c r="E1499" s="13">
        <v>26.7</v>
      </c>
      <c r="F1499" s="22">
        <f t="shared" si="277"/>
        <v>7.4166666666666661</v>
      </c>
      <c r="G1499" s="14">
        <f t="shared" si="285"/>
        <v>1.0277777777777775</v>
      </c>
      <c r="H1499" s="14">
        <f>('motorcycle data'!$C$4)*(G1499)</f>
        <v>203.49999999999994</v>
      </c>
      <c r="I1499" s="14">
        <f>0.5*1.225*F1499^2*('motorcycle data'!$F$4)*('motorcycle data'!$G$4)</f>
        <v>11.084586892361108</v>
      </c>
      <c r="J1499" s="14">
        <f>IF(F1499=0,0,H1499+I1499+'motorcycle data'!$E$7)</f>
        <v>253.43218689236105</v>
      </c>
      <c r="K1499" s="14">
        <f t="shared" si="278"/>
        <v>253.43218689236105</v>
      </c>
      <c r="L1499" s="14">
        <f t="shared" si="279"/>
        <v>0</v>
      </c>
      <c r="M1499" s="14">
        <f t="shared" si="280"/>
        <v>1.8796220527850109</v>
      </c>
      <c r="N1499" s="14">
        <f t="shared" si="276"/>
        <v>1.8796220527850109</v>
      </c>
      <c r="O1499" s="14">
        <f t="shared" si="281"/>
        <v>0</v>
      </c>
      <c r="P1499" s="14">
        <f t="shared" si="282"/>
        <v>0</v>
      </c>
      <c r="Q1499" s="14" t="str">
        <f t="shared" si="283"/>
        <v/>
      </c>
      <c r="R1499" s="14"/>
      <c r="S1499" s="14"/>
      <c r="T1499" s="14">
        <f t="shared" si="286"/>
        <v>1696.7470539174808</v>
      </c>
      <c r="U1499" s="14">
        <f t="shared" si="287"/>
        <v>221.61390284639998</v>
      </c>
      <c r="V1499" s="14">
        <f t="shared" si="284"/>
        <v>0</v>
      </c>
    </row>
    <row r="1500" spans="2:22" x14ac:dyDescent="0.3">
      <c r="B1500" s="12" t="s">
        <v>13</v>
      </c>
      <c r="C1500" s="12">
        <v>1492</v>
      </c>
      <c r="D1500" s="12">
        <v>15</v>
      </c>
      <c r="E1500" s="13">
        <v>30.5</v>
      </c>
      <c r="F1500" s="22">
        <f t="shared" si="277"/>
        <v>8.4722222222222214</v>
      </c>
      <c r="G1500" s="14">
        <f t="shared" si="285"/>
        <v>1.0277777777777781</v>
      </c>
      <c r="H1500" s="14">
        <f>('motorcycle data'!$C$4)*(G1500)</f>
        <v>203.50000000000006</v>
      </c>
      <c r="I1500" s="14">
        <f>0.5*1.225*F1500^2*('motorcycle data'!$F$4)*('motorcycle data'!$G$4)</f>
        <v>14.464274932484564</v>
      </c>
      <c r="J1500" s="14">
        <f>IF(F1500=0,0,H1500+I1500+'motorcycle data'!$E$7)</f>
        <v>256.81187493248461</v>
      </c>
      <c r="K1500" s="14">
        <f t="shared" si="278"/>
        <v>256.81187493248461</v>
      </c>
      <c r="L1500" s="14">
        <f t="shared" si="279"/>
        <v>0</v>
      </c>
      <c r="M1500" s="14">
        <f t="shared" si="280"/>
        <v>2.1757672737335501</v>
      </c>
      <c r="N1500" s="14">
        <f t="shared" si="276"/>
        <v>2.1757672737335501</v>
      </c>
      <c r="O1500" s="14">
        <f t="shared" si="281"/>
        <v>0</v>
      </c>
      <c r="P1500" s="14">
        <f t="shared" si="282"/>
        <v>0</v>
      </c>
      <c r="Q1500" s="14" t="str">
        <f t="shared" si="283"/>
        <v/>
      </c>
      <c r="R1500" s="14"/>
      <c r="S1500" s="14"/>
      <c r="T1500" s="14">
        <f t="shared" si="286"/>
        <v>1698.9228211912143</v>
      </c>
      <c r="U1500" s="14">
        <f t="shared" si="287"/>
        <v>221.61390284639998</v>
      </c>
      <c r="V1500" s="14">
        <f t="shared" si="284"/>
        <v>0</v>
      </c>
    </row>
    <row r="1501" spans="2:22" x14ac:dyDescent="0.3">
      <c r="B1501" s="12" t="s">
        <v>13</v>
      </c>
      <c r="C1501" s="12">
        <v>1493</v>
      </c>
      <c r="D1501" s="12">
        <v>16</v>
      </c>
      <c r="E1501" s="13">
        <v>34.1</v>
      </c>
      <c r="F1501" s="22">
        <f t="shared" si="277"/>
        <v>9.4722222222222232</v>
      </c>
      <c r="G1501" s="14">
        <f t="shared" si="285"/>
        <v>0.97222222222222221</v>
      </c>
      <c r="H1501" s="14">
        <f>('motorcycle data'!$C$4)*(G1501)</f>
        <v>192.5</v>
      </c>
      <c r="I1501" s="14">
        <f>0.5*1.225*F1501^2*('motorcycle data'!$F$4)*('motorcycle data'!$G$4)</f>
        <v>18.08030479359568</v>
      </c>
      <c r="J1501" s="14">
        <f>IF(F1501=0,0,H1501+I1501+'motorcycle data'!$E$7)</f>
        <v>249.42790479359567</v>
      </c>
      <c r="K1501" s="14">
        <f t="shared" si="278"/>
        <v>249.42790479359567</v>
      </c>
      <c r="L1501" s="14">
        <f t="shared" si="279"/>
        <v>0</v>
      </c>
      <c r="M1501" s="14">
        <f t="shared" si="280"/>
        <v>2.3626365426282261</v>
      </c>
      <c r="N1501" s="14">
        <f t="shared" si="276"/>
        <v>2.3626365426282261</v>
      </c>
      <c r="O1501" s="14">
        <f t="shared" si="281"/>
        <v>0</v>
      </c>
      <c r="P1501" s="14">
        <f t="shared" si="282"/>
        <v>0</v>
      </c>
      <c r="Q1501" s="14" t="str">
        <f t="shared" si="283"/>
        <v/>
      </c>
      <c r="R1501" s="14"/>
      <c r="S1501" s="14"/>
      <c r="T1501" s="14">
        <f t="shared" si="286"/>
        <v>1701.2854577338426</v>
      </c>
      <c r="U1501" s="14">
        <f t="shared" si="287"/>
        <v>221.61390284639998</v>
      </c>
      <c r="V1501" s="14">
        <f t="shared" si="284"/>
        <v>0</v>
      </c>
    </row>
    <row r="1502" spans="2:22" x14ac:dyDescent="0.3">
      <c r="B1502" s="12" t="s">
        <v>13</v>
      </c>
      <c r="C1502" s="12">
        <v>1494</v>
      </c>
      <c r="D1502" s="12">
        <v>17</v>
      </c>
      <c r="E1502" s="13">
        <v>37.5</v>
      </c>
      <c r="F1502" s="22">
        <f t="shared" si="277"/>
        <v>10.416666666666666</v>
      </c>
      <c r="G1502" s="14">
        <f t="shared" si="285"/>
        <v>0.90277777777777779</v>
      </c>
      <c r="H1502" s="14">
        <f>('motorcycle data'!$C$4)*(G1502)</f>
        <v>178.75</v>
      </c>
      <c r="I1502" s="14">
        <f>0.5*1.225*F1502^2*('motorcycle data'!$F$4)*('motorcycle data'!$G$4)</f>
        <v>21.865505642361107</v>
      </c>
      <c r="J1502" s="14">
        <f>IF(F1502=0,0,H1502+I1502+'motorcycle data'!$E$7)</f>
        <v>239.46310564236111</v>
      </c>
      <c r="K1502" s="14">
        <f t="shared" si="278"/>
        <v>239.46310564236111</v>
      </c>
      <c r="L1502" s="14">
        <f t="shared" si="279"/>
        <v>0</v>
      </c>
      <c r="M1502" s="14">
        <f t="shared" si="280"/>
        <v>2.4944073504412612</v>
      </c>
      <c r="N1502" s="14">
        <f t="shared" si="276"/>
        <v>2.4944073504412612</v>
      </c>
      <c r="O1502" s="14">
        <f t="shared" si="281"/>
        <v>0</v>
      </c>
      <c r="P1502" s="14">
        <f t="shared" si="282"/>
        <v>0</v>
      </c>
      <c r="Q1502" s="14" t="str">
        <f t="shared" si="283"/>
        <v/>
      </c>
      <c r="R1502" s="14"/>
      <c r="S1502" s="14"/>
      <c r="T1502" s="14">
        <f t="shared" si="286"/>
        <v>1703.7798650842838</v>
      </c>
      <c r="U1502" s="14">
        <f t="shared" si="287"/>
        <v>221.61390284639998</v>
      </c>
      <c r="V1502" s="14">
        <f t="shared" si="284"/>
        <v>0</v>
      </c>
    </row>
    <row r="1503" spans="2:22" x14ac:dyDescent="0.3">
      <c r="B1503" s="12" t="s">
        <v>13</v>
      </c>
      <c r="C1503" s="12">
        <v>1495</v>
      </c>
      <c r="D1503" s="12">
        <v>18</v>
      </c>
      <c r="E1503" s="13">
        <v>40.6</v>
      </c>
      <c r="F1503" s="22">
        <f t="shared" si="277"/>
        <v>11.277777777777779</v>
      </c>
      <c r="G1503" s="14">
        <f t="shared" si="285"/>
        <v>0.80555555555555514</v>
      </c>
      <c r="H1503" s="14">
        <f>('motorcycle data'!$C$4)*(G1503)</f>
        <v>159.49999999999991</v>
      </c>
      <c r="I1503" s="14">
        <f>0.5*1.225*F1503^2*('motorcycle data'!$F$4)*('motorcycle data'!$G$4)</f>
        <v>25.630026581790126</v>
      </c>
      <c r="J1503" s="14">
        <f>IF(F1503=0,0,H1503+I1503+'motorcycle data'!$E$7)</f>
        <v>223.97762658179005</v>
      </c>
      <c r="K1503" s="14">
        <f t="shared" si="278"/>
        <v>223.97762658179005</v>
      </c>
      <c r="L1503" s="14">
        <f t="shared" si="279"/>
        <v>0</v>
      </c>
      <c r="M1503" s="14">
        <f t="shared" si="280"/>
        <v>2.5259698997835214</v>
      </c>
      <c r="N1503" s="14">
        <f t="shared" si="276"/>
        <v>2.5259698997835214</v>
      </c>
      <c r="O1503" s="14">
        <f t="shared" si="281"/>
        <v>0</v>
      </c>
      <c r="P1503" s="14">
        <f t="shared" si="282"/>
        <v>0</v>
      </c>
      <c r="Q1503" s="14" t="str">
        <f t="shared" si="283"/>
        <v/>
      </c>
      <c r="R1503" s="14"/>
      <c r="S1503" s="14"/>
      <c r="T1503" s="14">
        <f t="shared" si="286"/>
        <v>1706.3058349840674</v>
      </c>
      <c r="U1503" s="14">
        <f t="shared" si="287"/>
        <v>221.61390284639998</v>
      </c>
      <c r="V1503" s="14">
        <f t="shared" si="284"/>
        <v>0</v>
      </c>
    </row>
    <row r="1504" spans="2:22" x14ac:dyDescent="0.3">
      <c r="B1504" s="12" t="s">
        <v>13</v>
      </c>
      <c r="C1504" s="12">
        <v>1496</v>
      </c>
      <c r="D1504" s="12">
        <v>19</v>
      </c>
      <c r="E1504" s="13">
        <v>43.3</v>
      </c>
      <c r="F1504" s="22">
        <f t="shared" si="277"/>
        <v>12.027777777777777</v>
      </c>
      <c r="G1504" s="14">
        <f t="shared" si="285"/>
        <v>0.70833333333333348</v>
      </c>
      <c r="H1504" s="14">
        <f>('motorcycle data'!$C$4)*(G1504)</f>
        <v>140.25000000000003</v>
      </c>
      <c r="I1504" s="14">
        <f>0.5*1.225*F1504^2*('motorcycle data'!$F$4)*('motorcycle data'!$G$4)</f>
        <v>29.152297154706783</v>
      </c>
      <c r="J1504" s="14">
        <f>IF(F1504=0,0,H1504+I1504+'motorcycle data'!$E$7)</f>
        <v>208.24989715470682</v>
      </c>
      <c r="K1504" s="14">
        <f t="shared" si="278"/>
        <v>208.24989715470682</v>
      </c>
      <c r="L1504" s="14">
        <f t="shared" si="279"/>
        <v>0</v>
      </c>
      <c r="M1504" s="14">
        <f t="shared" si="280"/>
        <v>2.5047834852218904</v>
      </c>
      <c r="N1504" s="14">
        <f t="shared" si="276"/>
        <v>2.5047834852218904</v>
      </c>
      <c r="O1504" s="14">
        <f t="shared" si="281"/>
        <v>0</v>
      </c>
      <c r="P1504" s="14">
        <f t="shared" si="282"/>
        <v>0</v>
      </c>
      <c r="Q1504" s="14" t="str">
        <f t="shared" si="283"/>
        <v/>
      </c>
      <c r="R1504" s="14"/>
      <c r="S1504" s="14"/>
      <c r="T1504" s="14">
        <f t="shared" si="286"/>
        <v>1708.8106184692892</v>
      </c>
      <c r="U1504" s="14">
        <f t="shared" si="287"/>
        <v>221.61390284639998</v>
      </c>
      <c r="V1504" s="14">
        <f t="shared" si="284"/>
        <v>0</v>
      </c>
    </row>
    <row r="1505" spans="2:22" x14ac:dyDescent="0.3">
      <c r="B1505" s="12" t="s">
        <v>13</v>
      </c>
      <c r="C1505" s="12">
        <v>1497</v>
      </c>
      <c r="D1505" s="12">
        <v>20</v>
      </c>
      <c r="E1505" s="13">
        <v>45.7</v>
      </c>
      <c r="F1505" s="22">
        <f t="shared" si="277"/>
        <v>12.694444444444445</v>
      </c>
      <c r="G1505" s="14">
        <f t="shared" si="285"/>
        <v>0.61111111111111194</v>
      </c>
      <c r="H1505" s="14">
        <f>('motorcycle data'!$C$4)*(G1505)</f>
        <v>121.00000000000017</v>
      </c>
      <c r="I1505" s="14">
        <f>0.5*1.225*F1505^2*('motorcycle data'!$F$4)*('motorcycle data'!$G$4)</f>
        <v>32.473521691743827</v>
      </c>
      <c r="J1505" s="14">
        <f>IF(F1505=0,0,H1505+I1505+'motorcycle data'!$E$7)</f>
        <v>192.321121691744</v>
      </c>
      <c r="K1505" s="14">
        <f t="shared" si="278"/>
        <v>192.321121691744</v>
      </c>
      <c r="L1505" s="14">
        <f t="shared" si="279"/>
        <v>0</v>
      </c>
      <c r="M1505" s="14">
        <f t="shared" si="280"/>
        <v>2.4414097948090836</v>
      </c>
      <c r="N1505" s="14">
        <f t="shared" si="276"/>
        <v>2.4414097948090836</v>
      </c>
      <c r="O1505" s="14">
        <f t="shared" si="281"/>
        <v>0</v>
      </c>
      <c r="P1505" s="14">
        <f t="shared" si="282"/>
        <v>0</v>
      </c>
      <c r="Q1505" s="14" t="str">
        <f t="shared" si="283"/>
        <v/>
      </c>
      <c r="R1505" s="14"/>
      <c r="S1505" s="14"/>
      <c r="T1505" s="14">
        <f t="shared" si="286"/>
        <v>1711.2520282640983</v>
      </c>
      <c r="U1505" s="14">
        <f t="shared" si="287"/>
        <v>221.61390284639998</v>
      </c>
      <c r="V1505" s="14">
        <f t="shared" si="284"/>
        <v>0</v>
      </c>
    </row>
    <row r="1506" spans="2:22" x14ac:dyDescent="0.3">
      <c r="B1506" s="12" t="s">
        <v>13</v>
      </c>
      <c r="C1506" s="12">
        <v>1498</v>
      </c>
      <c r="D1506" s="12">
        <v>21</v>
      </c>
      <c r="E1506" s="13">
        <v>47.7</v>
      </c>
      <c r="F1506" s="22">
        <f t="shared" si="277"/>
        <v>13.25</v>
      </c>
      <c r="G1506" s="14">
        <f t="shared" si="285"/>
        <v>0.49999999999999922</v>
      </c>
      <c r="H1506" s="14">
        <f>('motorcycle data'!$C$4)*(G1506)</f>
        <v>98.999999999999844</v>
      </c>
      <c r="I1506" s="14">
        <f>0.5*1.225*F1506^2*('motorcycle data'!$F$4)*('motorcycle data'!$G$4)</f>
        <v>35.378038281249992</v>
      </c>
      <c r="J1506" s="14">
        <f>IF(F1506=0,0,H1506+I1506+'motorcycle data'!$E$7)</f>
        <v>173.22563828124984</v>
      </c>
      <c r="K1506" s="14">
        <f t="shared" si="278"/>
        <v>173.22563828124984</v>
      </c>
      <c r="L1506" s="14">
        <f t="shared" si="279"/>
        <v>0</v>
      </c>
      <c r="M1506" s="14">
        <f t="shared" si="280"/>
        <v>2.2952397072265605</v>
      </c>
      <c r="N1506" s="14">
        <f t="shared" si="276"/>
        <v>2.2952397072265605</v>
      </c>
      <c r="O1506" s="14">
        <f t="shared" si="281"/>
        <v>0</v>
      </c>
      <c r="P1506" s="14">
        <f t="shared" si="282"/>
        <v>0</v>
      </c>
      <c r="Q1506" s="14" t="str">
        <f t="shared" si="283"/>
        <v/>
      </c>
      <c r="R1506" s="14"/>
      <c r="S1506" s="14"/>
      <c r="T1506" s="14">
        <f t="shared" si="286"/>
        <v>1713.5472679713248</v>
      </c>
      <c r="U1506" s="14">
        <f t="shared" si="287"/>
        <v>221.61390284639998</v>
      </c>
      <c r="V1506" s="14">
        <f t="shared" si="284"/>
        <v>0</v>
      </c>
    </row>
    <row r="1507" spans="2:22" x14ac:dyDescent="0.3">
      <c r="B1507" s="12" t="s">
        <v>13</v>
      </c>
      <c r="C1507" s="12">
        <v>1499</v>
      </c>
      <c r="D1507" s="12">
        <v>22</v>
      </c>
      <c r="E1507" s="13">
        <v>49.3</v>
      </c>
      <c r="F1507" s="22">
        <f t="shared" si="277"/>
        <v>13.694444444444443</v>
      </c>
      <c r="G1507" s="14">
        <f t="shared" si="285"/>
        <v>0.38888888888888851</v>
      </c>
      <c r="H1507" s="14">
        <f>('motorcycle data'!$C$4)*(G1507)</f>
        <v>76.999999999999929</v>
      </c>
      <c r="I1507" s="14">
        <f>0.5*1.225*F1507^2*('motorcycle data'!$F$4)*('motorcycle data'!$G$4)</f>
        <v>37.791212663966036</v>
      </c>
      <c r="J1507" s="14">
        <f>IF(F1507=0,0,H1507+I1507+'motorcycle data'!$E$7)</f>
        <v>153.63881266396595</v>
      </c>
      <c r="K1507" s="14">
        <f t="shared" si="278"/>
        <v>153.63881266396595</v>
      </c>
      <c r="L1507" s="14">
        <f t="shared" si="279"/>
        <v>0</v>
      </c>
      <c r="M1507" s="14">
        <f t="shared" si="280"/>
        <v>2.103998184537089</v>
      </c>
      <c r="N1507" s="14">
        <f t="shared" si="276"/>
        <v>2.103998184537089</v>
      </c>
      <c r="O1507" s="14">
        <f t="shared" si="281"/>
        <v>0</v>
      </c>
      <c r="P1507" s="14">
        <f t="shared" si="282"/>
        <v>0</v>
      </c>
      <c r="Q1507" s="14" t="str">
        <f t="shared" si="283"/>
        <v/>
      </c>
      <c r="R1507" s="14"/>
      <c r="S1507" s="14"/>
      <c r="T1507" s="14">
        <f t="shared" si="286"/>
        <v>1715.6512661558618</v>
      </c>
      <c r="U1507" s="14">
        <f t="shared" si="287"/>
        <v>221.61390284639998</v>
      </c>
      <c r="V1507" s="14">
        <f t="shared" si="284"/>
        <v>0</v>
      </c>
    </row>
    <row r="1508" spans="2:22" x14ac:dyDescent="0.3">
      <c r="B1508" s="12" t="s">
        <v>13</v>
      </c>
      <c r="C1508" s="12">
        <v>1500</v>
      </c>
      <c r="D1508" s="12">
        <v>23</v>
      </c>
      <c r="E1508" s="13">
        <v>50.5</v>
      </c>
      <c r="F1508" s="22">
        <f t="shared" si="277"/>
        <v>14.027777777777777</v>
      </c>
      <c r="G1508" s="14">
        <f t="shared" si="285"/>
        <v>0.27777777777777779</v>
      </c>
      <c r="H1508" s="14">
        <f>('motorcycle data'!$C$4)*(G1508)</f>
        <v>55</v>
      </c>
      <c r="I1508" s="14">
        <f>0.5*1.225*F1508^2*('motorcycle data'!$F$4)*('motorcycle data'!$G$4)</f>
        <v>39.653337432484562</v>
      </c>
      <c r="J1508" s="14">
        <f>IF(F1508=0,0,H1508+I1508+'motorcycle data'!$E$7)</f>
        <v>133.50093743248456</v>
      </c>
      <c r="K1508" s="14">
        <f t="shared" si="278"/>
        <v>133.50093743248456</v>
      </c>
      <c r="L1508" s="14">
        <f t="shared" si="279"/>
        <v>0</v>
      </c>
      <c r="M1508" s="14">
        <f t="shared" si="280"/>
        <v>1.8727214834279085</v>
      </c>
      <c r="N1508" s="14">
        <f t="shared" si="276"/>
        <v>1.8727214834279085</v>
      </c>
      <c r="O1508" s="14">
        <f t="shared" si="281"/>
        <v>0</v>
      </c>
      <c r="P1508" s="14">
        <f t="shared" si="282"/>
        <v>0</v>
      </c>
      <c r="Q1508" s="14" t="str">
        <f t="shared" si="283"/>
        <v/>
      </c>
      <c r="R1508" s="14"/>
      <c r="S1508" s="14"/>
      <c r="T1508" s="14">
        <f t="shared" si="286"/>
        <v>1717.5239876392898</v>
      </c>
      <c r="U1508" s="14">
        <f t="shared" si="287"/>
        <v>221.61390284639998</v>
      </c>
      <c r="V1508" s="14">
        <f t="shared" si="284"/>
        <v>0</v>
      </c>
    </row>
    <row r="1509" spans="2:22" x14ac:dyDescent="0.3">
      <c r="B1509" s="12" t="s">
        <v>13</v>
      </c>
      <c r="C1509" s="12">
        <v>1501</v>
      </c>
      <c r="D1509" s="12">
        <v>24</v>
      </c>
      <c r="E1509" s="13">
        <v>51.3</v>
      </c>
      <c r="F1509" s="22">
        <f t="shared" si="277"/>
        <v>14.249999999999998</v>
      </c>
      <c r="G1509" s="14">
        <f t="shared" si="285"/>
        <v>0.2222222222222224</v>
      </c>
      <c r="H1509" s="14">
        <f>('motorcycle data'!$C$4)*(G1509)</f>
        <v>44.000000000000036</v>
      </c>
      <c r="I1509" s="14">
        <f>0.5*1.225*F1509^2*('motorcycle data'!$F$4)*('motorcycle data'!$G$4)</f>
        <v>40.919632031249989</v>
      </c>
      <c r="J1509" s="14">
        <f>IF(F1509=0,0,H1509+I1509+'motorcycle data'!$E$7)</f>
        <v>123.76723203125002</v>
      </c>
      <c r="K1509" s="14">
        <f t="shared" si="278"/>
        <v>123.76723203125002</v>
      </c>
      <c r="L1509" s="14">
        <f t="shared" si="279"/>
        <v>0</v>
      </c>
      <c r="M1509" s="14">
        <f t="shared" si="280"/>
        <v>1.7636830564453125</v>
      </c>
      <c r="N1509" s="14">
        <f t="shared" si="276"/>
        <v>1.7636830564453125</v>
      </c>
      <c r="O1509" s="14">
        <f t="shared" si="281"/>
        <v>0</v>
      </c>
      <c r="P1509" s="14">
        <f t="shared" si="282"/>
        <v>0</v>
      </c>
      <c r="Q1509" s="14" t="str">
        <f t="shared" si="283"/>
        <v/>
      </c>
      <c r="R1509" s="14"/>
      <c r="S1509" s="14"/>
      <c r="T1509" s="14">
        <f t="shared" si="286"/>
        <v>1719.2876706957352</v>
      </c>
      <c r="U1509" s="14">
        <f t="shared" si="287"/>
        <v>221.61390284639998</v>
      </c>
      <c r="V1509" s="14">
        <f t="shared" si="284"/>
        <v>0</v>
      </c>
    </row>
    <row r="1510" spans="2:22" x14ac:dyDescent="0.3">
      <c r="B1510" s="12" t="s">
        <v>13</v>
      </c>
      <c r="C1510" s="12">
        <v>1502</v>
      </c>
      <c r="D1510" s="12">
        <v>25</v>
      </c>
      <c r="E1510" s="13">
        <v>52.1</v>
      </c>
      <c r="F1510" s="22">
        <f t="shared" si="277"/>
        <v>14.472222222222221</v>
      </c>
      <c r="G1510" s="14">
        <f t="shared" si="285"/>
        <v>0.19444444444444522</v>
      </c>
      <c r="H1510" s="14">
        <f>('motorcycle data'!$C$4)*(G1510)</f>
        <v>38.500000000000156</v>
      </c>
      <c r="I1510" s="14">
        <f>0.5*1.225*F1510^2*('motorcycle data'!$F$4)*('motorcycle data'!$G$4)</f>
        <v>42.205829099151224</v>
      </c>
      <c r="J1510" s="14">
        <f>IF(F1510=0,0,H1510+I1510+'motorcycle data'!$E$7)</f>
        <v>119.55342909915137</v>
      </c>
      <c r="K1510" s="14">
        <f t="shared" si="278"/>
        <v>119.55342909915137</v>
      </c>
      <c r="L1510" s="14">
        <f t="shared" si="279"/>
        <v>0</v>
      </c>
      <c r="M1510" s="14">
        <f t="shared" si="280"/>
        <v>1.7302037933516075</v>
      </c>
      <c r="N1510" s="14">
        <f t="shared" si="276"/>
        <v>1.7302037933516075</v>
      </c>
      <c r="O1510" s="14">
        <f t="shared" si="281"/>
        <v>0</v>
      </c>
      <c r="P1510" s="14">
        <f t="shared" si="282"/>
        <v>0</v>
      </c>
      <c r="Q1510" s="14" t="str">
        <f t="shared" si="283"/>
        <v/>
      </c>
      <c r="R1510" s="14"/>
      <c r="S1510" s="14"/>
      <c r="T1510" s="14">
        <f t="shared" si="286"/>
        <v>1721.0178744890868</v>
      </c>
      <c r="U1510" s="14">
        <f t="shared" si="287"/>
        <v>221.61390284639998</v>
      </c>
      <c r="V1510" s="14">
        <f t="shared" si="284"/>
        <v>0</v>
      </c>
    </row>
    <row r="1511" spans="2:22" x14ac:dyDescent="0.3">
      <c r="B1511" s="12" t="s">
        <v>13</v>
      </c>
      <c r="C1511" s="12">
        <v>1503</v>
      </c>
      <c r="D1511" s="12">
        <v>26</v>
      </c>
      <c r="E1511" s="13">
        <v>52.7</v>
      </c>
      <c r="F1511" s="22">
        <f t="shared" si="277"/>
        <v>14.638888888888889</v>
      </c>
      <c r="G1511" s="14">
        <f t="shared" si="285"/>
        <v>0.18055555555555516</v>
      </c>
      <c r="H1511" s="14">
        <f>('motorcycle data'!$C$4)*(G1511)</f>
        <v>35.749999999999922</v>
      </c>
      <c r="I1511" s="14">
        <f>0.5*1.225*F1511^2*('motorcycle data'!$F$4)*('motorcycle data'!$G$4)</f>
        <v>43.183537895447536</v>
      </c>
      <c r="J1511" s="14">
        <f>IF(F1511=0,0,H1511+I1511+'motorcycle data'!$E$7)</f>
        <v>117.78113789544746</v>
      </c>
      <c r="K1511" s="14">
        <f t="shared" si="278"/>
        <v>117.78113789544746</v>
      </c>
      <c r="L1511" s="14">
        <f t="shared" si="279"/>
        <v>0</v>
      </c>
      <c r="M1511" s="14">
        <f t="shared" si="280"/>
        <v>1.7241849908583557</v>
      </c>
      <c r="N1511" s="14">
        <f t="shared" si="276"/>
        <v>1.7241849908583557</v>
      </c>
      <c r="O1511" s="14">
        <f t="shared" si="281"/>
        <v>0</v>
      </c>
      <c r="P1511" s="14">
        <f t="shared" si="282"/>
        <v>0</v>
      </c>
      <c r="Q1511" s="14" t="str">
        <f t="shared" si="283"/>
        <v/>
      </c>
      <c r="R1511" s="14"/>
      <c r="S1511" s="14"/>
      <c r="T1511" s="14">
        <f t="shared" si="286"/>
        <v>1722.7420594799451</v>
      </c>
      <c r="U1511" s="14">
        <f t="shared" si="287"/>
        <v>221.61390284639998</v>
      </c>
      <c r="V1511" s="14">
        <f t="shared" si="284"/>
        <v>0</v>
      </c>
    </row>
    <row r="1512" spans="2:22" x14ac:dyDescent="0.3">
      <c r="B1512" s="12" t="s">
        <v>13</v>
      </c>
      <c r="C1512" s="12">
        <v>1504</v>
      </c>
      <c r="D1512" s="12">
        <v>27</v>
      </c>
      <c r="E1512" s="13">
        <v>53.4</v>
      </c>
      <c r="F1512" s="22">
        <f t="shared" si="277"/>
        <v>14.833333333333332</v>
      </c>
      <c r="G1512" s="14">
        <f t="shared" si="285"/>
        <v>0.18055555555555516</v>
      </c>
      <c r="H1512" s="14">
        <f>('motorcycle data'!$C$4)*(G1512)</f>
        <v>35.749999999999922</v>
      </c>
      <c r="I1512" s="14">
        <f>0.5*1.225*F1512^2*('motorcycle data'!$F$4)*('motorcycle data'!$G$4)</f>
        <v>44.33834756944443</v>
      </c>
      <c r="J1512" s="14">
        <f>IF(F1512=0,0,H1512+I1512+'motorcycle data'!$E$7)</f>
        <v>118.93594756944435</v>
      </c>
      <c r="K1512" s="14">
        <f t="shared" si="278"/>
        <v>118.93594756944435</v>
      </c>
      <c r="L1512" s="14">
        <f t="shared" si="279"/>
        <v>0</v>
      </c>
      <c r="M1512" s="14">
        <f t="shared" si="280"/>
        <v>1.7642165556134244</v>
      </c>
      <c r="N1512" s="14">
        <f t="shared" si="276"/>
        <v>1.7642165556134244</v>
      </c>
      <c r="O1512" s="14">
        <f t="shared" si="281"/>
        <v>0</v>
      </c>
      <c r="P1512" s="14">
        <f t="shared" si="282"/>
        <v>0</v>
      </c>
      <c r="Q1512" s="14" t="str">
        <f t="shared" si="283"/>
        <v/>
      </c>
      <c r="R1512" s="14"/>
      <c r="S1512" s="14"/>
      <c r="T1512" s="14">
        <f t="shared" si="286"/>
        <v>1724.5062760355586</v>
      </c>
      <c r="U1512" s="14">
        <f t="shared" si="287"/>
        <v>221.61390284639998</v>
      </c>
      <c r="V1512" s="14">
        <f t="shared" si="284"/>
        <v>0</v>
      </c>
    </row>
    <row r="1513" spans="2:22" x14ac:dyDescent="0.3">
      <c r="B1513" s="12" t="s">
        <v>13</v>
      </c>
      <c r="C1513" s="12">
        <v>1505</v>
      </c>
      <c r="D1513" s="12">
        <v>28</v>
      </c>
      <c r="E1513" s="13">
        <v>54</v>
      </c>
      <c r="F1513" s="22">
        <f t="shared" si="277"/>
        <v>15</v>
      </c>
      <c r="G1513" s="14">
        <f t="shared" si="285"/>
        <v>0.15277777777777798</v>
      </c>
      <c r="H1513" s="14">
        <f>('motorcycle data'!$C$4)*(G1513)</f>
        <v>30.250000000000043</v>
      </c>
      <c r="I1513" s="14">
        <f>0.5*1.225*F1513^2*('motorcycle data'!$F$4)*('motorcycle data'!$G$4)</f>
        <v>45.340312499999996</v>
      </c>
      <c r="J1513" s="14">
        <f>IF(F1513=0,0,H1513+I1513+'motorcycle data'!$E$7)</f>
        <v>114.43791250000004</v>
      </c>
      <c r="K1513" s="14">
        <f t="shared" si="278"/>
        <v>114.43791250000004</v>
      </c>
      <c r="L1513" s="14">
        <f t="shared" si="279"/>
        <v>0</v>
      </c>
      <c r="M1513" s="14">
        <f t="shared" si="280"/>
        <v>1.7165686875000006</v>
      </c>
      <c r="N1513" s="14">
        <f t="shared" si="276"/>
        <v>1.7165686875000006</v>
      </c>
      <c r="O1513" s="14">
        <f t="shared" si="281"/>
        <v>0</v>
      </c>
      <c r="P1513" s="14">
        <f t="shared" si="282"/>
        <v>0</v>
      </c>
      <c r="Q1513" s="14" t="str">
        <f t="shared" si="283"/>
        <v/>
      </c>
      <c r="R1513" s="14"/>
      <c r="S1513" s="14"/>
      <c r="T1513" s="14">
        <f t="shared" si="286"/>
        <v>1726.2228447230586</v>
      </c>
      <c r="U1513" s="14">
        <f t="shared" si="287"/>
        <v>221.61390284639998</v>
      </c>
      <c r="V1513" s="14">
        <f t="shared" si="284"/>
        <v>0</v>
      </c>
    </row>
    <row r="1514" spans="2:22" x14ac:dyDescent="0.3">
      <c r="B1514" s="12" t="s">
        <v>13</v>
      </c>
      <c r="C1514" s="12">
        <v>1506</v>
      </c>
      <c r="D1514" s="12">
        <v>29</v>
      </c>
      <c r="E1514" s="13">
        <v>54.5</v>
      </c>
      <c r="F1514" s="22">
        <f t="shared" si="277"/>
        <v>15.138888888888889</v>
      </c>
      <c r="G1514" s="14">
        <f t="shared" si="285"/>
        <v>0.1388888888888889</v>
      </c>
      <c r="H1514" s="14">
        <f>('motorcycle data'!$C$4)*(G1514)</f>
        <v>27.5</v>
      </c>
      <c r="I1514" s="14">
        <f>0.5*1.225*F1514^2*('motorcycle data'!$F$4)*('motorcycle data'!$G$4)</f>
        <v>46.183835117669759</v>
      </c>
      <c r="J1514" s="14">
        <f>IF(F1514=0,0,H1514+I1514+'motorcycle data'!$E$7)</f>
        <v>112.53143511766976</v>
      </c>
      <c r="K1514" s="14">
        <f t="shared" si="278"/>
        <v>112.53143511766976</v>
      </c>
      <c r="L1514" s="14">
        <f t="shared" si="279"/>
        <v>0</v>
      </c>
      <c r="M1514" s="14">
        <f t="shared" si="280"/>
        <v>1.7036008927536115</v>
      </c>
      <c r="N1514" s="14">
        <f t="shared" si="276"/>
        <v>1.7036008927536115</v>
      </c>
      <c r="O1514" s="14">
        <f t="shared" si="281"/>
        <v>0</v>
      </c>
      <c r="P1514" s="14">
        <f t="shared" si="282"/>
        <v>0</v>
      </c>
      <c r="Q1514" s="14" t="str">
        <f t="shared" si="283"/>
        <v/>
      </c>
      <c r="R1514" s="14"/>
      <c r="S1514" s="14"/>
      <c r="T1514" s="14">
        <f t="shared" si="286"/>
        <v>1727.9264456158123</v>
      </c>
      <c r="U1514" s="14">
        <f t="shared" si="287"/>
        <v>221.61390284639998</v>
      </c>
      <c r="V1514" s="14">
        <f t="shared" si="284"/>
        <v>0</v>
      </c>
    </row>
    <row r="1515" spans="2:22" x14ac:dyDescent="0.3">
      <c r="B1515" s="12" t="s">
        <v>13</v>
      </c>
      <c r="C1515" s="12">
        <v>1507</v>
      </c>
      <c r="D1515" s="12">
        <v>30</v>
      </c>
      <c r="E1515" s="13">
        <v>55</v>
      </c>
      <c r="F1515" s="22">
        <f t="shared" si="277"/>
        <v>15.277777777777777</v>
      </c>
      <c r="G1515" s="14">
        <f t="shared" si="285"/>
        <v>0.15277777777777798</v>
      </c>
      <c r="H1515" s="14">
        <f>('motorcycle data'!$C$4)*(G1515)</f>
        <v>30.250000000000043</v>
      </c>
      <c r="I1515" s="14">
        <f>0.5*1.225*F1515^2*('motorcycle data'!$F$4)*('motorcycle data'!$G$4)</f>
        <v>47.03513213734567</v>
      </c>
      <c r="J1515" s="14">
        <f>IF(F1515=0,0,H1515+I1515+'motorcycle data'!$E$7)</f>
        <v>116.13273213734571</v>
      </c>
      <c r="K1515" s="14">
        <f t="shared" si="278"/>
        <v>116.13273213734571</v>
      </c>
      <c r="L1515" s="14">
        <f t="shared" si="279"/>
        <v>0</v>
      </c>
      <c r="M1515" s="14">
        <f t="shared" si="280"/>
        <v>1.7742500743205594</v>
      </c>
      <c r="N1515" s="14">
        <f t="shared" si="276"/>
        <v>1.7742500743205594</v>
      </c>
      <c r="O1515" s="14">
        <f t="shared" si="281"/>
        <v>0</v>
      </c>
      <c r="P1515" s="14">
        <f t="shared" si="282"/>
        <v>0</v>
      </c>
      <c r="Q1515" s="14" t="str">
        <f t="shared" si="283"/>
        <v/>
      </c>
      <c r="R1515" s="14"/>
      <c r="S1515" s="14"/>
      <c r="T1515" s="14">
        <f t="shared" si="286"/>
        <v>1729.700695690133</v>
      </c>
      <c r="U1515" s="14">
        <f t="shared" si="287"/>
        <v>221.61390284639998</v>
      </c>
      <c r="V1515" s="14">
        <f t="shared" si="284"/>
        <v>0</v>
      </c>
    </row>
    <row r="1516" spans="2:22" x14ac:dyDescent="0.3">
      <c r="B1516" s="12" t="s">
        <v>13</v>
      </c>
      <c r="C1516" s="12">
        <v>1508</v>
      </c>
      <c r="D1516" s="12">
        <v>31</v>
      </c>
      <c r="E1516" s="13">
        <v>55.6</v>
      </c>
      <c r="F1516" s="22">
        <f t="shared" si="277"/>
        <v>15.444444444444445</v>
      </c>
      <c r="G1516" s="14">
        <f t="shared" si="285"/>
        <v>0.18055555555555516</v>
      </c>
      <c r="H1516" s="14">
        <f>('motorcycle data'!$C$4)*(G1516)</f>
        <v>35.749999999999922</v>
      </c>
      <c r="I1516" s="14">
        <f>0.5*1.225*F1516^2*('motorcycle data'!$F$4)*('motorcycle data'!$G$4)</f>
        <v>48.066950771604937</v>
      </c>
      <c r="J1516" s="14">
        <f>IF(F1516=0,0,H1516+I1516+'motorcycle data'!$E$7)</f>
        <v>122.66455077160487</v>
      </c>
      <c r="K1516" s="14">
        <f t="shared" si="278"/>
        <v>122.66455077160487</v>
      </c>
      <c r="L1516" s="14">
        <f t="shared" si="279"/>
        <v>0</v>
      </c>
      <c r="M1516" s="14">
        <f t="shared" si="280"/>
        <v>1.8944858396947863</v>
      </c>
      <c r="N1516" s="14">
        <f t="shared" si="276"/>
        <v>1.8944858396947863</v>
      </c>
      <c r="O1516" s="14">
        <f t="shared" si="281"/>
        <v>0</v>
      </c>
      <c r="P1516" s="14">
        <f t="shared" si="282"/>
        <v>0</v>
      </c>
      <c r="Q1516" s="14" t="str">
        <f t="shared" si="283"/>
        <v/>
      </c>
      <c r="R1516" s="14"/>
      <c r="S1516" s="14"/>
      <c r="T1516" s="14">
        <f t="shared" si="286"/>
        <v>1731.5951815298279</v>
      </c>
      <c r="U1516" s="14">
        <f t="shared" si="287"/>
        <v>221.61390284639998</v>
      </c>
      <c r="V1516" s="14">
        <f t="shared" si="284"/>
        <v>0</v>
      </c>
    </row>
    <row r="1517" spans="2:22" x14ac:dyDescent="0.3">
      <c r="B1517" s="12" t="s">
        <v>13</v>
      </c>
      <c r="C1517" s="12">
        <v>1509</v>
      </c>
      <c r="D1517" s="12">
        <v>32</v>
      </c>
      <c r="E1517" s="13">
        <v>56.3</v>
      </c>
      <c r="F1517" s="22">
        <f t="shared" si="277"/>
        <v>15.638888888888888</v>
      </c>
      <c r="G1517" s="14">
        <f t="shared" si="285"/>
        <v>0.2222222222222224</v>
      </c>
      <c r="H1517" s="14">
        <f>('motorcycle data'!$C$4)*(G1517)</f>
        <v>44.000000000000036</v>
      </c>
      <c r="I1517" s="14">
        <f>0.5*1.225*F1517^2*('motorcycle data'!$F$4)*('motorcycle data'!$G$4)</f>
        <v>49.284888589891963</v>
      </c>
      <c r="J1517" s="14">
        <f>IF(F1517=0,0,H1517+I1517+'motorcycle data'!$E$7)</f>
        <v>132.13248858989201</v>
      </c>
      <c r="K1517" s="14">
        <f t="shared" si="278"/>
        <v>132.13248858989201</v>
      </c>
      <c r="L1517" s="14">
        <f t="shared" si="279"/>
        <v>0</v>
      </c>
      <c r="M1517" s="14">
        <f t="shared" si="280"/>
        <v>2.0664053076696995</v>
      </c>
      <c r="N1517" s="14">
        <f t="shared" si="276"/>
        <v>2.0664053076696995</v>
      </c>
      <c r="O1517" s="14">
        <f t="shared" si="281"/>
        <v>0</v>
      </c>
      <c r="P1517" s="14">
        <f t="shared" si="282"/>
        <v>0</v>
      </c>
      <c r="Q1517" s="14" t="str">
        <f t="shared" si="283"/>
        <v/>
      </c>
      <c r="R1517" s="14"/>
      <c r="S1517" s="14"/>
      <c r="T1517" s="14">
        <f t="shared" si="286"/>
        <v>1733.6615868374977</v>
      </c>
      <c r="U1517" s="14">
        <f t="shared" si="287"/>
        <v>221.61390284639998</v>
      </c>
      <c r="V1517" s="14">
        <f t="shared" si="284"/>
        <v>0</v>
      </c>
    </row>
    <row r="1518" spans="2:22" x14ac:dyDescent="0.3">
      <c r="B1518" s="12" t="s">
        <v>13</v>
      </c>
      <c r="C1518" s="12">
        <v>1510</v>
      </c>
      <c r="D1518" s="12">
        <v>33</v>
      </c>
      <c r="E1518" s="13">
        <v>57.2</v>
      </c>
      <c r="F1518" s="22">
        <f t="shared" si="277"/>
        <v>15.888888888888889</v>
      </c>
      <c r="G1518" s="14">
        <f t="shared" si="285"/>
        <v>0.30555555555555597</v>
      </c>
      <c r="H1518" s="14">
        <f>('motorcycle data'!$C$4)*(G1518)</f>
        <v>60.500000000000085</v>
      </c>
      <c r="I1518" s="14">
        <f>0.5*1.225*F1518^2*('motorcycle data'!$F$4)*('motorcycle data'!$G$4)</f>
        <v>50.873198919753086</v>
      </c>
      <c r="J1518" s="14">
        <f>IF(F1518=0,0,H1518+I1518+'motorcycle data'!$E$7)</f>
        <v>150.22079891975318</v>
      </c>
      <c r="K1518" s="14">
        <f t="shared" si="278"/>
        <v>150.22079891975318</v>
      </c>
      <c r="L1518" s="14">
        <f t="shared" si="279"/>
        <v>0</v>
      </c>
      <c r="M1518" s="14">
        <f t="shared" si="280"/>
        <v>2.3868415828360785</v>
      </c>
      <c r="N1518" s="14">
        <f t="shared" si="276"/>
        <v>2.3868415828360785</v>
      </c>
      <c r="O1518" s="14">
        <f t="shared" si="281"/>
        <v>0</v>
      </c>
      <c r="P1518" s="14">
        <f t="shared" si="282"/>
        <v>0</v>
      </c>
      <c r="Q1518" s="14" t="str">
        <f t="shared" si="283"/>
        <v/>
      </c>
      <c r="R1518" s="14"/>
      <c r="S1518" s="14"/>
      <c r="T1518" s="14">
        <f t="shared" si="286"/>
        <v>1736.0484284203337</v>
      </c>
      <c r="U1518" s="14">
        <f t="shared" si="287"/>
        <v>221.61390284639998</v>
      </c>
      <c r="V1518" s="14">
        <f t="shared" si="284"/>
        <v>0</v>
      </c>
    </row>
    <row r="1519" spans="2:22" x14ac:dyDescent="0.3">
      <c r="B1519" s="12" t="s">
        <v>13</v>
      </c>
      <c r="C1519" s="12">
        <v>1511</v>
      </c>
      <c r="D1519" s="12">
        <v>34</v>
      </c>
      <c r="E1519" s="13">
        <v>58.5</v>
      </c>
      <c r="F1519" s="22">
        <f t="shared" si="277"/>
        <v>16.25</v>
      </c>
      <c r="G1519" s="14">
        <f t="shared" si="285"/>
        <v>0.41666666666666663</v>
      </c>
      <c r="H1519" s="14">
        <f>('motorcycle data'!$C$4)*(G1519)</f>
        <v>82.499999999999986</v>
      </c>
      <c r="I1519" s="14">
        <f>0.5*1.225*F1519^2*('motorcycle data'!$F$4)*('motorcycle data'!$G$4)</f>
        <v>53.211894531249989</v>
      </c>
      <c r="J1519" s="14">
        <f>IF(F1519=0,0,H1519+I1519+'motorcycle data'!$E$7)</f>
        <v>174.55949453124998</v>
      </c>
      <c r="K1519" s="14">
        <f t="shared" si="278"/>
        <v>174.55949453124998</v>
      </c>
      <c r="L1519" s="14">
        <f t="shared" si="279"/>
        <v>0</v>
      </c>
      <c r="M1519" s="14">
        <f t="shared" si="280"/>
        <v>2.836591786132812</v>
      </c>
      <c r="N1519" s="14">
        <f t="shared" si="276"/>
        <v>2.836591786132812</v>
      </c>
      <c r="O1519" s="14">
        <f t="shared" si="281"/>
        <v>0</v>
      </c>
      <c r="P1519" s="14">
        <f t="shared" si="282"/>
        <v>0</v>
      </c>
      <c r="Q1519" s="14" t="str">
        <f t="shared" si="283"/>
        <v/>
      </c>
      <c r="R1519" s="14"/>
      <c r="S1519" s="14"/>
      <c r="T1519" s="14">
        <f t="shared" si="286"/>
        <v>1738.8850202064666</v>
      </c>
      <c r="U1519" s="14">
        <f t="shared" si="287"/>
        <v>221.61390284639998</v>
      </c>
      <c r="V1519" s="14">
        <f t="shared" si="284"/>
        <v>0</v>
      </c>
    </row>
    <row r="1520" spans="2:22" x14ac:dyDescent="0.3">
      <c r="B1520" s="12" t="s">
        <v>13</v>
      </c>
      <c r="C1520" s="12">
        <v>1512</v>
      </c>
      <c r="D1520" s="12">
        <v>35</v>
      </c>
      <c r="E1520" s="13">
        <v>60.2</v>
      </c>
      <c r="F1520" s="22">
        <f t="shared" si="277"/>
        <v>16.722222222222221</v>
      </c>
      <c r="G1520" s="14">
        <f t="shared" si="285"/>
        <v>0.52777777777777735</v>
      </c>
      <c r="H1520" s="14">
        <f>('motorcycle data'!$C$4)*(G1520)</f>
        <v>104.49999999999991</v>
      </c>
      <c r="I1520" s="14">
        <f>0.5*1.225*F1520^2*('motorcycle data'!$F$4)*('motorcycle data'!$G$4)</f>
        <v>56.349487692901228</v>
      </c>
      <c r="J1520" s="14">
        <f>IF(F1520=0,0,H1520+I1520+'motorcycle data'!$E$7)</f>
        <v>199.69708769290114</v>
      </c>
      <c r="K1520" s="14">
        <f t="shared" si="278"/>
        <v>199.69708769290114</v>
      </c>
      <c r="L1520" s="14">
        <f t="shared" si="279"/>
        <v>0</v>
      </c>
      <c r="M1520" s="14">
        <f t="shared" si="280"/>
        <v>3.3393790775312908</v>
      </c>
      <c r="N1520" s="14">
        <f t="shared" si="276"/>
        <v>3.3393790775312908</v>
      </c>
      <c r="O1520" s="14">
        <f t="shared" si="281"/>
        <v>0</v>
      </c>
      <c r="P1520" s="14">
        <f t="shared" si="282"/>
        <v>0</v>
      </c>
      <c r="Q1520" s="14" t="str">
        <f t="shared" si="283"/>
        <v/>
      </c>
      <c r="R1520" s="14"/>
      <c r="S1520" s="14"/>
      <c r="T1520" s="14">
        <f t="shared" si="286"/>
        <v>1742.2243992839979</v>
      </c>
      <c r="U1520" s="14">
        <f t="shared" si="287"/>
        <v>221.61390284639998</v>
      </c>
      <c r="V1520" s="14">
        <f t="shared" si="284"/>
        <v>0</v>
      </c>
    </row>
    <row r="1521" spans="2:22" x14ac:dyDescent="0.3">
      <c r="B1521" s="12" t="s">
        <v>13</v>
      </c>
      <c r="C1521" s="12">
        <v>1513</v>
      </c>
      <c r="D1521" s="12">
        <v>36</v>
      </c>
      <c r="E1521" s="13">
        <v>62.3</v>
      </c>
      <c r="F1521" s="22">
        <f t="shared" si="277"/>
        <v>17.305555555555554</v>
      </c>
      <c r="G1521" s="14">
        <f t="shared" si="285"/>
        <v>0.625</v>
      </c>
      <c r="H1521" s="14">
        <f>('motorcycle data'!$C$4)*(G1521)</f>
        <v>123.75</v>
      </c>
      <c r="I1521" s="14">
        <f>0.5*1.225*F1521^2*('motorcycle data'!$F$4)*('motorcycle data'!$G$4)</f>
        <v>60.349417525077143</v>
      </c>
      <c r="J1521" s="14">
        <f>IF(F1521=0,0,H1521+I1521+'motorcycle data'!$E$7)</f>
        <v>222.94701752507714</v>
      </c>
      <c r="K1521" s="14">
        <f t="shared" si="278"/>
        <v>222.94701752507714</v>
      </c>
      <c r="L1521" s="14">
        <f t="shared" si="279"/>
        <v>0</v>
      </c>
      <c r="M1521" s="14">
        <f t="shared" si="280"/>
        <v>3.8582219977256398</v>
      </c>
      <c r="N1521" s="14">
        <f t="shared" si="276"/>
        <v>3.8582219977256398</v>
      </c>
      <c r="O1521" s="14">
        <f t="shared" si="281"/>
        <v>0</v>
      </c>
      <c r="P1521" s="14">
        <f t="shared" si="282"/>
        <v>0</v>
      </c>
      <c r="Q1521" s="14" t="str">
        <f t="shared" si="283"/>
        <v/>
      </c>
      <c r="R1521" s="14"/>
      <c r="S1521" s="14"/>
      <c r="T1521" s="14">
        <f t="shared" si="286"/>
        <v>1746.0826212817235</v>
      </c>
      <c r="U1521" s="14">
        <f t="shared" si="287"/>
        <v>221.61390284639998</v>
      </c>
      <c r="V1521" s="14">
        <f t="shared" si="284"/>
        <v>0</v>
      </c>
    </row>
    <row r="1522" spans="2:22" x14ac:dyDescent="0.3">
      <c r="B1522" s="12" t="s">
        <v>13</v>
      </c>
      <c r="C1522" s="12">
        <v>1514</v>
      </c>
      <c r="D1522" s="12">
        <v>37</v>
      </c>
      <c r="E1522" s="13">
        <v>64.7</v>
      </c>
      <c r="F1522" s="22">
        <f t="shared" si="277"/>
        <v>17.972222222222221</v>
      </c>
      <c r="G1522" s="14">
        <f t="shared" si="285"/>
        <v>0.6666666666666663</v>
      </c>
      <c r="H1522" s="14">
        <f>('motorcycle data'!$C$4)*(G1522)</f>
        <v>131.99999999999991</v>
      </c>
      <c r="I1522" s="14">
        <f>0.5*1.225*F1522^2*('motorcycle data'!$F$4)*('motorcycle data'!$G$4)</f>
        <v>65.088692988040108</v>
      </c>
      <c r="J1522" s="14">
        <f>IF(F1522=0,0,H1522+I1522+'motorcycle data'!$E$7)</f>
        <v>235.93629298804001</v>
      </c>
      <c r="K1522" s="14">
        <f t="shared" si="278"/>
        <v>235.93629298804001</v>
      </c>
      <c r="L1522" s="14">
        <f t="shared" si="279"/>
        <v>0</v>
      </c>
      <c r="M1522" s="14">
        <f t="shared" si="280"/>
        <v>4.240299487868386</v>
      </c>
      <c r="N1522" s="14">
        <f t="shared" si="276"/>
        <v>4.240299487868386</v>
      </c>
      <c r="O1522" s="14">
        <f t="shared" si="281"/>
        <v>0</v>
      </c>
      <c r="P1522" s="14">
        <f t="shared" si="282"/>
        <v>0</v>
      </c>
      <c r="Q1522" s="14" t="str">
        <f t="shared" si="283"/>
        <v/>
      </c>
      <c r="R1522" s="14"/>
      <c r="S1522" s="14"/>
      <c r="T1522" s="14">
        <f t="shared" si="286"/>
        <v>1750.322920769592</v>
      </c>
      <c r="U1522" s="14">
        <f t="shared" si="287"/>
        <v>221.61390284639998</v>
      </c>
      <c r="V1522" s="14">
        <f t="shared" si="284"/>
        <v>0</v>
      </c>
    </row>
    <row r="1523" spans="2:22" x14ac:dyDescent="0.3">
      <c r="B1523" s="12" t="s">
        <v>13</v>
      </c>
      <c r="C1523" s="12">
        <v>1515</v>
      </c>
      <c r="D1523" s="12">
        <v>38</v>
      </c>
      <c r="E1523" s="13">
        <v>67.099999999999994</v>
      </c>
      <c r="F1523" s="22">
        <f t="shared" si="277"/>
        <v>18.638888888888886</v>
      </c>
      <c r="G1523" s="14">
        <f t="shared" si="285"/>
        <v>0.625</v>
      </c>
      <c r="H1523" s="14">
        <f>('motorcycle data'!$C$4)*(G1523)</f>
        <v>123.75</v>
      </c>
      <c r="I1523" s="14">
        <f>0.5*1.225*F1523^2*('motorcycle data'!$F$4)*('motorcycle data'!$G$4)</f>
        <v>70.007090673225278</v>
      </c>
      <c r="J1523" s="14">
        <f>IF(F1523=0,0,H1523+I1523+'motorcycle data'!$E$7)</f>
        <v>232.60469067322526</v>
      </c>
      <c r="K1523" s="14">
        <f t="shared" si="278"/>
        <v>232.60469067322526</v>
      </c>
      <c r="L1523" s="14">
        <f t="shared" si="279"/>
        <v>0</v>
      </c>
      <c r="M1523" s="14">
        <f t="shared" si="280"/>
        <v>4.3354929844926149</v>
      </c>
      <c r="N1523" s="14">
        <f t="shared" si="276"/>
        <v>4.3354929844926149</v>
      </c>
      <c r="O1523" s="14">
        <f t="shared" si="281"/>
        <v>0</v>
      </c>
      <c r="P1523" s="14">
        <f t="shared" si="282"/>
        <v>0</v>
      </c>
      <c r="Q1523" s="14" t="str">
        <f t="shared" si="283"/>
        <v/>
      </c>
      <c r="R1523" s="14"/>
      <c r="S1523" s="14"/>
      <c r="T1523" s="14">
        <f t="shared" si="286"/>
        <v>1754.6584137540847</v>
      </c>
      <c r="U1523" s="14">
        <f t="shared" si="287"/>
        <v>221.61390284639998</v>
      </c>
      <c r="V1523" s="14">
        <f t="shared" si="284"/>
        <v>0</v>
      </c>
    </row>
    <row r="1524" spans="2:22" x14ac:dyDescent="0.3">
      <c r="B1524" s="12" t="s">
        <v>13</v>
      </c>
      <c r="C1524" s="12">
        <v>1516</v>
      </c>
      <c r="D1524" s="12">
        <v>39</v>
      </c>
      <c r="E1524" s="13">
        <v>69.2</v>
      </c>
      <c r="F1524" s="22">
        <f t="shared" si="277"/>
        <v>19.222222222222221</v>
      </c>
      <c r="G1524" s="14">
        <f t="shared" si="285"/>
        <v>0.50000000000000122</v>
      </c>
      <c r="H1524" s="14">
        <f>('motorcycle data'!$C$4)*(G1524)</f>
        <v>99.000000000000242</v>
      </c>
      <c r="I1524" s="14">
        <f>0.5*1.225*F1524^2*('motorcycle data'!$F$4)*('motorcycle data'!$G$4)</f>
        <v>74.457624845678993</v>
      </c>
      <c r="J1524" s="14">
        <f>IF(F1524=0,0,H1524+I1524+'motorcycle data'!$E$7)</f>
        <v>212.30522484567922</v>
      </c>
      <c r="K1524" s="14">
        <f t="shared" si="278"/>
        <v>212.30522484567922</v>
      </c>
      <c r="L1524" s="14">
        <f t="shared" si="279"/>
        <v>0</v>
      </c>
      <c r="M1524" s="14">
        <f t="shared" si="280"/>
        <v>4.0809782109224999</v>
      </c>
      <c r="N1524" s="14">
        <f t="shared" si="276"/>
        <v>4.0809782109224999</v>
      </c>
      <c r="O1524" s="14">
        <f t="shared" si="281"/>
        <v>0</v>
      </c>
      <c r="P1524" s="14">
        <f t="shared" si="282"/>
        <v>0</v>
      </c>
      <c r="Q1524" s="14" t="str">
        <f t="shared" si="283"/>
        <v/>
      </c>
      <c r="R1524" s="14"/>
      <c r="S1524" s="14"/>
      <c r="T1524" s="14">
        <f t="shared" si="286"/>
        <v>1758.7393919650071</v>
      </c>
      <c r="U1524" s="14">
        <f t="shared" si="287"/>
        <v>221.61390284639998</v>
      </c>
      <c r="V1524" s="14">
        <f t="shared" si="284"/>
        <v>0</v>
      </c>
    </row>
    <row r="1525" spans="2:22" x14ac:dyDescent="0.3">
      <c r="B1525" s="12" t="s">
        <v>13</v>
      </c>
      <c r="C1525" s="12">
        <v>1517</v>
      </c>
      <c r="D1525" s="12">
        <v>40</v>
      </c>
      <c r="E1525" s="13">
        <v>70.7</v>
      </c>
      <c r="F1525" s="22">
        <f t="shared" si="277"/>
        <v>19.638888888888889</v>
      </c>
      <c r="G1525" s="14">
        <f t="shared" si="285"/>
        <v>0.37500000000000039</v>
      </c>
      <c r="H1525" s="14">
        <f>('motorcycle data'!$C$4)*(G1525)</f>
        <v>74.250000000000071</v>
      </c>
      <c r="I1525" s="14">
        <f>0.5*1.225*F1525^2*('motorcycle data'!$F$4)*('motorcycle data'!$G$4)</f>
        <v>77.720541367669753</v>
      </c>
      <c r="J1525" s="14">
        <f>IF(F1525=0,0,H1525+I1525+'motorcycle data'!$E$7)</f>
        <v>190.81814136766982</v>
      </c>
      <c r="K1525" s="14">
        <f t="shared" si="278"/>
        <v>190.81814136766982</v>
      </c>
      <c r="L1525" s="14">
        <f t="shared" si="279"/>
        <v>0</v>
      </c>
      <c r="M1525" s="14">
        <f t="shared" si="280"/>
        <v>3.7474562763039603</v>
      </c>
      <c r="N1525" s="14">
        <f t="shared" si="276"/>
        <v>3.7474562763039603</v>
      </c>
      <c r="O1525" s="14">
        <f t="shared" si="281"/>
        <v>0</v>
      </c>
      <c r="P1525" s="14">
        <f t="shared" si="282"/>
        <v>0</v>
      </c>
      <c r="Q1525" s="14" t="str">
        <f t="shared" si="283"/>
        <v/>
      </c>
      <c r="R1525" s="14"/>
      <c r="S1525" s="14"/>
      <c r="T1525" s="14">
        <f t="shared" si="286"/>
        <v>1762.486848241311</v>
      </c>
      <c r="U1525" s="14">
        <f t="shared" si="287"/>
        <v>221.61390284639998</v>
      </c>
      <c r="V1525" s="14">
        <f t="shared" si="284"/>
        <v>0</v>
      </c>
    </row>
    <row r="1526" spans="2:22" x14ac:dyDescent="0.3">
      <c r="B1526" s="12" t="s">
        <v>13</v>
      </c>
      <c r="C1526" s="12">
        <v>1518</v>
      </c>
      <c r="D1526" s="12">
        <v>41</v>
      </c>
      <c r="E1526" s="13">
        <v>71.900000000000006</v>
      </c>
      <c r="F1526" s="22">
        <f t="shared" si="277"/>
        <v>19.972222222222225</v>
      </c>
      <c r="G1526" s="14">
        <f t="shared" si="285"/>
        <v>0.27777777777777779</v>
      </c>
      <c r="H1526" s="14">
        <f>('motorcycle data'!$C$4)*(G1526)</f>
        <v>55</v>
      </c>
      <c r="I1526" s="14">
        <f>0.5*1.225*F1526^2*('motorcycle data'!$F$4)*('motorcycle data'!$G$4)</f>
        <v>80.381252710262359</v>
      </c>
      <c r="J1526" s="14">
        <f>IF(F1526=0,0,H1526+I1526+'motorcycle data'!$E$7)</f>
        <v>174.22885271026234</v>
      </c>
      <c r="K1526" s="14">
        <f t="shared" si="278"/>
        <v>174.22885271026234</v>
      </c>
      <c r="L1526" s="14">
        <f t="shared" si="279"/>
        <v>0</v>
      </c>
      <c r="M1526" s="14">
        <f t="shared" si="280"/>
        <v>3.4797373638521845</v>
      </c>
      <c r="N1526" s="14">
        <f t="shared" si="276"/>
        <v>3.4797373638521845</v>
      </c>
      <c r="O1526" s="14">
        <f t="shared" si="281"/>
        <v>0</v>
      </c>
      <c r="P1526" s="14">
        <f t="shared" si="282"/>
        <v>0</v>
      </c>
      <c r="Q1526" s="14" t="str">
        <f t="shared" si="283"/>
        <v/>
      </c>
      <c r="R1526" s="14"/>
      <c r="S1526" s="14"/>
      <c r="T1526" s="14">
        <f t="shared" si="286"/>
        <v>1765.9665856051631</v>
      </c>
      <c r="U1526" s="14">
        <f t="shared" si="287"/>
        <v>221.61390284639998</v>
      </c>
      <c r="V1526" s="14">
        <f t="shared" si="284"/>
        <v>0</v>
      </c>
    </row>
    <row r="1527" spans="2:22" x14ac:dyDescent="0.3">
      <c r="B1527" s="12" t="s">
        <v>13</v>
      </c>
      <c r="C1527" s="12">
        <v>1519</v>
      </c>
      <c r="D1527" s="12">
        <v>42</v>
      </c>
      <c r="E1527" s="13">
        <v>72.7</v>
      </c>
      <c r="F1527" s="22">
        <f t="shared" si="277"/>
        <v>20.194444444444446</v>
      </c>
      <c r="G1527" s="14">
        <f t="shared" si="285"/>
        <v>0.20833333333333331</v>
      </c>
      <c r="H1527" s="14">
        <f>('motorcycle data'!$C$4)*(G1527)</f>
        <v>41.249999999999993</v>
      </c>
      <c r="I1527" s="14">
        <f>0.5*1.225*F1527^2*('motorcycle data'!$F$4)*('motorcycle data'!$G$4)</f>
        <v>82.179938358410496</v>
      </c>
      <c r="J1527" s="14">
        <f>IF(F1527=0,0,H1527+I1527+'motorcycle data'!$E$7)</f>
        <v>162.27753835841048</v>
      </c>
      <c r="K1527" s="14">
        <f t="shared" si="278"/>
        <v>162.27753835841048</v>
      </c>
      <c r="L1527" s="14">
        <f t="shared" si="279"/>
        <v>0</v>
      </c>
      <c r="M1527" s="14">
        <f t="shared" si="280"/>
        <v>3.2771047329601228</v>
      </c>
      <c r="N1527" s="14">
        <f t="shared" si="276"/>
        <v>3.2771047329601228</v>
      </c>
      <c r="O1527" s="14">
        <f t="shared" si="281"/>
        <v>0</v>
      </c>
      <c r="P1527" s="14">
        <f t="shared" si="282"/>
        <v>0</v>
      </c>
      <c r="Q1527" s="14" t="str">
        <f t="shared" si="283"/>
        <v/>
      </c>
      <c r="R1527" s="14"/>
      <c r="S1527" s="14"/>
      <c r="T1527" s="14">
        <f t="shared" si="286"/>
        <v>1769.2436903381233</v>
      </c>
      <c r="U1527" s="14">
        <f t="shared" si="287"/>
        <v>221.61390284639998</v>
      </c>
      <c r="V1527" s="14">
        <f t="shared" si="284"/>
        <v>0</v>
      </c>
    </row>
    <row r="1528" spans="2:22" x14ac:dyDescent="0.3">
      <c r="B1528" s="12" t="s">
        <v>13</v>
      </c>
      <c r="C1528" s="12">
        <v>1520</v>
      </c>
      <c r="D1528" s="12">
        <v>43</v>
      </c>
      <c r="E1528" s="13">
        <v>73.400000000000006</v>
      </c>
      <c r="F1528" s="22">
        <f t="shared" si="277"/>
        <v>20.388888888888889</v>
      </c>
      <c r="G1528" s="14">
        <f t="shared" si="285"/>
        <v>0.15277777777777699</v>
      </c>
      <c r="H1528" s="14">
        <f>('motorcycle data'!$C$4)*(G1528)</f>
        <v>30.249999999999844</v>
      </c>
      <c r="I1528" s="14">
        <f>0.5*1.225*F1528^2*('motorcycle data'!$F$4)*('motorcycle data'!$G$4)</f>
        <v>83.770114544753085</v>
      </c>
      <c r="J1528" s="14">
        <f>IF(F1528=0,0,H1528+I1528+'motorcycle data'!$E$7)</f>
        <v>152.86771454475291</v>
      </c>
      <c r="K1528" s="14">
        <f t="shared" si="278"/>
        <v>152.86771454475291</v>
      </c>
      <c r="L1528" s="14">
        <f t="shared" si="279"/>
        <v>0</v>
      </c>
      <c r="M1528" s="14">
        <f t="shared" si="280"/>
        <v>3.1168028465513511</v>
      </c>
      <c r="N1528" s="14">
        <f t="shared" si="276"/>
        <v>3.1168028465513511</v>
      </c>
      <c r="O1528" s="14">
        <f t="shared" si="281"/>
        <v>0</v>
      </c>
      <c r="P1528" s="14">
        <f t="shared" si="282"/>
        <v>0</v>
      </c>
      <c r="Q1528" s="14" t="str">
        <f t="shared" si="283"/>
        <v/>
      </c>
      <c r="R1528" s="14"/>
      <c r="S1528" s="14"/>
      <c r="T1528" s="14">
        <f t="shared" si="286"/>
        <v>1772.3604931846746</v>
      </c>
      <c r="U1528" s="14">
        <f t="shared" si="287"/>
        <v>221.61390284639998</v>
      </c>
      <c r="V1528" s="14">
        <f t="shared" si="284"/>
        <v>0</v>
      </c>
    </row>
    <row r="1529" spans="2:22" x14ac:dyDescent="0.3">
      <c r="B1529" s="12" t="s">
        <v>13</v>
      </c>
      <c r="C1529" s="12">
        <v>1521</v>
      </c>
      <c r="D1529" s="12">
        <v>44</v>
      </c>
      <c r="E1529" s="13">
        <v>73.8</v>
      </c>
      <c r="F1529" s="22">
        <f t="shared" si="277"/>
        <v>20.5</v>
      </c>
      <c r="G1529" s="14">
        <f t="shared" si="285"/>
        <v>9.7222222222220642E-2</v>
      </c>
      <c r="H1529" s="14">
        <f>('motorcycle data'!$C$4)*(G1529)</f>
        <v>19.249999999999687</v>
      </c>
      <c r="I1529" s="14">
        <f>0.5*1.225*F1529^2*('motorcycle data'!$F$4)*('motorcycle data'!$G$4)</f>
        <v>84.685628125000008</v>
      </c>
      <c r="J1529" s="14">
        <f>IF(F1529=0,0,H1529+I1529+'motorcycle data'!$E$7)</f>
        <v>142.78322812499971</v>
      </c>
      <c r="K1529" s="14">
        <f t="shared" si="278"/>
        <v>142.78322812499971</v>
      </c>
      <c r="L1529" s="14">
        <f t="shared" si="279"/>
        <v>0</v>
      </c>
      <c r="M1529" s="14">
        <f t="shared" si="280"/>
        <v>2.9270561765624938</v>
      </c>
      <c r="N1529" s="14">
        <f t="shared" si="276"/>
        <v>2.9270561765624938</v>
      </c>
      <c r="O1529" s="14">
        <f t="shared" si="281"/>
        <v>0</v>
      </c>
      <c r="P1529" s="14">
        <f t="shared" si="282"/>
        <v>0</v>
      </c>
      <c r="Q1529" s="14" t="str">
        <f t="shared" si="283"/>
        <v/>
      </c>
      <c r="R1529" s="14"/>
      <c r="S1529" s="14"/>
      <c r="T1529" s="14">
        <f t="shared" si="286"/>
        <v>1775.2875493612371</v>
      </c>
      <c r="U1529" s="14">
        <f t="shared" si="287"/>
        <v>221.61390284639998</v>
      </c>
      <c r="V1529" s="14">
        <f t="shared" si="284"/>
        <v>0</v>
      </c>
    </row>
    <row r="1530" spans="2:22" x14ac:dyDescent="0.3">
      <c r="B1530" s="12" t="s">
        <v>13</v>
      </c>
      <c r="C1530" s="12">
        <v>1522</v>
      </c>
      <c r="D1530" s="12">
        <v>45</v>
      </c>
      <c r="E1530" s="13">
        <v>74.099999999999994</v>
      </c>
      <c r="F1530" s="22">
        <f t="shared" si="277"/>
        <v>20.583333333333332</v>
      </c>
      <c r="G1530" s="14">
        <f t="shared" si="285"/>
        <v>2.7777777777778172E-2</v>
      </c>
      <c r="H1530" s="14">
        <f>('motorcycle data'!$C$4)*(G1530)</f>
        <v>5.5000000000000782</v>
      </c>
      <c r="I1530" s="14">
        <f>0.5*1.225*F1530^2*('motorcycle data'!$F$4)*('motorcycle data'!$G$4)</f>
        <v>85.375528559027771</v>
      </c>
      <c r="J1530" s="14">
        <f>IF(F1530=0,0,H1530+I1530+'motorcycle data'!$E$7)</f>
        <v>129.72312855902786</v>
      </c>
      <c r="K1530" s="14">
        <f t="shared" si="278"/>
        <v>129.72312855902786</v>
      </c>
      <c r="L1530" s="14">
        <f t="shared" si="279"/>
        <v>0</v>
      </c>
      <c r="M1530" s="14">
        <f t="shared" si="280"/>
        <v>2.670134396173323</v>
      </c>
      <c r="N1530" s="14">
        <f t="shared" si="276"/>
        <v>2.670134396173323</v>
      </c>
      <c r="O1530" s="14">
        <f t="shared" si="281"/>
        <v>0</v>
      </c>
      <c r="P1530" s="14">
        <f t="shared" si="282"/>
        <v>0</v>
      </c>
      <c r="Q1530" s="14" t="str">
        <f t="shared" si="283"/>
        <v/>
      </c>
      <c r="R1530" s="14"/>
      <c r="S1530" s="14"/>
      <c r="T1530" s="14">
        <f t="shared" si="286"/>
        <v>1777.9576837574105</v>
      </c>
      <c r="U1530" s="14">
        <f t="shared" si="287"/>
        <v>221.61390284639998</v>
      </c>
      <c r="V1530" s="14">
        <f t="shared" si="284"/>
        <v>0</v>
      </c>
    </row>
    <row r="1531" spans="2:22" x14ac:dyDescent="0.3">
      <c r="B1531" s="12" t="s">
        <v>13</v>
      </c>
      <c r="C1531" s="12">
        <v>1523</v>
      </c>
      <c r="D1531" s="12">
        <v>46</v>
      </c>
      <c r="E1531" s="13">
        <v>74</v>
      </c>
      <c r="F1531" s="22">
        <f t="shared" si="277"/>
        <v>20.555555555555554</v>
      </c>
      <c r="G1531" s="14">
        <f t="shared" si="285"/>
        <v>-6.9444444444444448E-2</v>
      </c>
      <c r="H1531" s="14">
        <f>('motorcycle data'!$C$4)*(G1531)</f>
        <v>-13.75</v>
      </c>
      <c r="I1531" s="14">
        <f>0.5*1.225*F1531^2*('motorcycle data'!$F$4)*('motorcycle data'!$G$4)</f>
        <v>85.145250771604921</v>
      </c>
      <c r="J1531" s="14">
        <f>IF(F1531=0,0,H1531+I1531+'motorcycle data'!$E$7)</f>
        <v>110.24285077160492</v>
      </c>
      <c r="K1531" s="14">
        <f t="shared" si="278"/>
        <v>110.24285077160492</v>
      </c>
      <c r="L1531" s="14">
        <f t="shared" si="279"/>
        <v>0</v>
      </c>
      <c r="M1531" s="14">
        <f t="shared" si="280"/>
        <v>2.2661030436385454</v>
      </c>
      <c r="N1531" s="14">
        <f t="shared" si="276"/>
        <v>2.2661030436385454</v>
      </c>
      <c r="O1531" s="14">
        <f t="shared" si="281"/>
        <v>0</v>
      </c>
      <c r="P1531" s="14">
        <f t="shared" si="282"/>
        <v>0</v>
      </c>
      <c r="Q1531" s="14">
        <f t="shared" si="283"/>
        <v>0</v>
      </c>
      <c r="R1531" s="14">
        <f>SUM(Q1531:Q1540)</f>
        <v>0.5755600512699286</v>
      </c>
      <c r="S1531" s="14">
        <f>R1531*10</f>
        <v>5.755600512699286</v>
      </c>
      <c r="T1531" s="14">
        <f t="shared" si="286"/>
        <v>1780.2237868010491</v>
      </c>
      <c r="U1531" s="14">
        <f t="shared" si="287"/>
        <v>221.61390284639998</v>
      </c>
      <c r="V1531" s="14">
        <f t="shared" si="284"/>
        <v>0</v>
      </c>
    </row>
    <row r="1532" spans="2:22" x14ac:dyDescent="0.3">
      <c r="B1532" s="12" t="s">
        <v>13</v>
      </c>
      <c r="C1532" s="12">
        <v>1524</v>
      </c>
      <c r="D1532" s="12">
        <v>47</v>
      </c>
      <c r="E1532" s="13">
        <v>73.599999999999994</v>
      </c>
      <c r="F1532" s="22">
        <f t="shared" si="277"/>
        <v>20.444444444444443</v>
      </c>
      <c r="G1532" s="14">
        <f t="shared" si="285"/>
        <v>-0.20833333333333331</v>
      </c>
      <c r="H1532" s="14">
        <f>('motorcycle data'!$C$4)*(G1532)</f>
        <v>-41.249999999999993</v>
      </c>
      <c r="I1532" s="14">
        <f>0.5*1.225*F1532^2*('motorcycle data'!$F$4)*('motorcycle data'!$G$4)</f>
        <v>84.227249382716025</v>
      </c>
      <c r="J1532" s="14">
        <f>IF(F1532=0,0,H1532+I1532+'motorcycle data'!$E$7)</f>
        <v>81.824849382716025</v>
      </c>
      <c r="K1532" s="14">
        <f t="shared" si="278"/>
        <v>81.824849382716025</v>
      </c>
      <c r="L1532" s="14">
        <f t="shared" si="279"/>
        <v>0</v>
      </c>
      <c r="M1532" s="14">
        <f t="shared" si="280"/>
        <v>1.672863587379972</v>
      </c>
      <c r="N1532" s="14">
        <f t="shared" si="276"/>
        <v>1.672863587379972</v>
      </c>
      <c r="O1532" s="14">
        <f t="shared" si="281"/>
        <v>0</v>
      </c>
      <c r="P1532" s="14">
        <f t="shared" si="282"/>
        <v>0</v>
      </c>
      <c r="Q1532" s="14">
        <f t="shared" si="283"/>
        <v>0</v>
      </c>
      <c r="R1532" s="14"/>
      <c r="S1532" s="14"/>
      <c r="T1532" s="14">
        <f t="shared" si="286"/>
        <v>1781.896650388429</v>
      </c>
      <c r="U1532" s="14">
        <f t="shared" si="287"/>
        <v>221.61390284639998</v>
      </c>
      <c r="V1532" s="14">
        <f t="shared" si="284"/>
        <v>0</v>
      </c>
    </row>
    <row r="1533" spans="2:22" x14ac:dyDescent="0.3">
      <c r="B1533" s="12" t="s">
        <v>13</v>
      </c>
      <c r="C1533" s="12">
        <v>1525</v>
      </c>
      <c r="D1533" s="12">
        <v>48</v>
      </c>
      <c r="E1533" s="13">
        <v>72.5</v>
      </c>
      <c r="F1533" s="22">
        <f t="shared" si="277"/>
        <v>20.138888888888889</v>
      </c>
      <c r="G1533" s="14">
        <f t="shared" si="285"/>
        <v>-0.38888888888888851</v>
      </c>
      <c r="H1533" s="14">
        <f>('motorcycle data'!$C$4)*(G1533)</f>
        <v>-76.999999999999929</v>
      </c>
      <c r="I1533" s="14">
        <f>0.5*1.225*F1533^2*('motorcycle data'!$F$4)*('motorcycle data'!$G$4)</f>
        <v>81.728401089891975</v>
      </c>
      <c r="J1533" s="14">
        <f>IF(F1533=0,0,H1533+I1533+'motorcycle data'!$E$7)</f>
        <v>43.576001089892046</v>
      </c>
      <c r="K1533" s="14">
        <f t="shared" si="278"/>
        <v>43.576001089892046</v>
      </c>
      <c r="L1533" s="14">
        <f t="shared" si="279"/>
        <v>0</v>
      </c>
      <c r="M1533" s="14">
        <f t="shared" si="280"/>
        <v>0.87757224417143709</v>
      </c>
      <c r="N1533" s="14">
        <f t="shared" si="276"/>
        <v>0.87757224417143709</v>
      </c>
      <c r="O1533" s="14">
        <f t="shared" si="281"/>
        <v>0</v>
      </c>
      <c r="P1533" s="14">
        <f t="shared" si="282"/>
        <v>0</v>
      </c>
      <c r="Q1533" s="14">
        <f t="shared" si="283"/>
        <v>0</v>
      </c>
      <c r="R1533" s="14"/>
      <c r="S1533" s="14"/>
      <c r="T1533" s="14">
        <f t="shared" si="286"/>
        <v>1782.7742226326004</v>
      </c>
      <c r="U1533" s="14">
        <f t="shared" si="287"/>
        <v>221.61390284639998</v>
      </c>
      <c r="V1533" s="14">
        <f t="shared" si="284"/>
        <v>0</v>
      </c>
    </row>
    <row r="1534" spans="2:22" x14ac:dyDescent="0.3">
      <c r="B1534" s="12" t="s">
        <v>13</v>
      </c>
      <c r="C1534" s="12">
        <v>1526</v>
      </c>
      <c r="D1534" s="12">
        <v>49</v>
      </c>
      <c r="E1534" s="13">
        <v>70.8</v>
      </c>
      <c r="F1534" s="22">
        <f t="shared" si="277"/>
        <v>19.666666666666664</v>
      </c>
      <c r="G1534" s="14">
        <f t="shared" si="285"/>
        <v>-0.54166666666666741</v>
      </c>
      <c r="H1534" s="14">
        <f>('motorcycle data'!$C$4)*(G1534)</f>
        <v>-107.25000000000014</v>
      </c>
      <c r="I1534" s="14">
        <f>0.5*1.225*F1534^2*('motorcycle data'!$F$4)*('motorcycle data'!$G$4)</f>
        <v>77.940556944444424</v>
      </c>
      <c r="J1534" s="14">
        <f>IF(F1534=0,0,H1534+I1534+'motorcycle data'!$E$7)</f>
        <v>9.5381569444442817</v>
      </c>
      <c r="K1534" s="14">
        <f t="shared" si="278"/>
        <v>9.5381569444442817</v>
      </c>
      <c r="L1534" s="14">
        <f t="shared" si="279"/>
        <v>0</v>
      </c>
      <c r="M1534" s="14">
        <f t="shared" si="280"/>
        <v>0.18758375324073751</v>
      </c>
      <c r="N1534" s="14">
        <f t="shared" si="276"/>
        <v>0.18758375324073751</v>
      </c>
      <c r="O1534" s="14">
        <f t="shared" si="281"/>
        <v>0</v>
      </c>
      <c r="P1534" s="14">
        <f t="shared" si="282"/>
        <v>0</v>
      </c>
      <c r="Q1534" s="14">
        <f t="shared" si="283"/>
        <v>0</v>
      </c>
      <c r="R1534" s="14"/>
      <c r="S1534" s="14"/>
      <c r="T1534" s="14">
        <f t="shared" si="286"/>
        <v>1782.9618063858411</v>
      </c>
      <c r="U1534" s="14">
        <f t="shared" si="287"/>
        <v>221.61390284639998</v>
      </c>
      <c r="V1534" s="14">
        <f t="shared" si="284"/>
        <v>0</v>
      </c>
    </row>
    <row r="1535" spans="2:22" x14ac:dyDescent="0.3">
      <c r="B1535" s="12" t="s">
        <v>13</v>
      </c>
      <c r="C1535" s="12">
        <v>1527</v>
      </c>
      <c r="D1535" s="12">
        <v>50</v>
      </c>
      <c r="E1535" s="13">
        <v>68.599999999999994</v>
      </c>
      <c r="F1535" s="22">
        <f t="shared" si="277"/>
        <v>19.055555555555554</v>
      </c>
      <c r="G1535" s="14">
        <f t="shared" si="285"/>
        <v>-0.63888888888888806</v>
      </c>
      <c r="H1535" s="14">
        <f>('motorcycle data'!$C$4)*(G1535)</f>
        <v>-126.49999999999983</v>
      </c>
      <c r="I1535" s="14">
        <f>0.5*1.225*F1535^2*('motorcycle data'!$F$4)*('motorcycle data'!$G$4)</f>
        <v>73.172049729938252</v>
      </c>
      <c r="J1535" s="14">
        <f>IF(F1535=0,0,H1535+I1535+'motorcycle data'!$E$7)</f>
        <v>-14.480350270061578</v>
      </c>
      <c r="K1535" s="14">
        <f t="shared" si="278"/>
        <v>0</v>
      </c>
      <c r="L1535" s="14">
        <f t="shared" si="279"/>
        <v>14.480350270061578</v>
      </c>
      <c r="M1535" s="14">
        <f t="shared" si="280"/>
        <v>-0.27593111903506223</v>
      </c>
      <c r="N1535" s="14">
        <f t="shared" si="276"/>
        <v>0</v>
      </c>
      <c r="O1535" s="14">
        <f t="shared" si="281"/>
        <v>0.27593111903506223</v>
      </c>
      <c r="P1535" s="14">
        <f t="shared" si="282"/>
        <v>0.20694833927629669</v>
      </c>
      <c r="Q1535" s="14">
        <f t="shared" si="283"/>
        <v>0.20694833927629669</v>
      </c>
      <c r="R1535" s="14"/>
      <c r="S1535" s="14"/>
      <c r="T1535" s="14">
        <f t="shared" si="286"/>
        <v>1782.9618063858411</v>
      </c>
      <c r="U1535" s="14">
        <f t="shared" si="287"/>
        <v>221.88983396543503</v>
      </c>
      <c r="V1535" s="14">
        <f t="shared" si="284"/>
        <v>0.16762815481380033</v>
      </c>
    </row>
    <row r="1536" spans="2:22" x14ac:dyDescent="0.3">
      <c r="B1536" s="12" t="s">
        <v>13</v>
      </c>
      <c r="C1536" s="12">
        <v>1528</v>
      </c>
      <c r="D1536" s="12">
        <v>51</v>
      </c>
      <c r="E1536" s="13">
        <v>66.2</v>
      </c>
      <c r="F1536" s="22">
        <f t="shared" si="277"/>
        <v>18.388888888888889</v>
      </c>
      <c r="G1536" s="14">
        <f t="shared" si="285"/>
        <v>-0.63888888888888806</v>
      </c>
      <c r="H1536" s="14">
        <f>('motorcycle data'!$C$4)*(G1536)</f>
        <v>-126.49999999999983</v>
      </c>
      <c r="I1536" s="14">
        <f>0.5*1.225*F1536^2*('motorcycle data'!$F$4)*('motorcycle data'!$G$4)</f>
        <v>68.141700655864199</v>
      </c>
      <c r="J1536" s="14">
        <f>IF(F1536=0,0,H1536+I1536+'motorcycle data'!$E$7)</f>
        <v>-19.510699344135631</v>
      </c>
      <c r="K1536" s="14">
        <f t="shared" si="278"/>
        <v>0</v>
      </c>
      <c r="L1536" s="14">
        <f t="shared" si="279"/>
        <v>19.510699344135631</v>
      </c>
      <c r="M1536" s="14">
        <f t="shared" si="280"/>
        <v>-0.35878008238382747</v>
      </c>
      <c r="N1536" s="14">
        <f t="shared" si="276"/>
        <v>0</v>
      </c>
      <c r="O1536" s="14">
        <f t="shared" si="281"/>
        <v>0.35878008238382747</v>
      </c>
      <c r="P1536" s="14">
        <f t="shared" si="282"/>
        <v>0.26908506178787062</v>
      </c>
      <c r="Q1536" s="14">
        <f t="shared" si="283"/>
        <v>0.26908506178787062</v>
      </c>
      <c r="R1536" s="14"/>
      <c r="S1536" s="14"/>
      <c r="T1536" s="14">
        <f t="shared" si="286"/>
        <v>1782.9618063858411</v>
      </c>
      <c r="U1536" s="14">
        <f t="shared" si="287"/>
        <v>222.24861404781885</v>
      </c>
      <c r="V1536" s="14">
        <f t="shared" si="284"/>
        <v>0.2179589000481752</v>
      </c>
    </row>
    <row r="1537" spans="2:22" x14ac:dyDescent="0.3">
      <c r="B1537" s="12" t="s">
        <v>13</v>
      </c>
      <c r="C1537" s="12">
        <v>1529</v>
      </c>
      <c r="D1537" s="12">
        <v>52</v>
      </c>
      <c r="E1537" s="13">
        <v>64</v>
      </c>
      <c r="F1537" s="22">
        <f t="shared" si="277"/>
        <v>17.777777777777779</v>
      </c>
      <c r="G1537" s="14">
        <f t="shared" si="285"/>
        <v>-0.55555555555555558</v>
      </c>
      <c r="H1537" s="14">
        <f>('motorcycle data'!$C$4)*(G1537)</f>
        <v>-110</v>
      </c>
      <c r="I1537" s="14">
        <f>0.5*1.225*F1537^2*('motorcycle data'!$F$4)*('motorcycle data'!$G$4)</f>
        <v>63.687901234567903</v>
      </c>
      <c r="J1537" s="14">
        <f>IF(F1537=0,0,H1537+I1537+'motorcycle data'!$E$7)</f>
        <v>-7.4644987654320971</v>
      </c>
      <c r="K1537" s="14">
        <f t="shared" si="278"/>
        <v>0</v>
      </c>
      <c r="L1537" s="14">
        <f t="shared" si="279"/>
        <v>7.4644987654320971</v>
      </c>
      <c r="M1537" s="14">
        <f t="shared" si="280"/>
        <v>-0.1327022002743484</v>
      </c>
      <c r="N1537" s="14">
        <f t="shared" si="276"/>
        <v>0</v>
      </c>
      <c r="O1537" s="14">
        <f t="shared" si="281"/>
        <v>0.1327022002743484</v>
      </c>
      <c r="P1537" s="14">
        <f t="shared" si="282"/>
        <v>9.9526650205761291E-2</v>
      </c>
      <c r="Q1537" s="14">
        <f t="shared" si="283"/>
        <v>9.9526650205761291E-2</v>
      </c>
      <c r="R1537" s="14"/>
      <c r="S1537" s="14"/>
      <c r="T1537" s="14">
        <f t="shared" si="286"/>
        <v>1782.9618063858411</v>
      </c>
      <c r="U1537" s="14">
        <f t="shared" si="287"/>
        <v>222.38131624809319</v>
      </c>
      <c r="V1537" s="14">
        <f t="shared" si="284"/>
        <v>8.0616586666666656E-2</v>
      </c>
    </row>
    <row r="1538" spans="2:22" x14ac:dyDescent="0.3">
      <c r="B1538" s="12" t="s">
        <v>13</v>
      </c>
      <c r="C1538" s="12">
        <v>1530</v>
      </c>
      <c r="D1538" s="12">
        <v>53</v>
      </c>
      <c r="E1538" s="13">
        <v>62.2</v>
      </c>
      <c r="F1538" s="22">
        <f t="shared" si="277"/>
        <v>17.277777777777779</v>
      </c>
      <c r="G1538" s="14">
        <f t="shared" si="285"/>
        <v>-0.43055555555555575</v>
      </c>
      <c r="H1538" s="14">
        <f>('motorcycle data'!$C$4)*(G1538)</f>
        <v>-85.250000000000043</v>
      </c>
      <c r="I1538" s="14">
        <f>0.5*1.225*F1538^2*('motorcycle data'!$F$4)*('motorcycle data'!$G$4)</f>
        <v>60.155834915123464</v>
      </c>
      <c r="J1538" s="14">
        <f>IF(F1538=0,0,H1538+I1538+'motorcycle data'!$E$7)</f>
        <v>13.753434915123421</v>
      </c>
      <c r="K1538" s="14">
        <f t="shared" si="278"/>
        <v>13.753434915123421</v>
      </c>
      <c r="L1538" s="14">
        <f t="shared" si="279"/>
        <v>0</v>
      </c>
      <c r="M1538" s="14">
        <f t="shared" si="280"/>
        <v>0.23762879214463245</v>
      </c>
      <c r="N1538" s="14">
        <f t="shared" si="276"/>
        <v>0.23762879214463245</v>
      </c>
      <c r="O1538" s="14">
        <f t="shared" si="281"/>
        <v>0</v>
      </c>
      <c r="P1538" s="14">
        <f t="shared" si="282"/>
        <v>0</v>
      </c>
      <c r="Q1538" s="14">
        <f t="shared" si="283"/>
        <v>0</v>
      </c>
      <c r="R1538" s="14"/>
      <c r="S1538" s="14"/>
      <c r="T1538" s="14">
        <f t="shared" si="286"/>
        <v>1783.1994351779858</v>
      </c>
      <c r="U1538" s="14">
        <f t="shared" si="287"/>
        <v>222.38131624809319</v>
      </c>
      <c r="V1538" s="14">
        <f t="shared" si="284"/>
        <v>0</v>
      </c>
    </row>
    <row r="1539" spans="2:22" x14ac:dyDescent="0.3">
      <c r="B1539" s="12" t="s">
        <v>13</v>
      </c>
      <c r="C1539" s="12">
        <v>1531</v>
      </c>
      <c r="D1539" s="12">
        <v>54</v>
      </c>
      <c r="E1539" s="13">
        <v>60.9</v>
      </c>
      <c r="F1539" s="22">
        <f t="shared" si="277"/>
        <v>16.916666666666664</v>
      </c>
      <c r="G1539" s="14">
        <f t="shared" si="285"/>
        <v>-0.27777777777777779</v>
      </c>
      <c r="H1539" s="14">
        <f>('motorcycle data'!$C$4)*(G1539)</f>
        <v>-55</v>
      </c>
      <c r="I1539" s="14">
        <f>0.5*1.225*F1539^2*('motorcycle data'!$F$4)*('motorcycle data'!$G$4)</f>
        <v>57.667559809027757</v>
      </c>
      <c r="J1539" s="14">
        <f>IF(F1539=0,0,H1539+I1539+'motorcycle data'!$E$7)</f>
        <v>41.515159809027757</v>
      </c>
      <c r="K1539" s="14">
        <f t="shared" si="278"/>
        <v>41.515159809027757</v>
      </c>
      <c r="L1539" s="14">
        <f t="shared" si="279"/>
        <v>0</v>
      </c>
      <c r="M1539" s="14">
        <f t="shared" si="280"/>
        <v>0.70229812010271953</v>
      </c>
      <c r="N1539" s="14">
        <f t="shared" si="276"/>
        <v>0.70229812010271953</v>
      </c>
      <c r="O1539" s="14">
        <f t="shared" si="281"/>
        <v>0</v>
      </c>
      <c r="P1539" s="14">
        <f t="shared" si="282"/>
        <v>0</v>
      </c>
      <c r="Q1539" s="14">
        <f t="shared" si="283"/>
        <v>0</v>
      </c>
      <c r="R1539" s="14"/>
      <c r="S1539" s="14"/>
      <c r="T1539" s="14">
        <f t="shared" si="286"/>
        <v>1783.9017332980886</v>
      </c>
      <c r="U1539" s="14">
        <f t="shared" si="287"/>
        <v>222.38131624809319</v>
      </c>
      <c r="V1539" s="14">
        <f t="shared" si="284"/>
        <v>0</v>
      </c>
    </row>
    <row r="1540" spans="2:22" x14ac:dyDescent="0.3">
      <c r="B1540" s="12" t="s">
        <v>13</v>
      </c>
      <c r="C1540" s="12">
        <v>1532</v>
      </c>
      <c r="D1540" s="12">
        <v>55</v>
      </c>
      <c r="E1540" s="13">
        <v>60.2</v>
      </c>
      <c r="F1540" s="22">
        <f t="shared" si="277"/>
        <v>16.722222222222221</v>
      </c>
      <c r="G1540" s="14">
        <f t="shared" si="285"/>
        <v>-0.12499999999999981</v>
      </c>
      <c r="H1540" s="14">
        <f>('motorcycle data'!$C$4)*(G1540)</f>
        <v>-24.749999999999961</v>
      </c>
      <c r="I1540" s="14">
        <f>0.5*1.225*F1540^2*('motorcycle data'!$F$4)*('motorcycle data'!$G$4)</f>
        <v>56.349487692901228</v>
      </c>
      <c r="J1540" s="14">
        <f>IF(F1540=0,0,H1540+I1540+'motorcycle data'!$E$7)</f>
        <v>70.447087692901263</v>
      </c>
      <c r="K1540" s="14">
        <f t="shared" si="278"/>
        <v>70.447087692901263</v>
      </c>
      <c r="L1540" s="14">
        <f t="shared" si="279"/>
        <v>0</v>
      </c>
      <c r="M1540" s="14">
        <f t="shared" si="280"/>
        <v>1.178031855309071</v>
      </c>
      <c r="N1540" s="14">
        <f t="shared" si="276"/>
        <v>1.178031855309071</v>
      </c>
      <c r="O1540" s="14">
        <f t="shared" si="281"/>
        <v>0</v>
      </c>
      <c r="P1540" s="14">
        <f t="shared" si="282"/>
        <v>0</v>
      </c>
      <c r="Q1540" s="14">
        <f t="shared" si="283"/>
        <v>0</v>
      </c>
      <c r="R1540" s="14"/>
      <c r="S1540" s="14"/>
      <c r="T1540" s="14">
        <f t="shared" si="286"/>
        <v>1785.0797651533976</v>
      </c>
      <c r="U1540" s="14">
        <f t="shared" si="287"/>
        <v>222.38131624809319</v>
      </c>
      <c r="V1540" s="14">
        <f t="shared" si="284"/>
        <v>0</v>
      </c>
    </row>
    <row r="1541" spans="2:22" x14ac:dyDescent="0.3">
      <c r="B1541" s="12" t="s">
        <v>13</v>
      </c>
      <c r="C1541" s="12">
        <v>1533</v>
      </c>
      <c r="D1541" s="12">
        <v>56</v>
      </c>
      <c r="E1541" s="13">
        <v>60</v>
      </c>
      <c r="F1541" s="22">
        <f t="shared" si="277"/>
        <v>16.666666666666668</v>
      </c>
      <c r="G1541" s="14">
        <f t="shared" si="285"/>
        <v>2.7777777777777186E-2</v>
      </c>
      <c r="H1541" s="14">
        <f>('motorcycle data'!$C$4)*(G1541)</f>
        <v>5.4999999999998828</v>
      </c>
      <c r="I1541" s="14">
        <f>0.5*1.225*F1541^2*('motorcycle data'!$F$4)*('motorcycle data'!$G$4)</f>
        <v>55.975694444444457</v>
      </c>
      <c r="J1541" s="14">
        <f>IF(F1541=0,0,H1541+I1541+'motorcycle data'!$E$7)</f>
        <v>100.32329444444434</v>
      </c>
      <c r="K1541" s="14">
        <f t="shared" si="278"/>
        <v>100.32329444444434</v>
      </c>
      <c r="L1541" s="14">
        <f t="shared" si="279"/>
        <v>0</v>
      </c>
      <c r="M1541" s="14">
        <f t="shared" si="280"/>
        <v>1.6720549074074058</v>
      </c>
      <c r="N1541" s="14">
        <f t="shared" si="276"/>
        <v>1.6720549074074058</v>
      </c>
      <c r="O1541" s="14">
        <f t="shared" si="281"/>
        <v>0</v>
      </c>
      <c r="P1541" s="14">
        <f t="shared" si="282"/>
        <v>0</v>
      </c>
      <c r="Q1541" s="14" t="str">
        <f t="shared" si="283"/>
        <v/>
      </c>
      <c r="R1541" s="14"/>
      <c r="S1541" s="14"/>
      <c r="T1541" s="14">
        <f t="shared" si="286"/>
        <v>1786.7518200608049</v>
      </c>
      <c r="U1541" s="14">
        <f t="shared" si="287"/>
        <v>222.38131624809319</v>
      </c>
      <c r="V1541" s="14">
        <f t="shared" si="284"/>
        <v>0</v>
      </c>
    </row>
    <row r="1542" spans="2:22" x14ac:dyDescent="0.3">
      <c r="B1542" s="12" t="s">
        <v>13</v>
      </c>
      <c r="C1542" s="12">
        <v>1534</v>
      </c>
      <c r="D1542" s="12">
        <v>57</v>
      </c>
      <c r="E1542" s="13">
        <v>60.4</v>
      </c>
      <c r="F1542" s="22">
        <f t="shared" si="277"/>
        <v>16.777777777777779</v>
      </c>
      <c r="G1542" s="14">
        <f t="shared" si="285"/>
        <v>0.19444444444444425</v>
      </c>
      <c r="H1542" s="14">
        <f>('motorcycle data'!$C$4)*(G1542)</f>
        <v>38.499999999999964</v>
      </c>
      <c r="I1542" s="14">
        <f>0.5*1.225*F1542^2*('motorcycle data'!$F$4)*('motorcycle data'!$G$4)</f>
        <v>56.724524845679021</v>
      </c>
      <c r="J1542" s="14">
        <f>IF(F1542=0,0,H1542+I1542+'motorcycle data'!$E$7)</f>
        <v>134.07212484567899</v>
      </c>
      <c r="K1542" s="14">
        <f t="shared" si="278"/>
        <v>134.07212484567899</v>
      </c>
      <c r="L1542" s="14">
        <f t="shared" si="279"/>
        <v>0</v>
      </c>
      <c r="M1542" s="14">
        <f t="shared" si="280"/>
        <v>2.2494323168552808</v>
      </c>
      <c r="N1542" s="14">
        <f t="shared" si="276"/>
        <v>2.2494323168552808</v>
      </c>
      <c r="O1542" s="14">
        <f t="shared" si="281"/>
        <v>0</v>
      </c>
      <c r="P1542" s="14">
        <f t="shared" si="282"/>
        <v>0</v>
      </c>
      <c r="Q1542" s="14" t="str">
        <f t="shared" si="283"/>
        <v/>
      </c>
      <c r="R1542" s="14"/>
      <c r="S1542" s="14"/>
      <c r="T1542" s="14">
        <f t="shared" si="286"/>
        <v>1789.0012523776602</v>
      </c>
      <c r="U1542" s="14">
        <f t="shared" si="287"/>
        <v>222.38131624809319</v>
      </c>
      <c r="V1542" s="14">
        <f t="shared" si="284"/>
        <v>0</v>
      </c>
    </row>
    <row r="1543" spans="2:22" x14ac:dyDescent="0.3">
      <c r="B1543" s="12" t="s">
        <v>13</v>
      </c>
      <c r="C1543" s="12">
        <v>1535</v>
      </c>
      <c r="D1543" s="12">
        <v>58</v>
      </c>
      <c r="E1543" s="13">
        <v>61.4</v>
      </c>
      <c r="F1543" s="22">
        <f t="shared" si="277"/>
        <v>17.055555555555554</v>
      </c>
      <c r="G1543" s="14">
        <f t="shared" si="285"/>
        <v>0.38888888888888945</v>
      </c>
      <c r="H1543" s="14">
        <f>('motorcycle data'!$C$4)*(G1543)</f>
        <v>77.000000000000114</v>
      </c>
      <c r="I1543" s="14">
        <f>0.5*1.225*F1543^2*('motorcycle data'!$F$4)*('motorcycle data'!$G$4)</f>
        <v>58.618369174382707</v>
      </c>
      <c r="J1543" s="14">
        <f>IF(F1543=0,0,H1543+I1543+'motorcycle data'!$E$7)</f>
        <v>174.46596917438282</v>
      </c>
      <c r="K1543" s="14">
        <f t="shared" si="278"/>
        <v>174.46596917438282</v>
      </c>
      <c r="L1543" s="14">
        <f t="shared" si="279"/>
        <v>0</v>
      </c>
      <c r="M1543" s="14">
        <f t="shared" si="280"/>
        <v>2.9756140298075286</v>
      </c>
      <c r="N1543" s="14">
        <f t="shared" si="276"/>
        <v>2.9756140298075286</v>
      </c>
      <c r="O1543" s="14">
        <f t="shared" si="281"/>
        <v>0</v>
      </c>
      <c r="P1543" s="14">
        <f t="shared" si="282"/>
        <v>0</v>
      </c>
      <c r="Q1543" s="14" t="str">
        <f t="shared" si="283"/>
        <v/>
      </c>
      <c r="R1543" s="14"/>
      <c r="S1543" s="14"/>
      <c r="T1543" s="14">
        <f t="shared" si="286"/>
        <v>1791.9768664074677</v>
      </c>
      <c r="U1543" s="14">
        <f t="shared" si="287"/>
        <v>222.38131624809319</v>
      </c>
      <c r="V1543" s="14">
        <f t="shared" si="284"/>
        <v>0</v>
      </c>
    </row>
    <row r="1544" spans="2:22" x14ac:dyDescent="0.3">
      <c r="B1544" s="12" t="s">
        <v>13</v>
      </c>
      <c r="C1544" s="12">
        <v>1536</v>
      </c>
      <c r="D1544" s="12">
        <v>59</v>
      </c>
      <c r="E1544" s="13">
        <v>63.2</v>
      </c>
      <c r="F1544" s="22">
        <f t="shared" si="277"/>
        <v>17.555555555555557</v>
      </c>
      <c r="G1544" s="14">
        <f t="shared" si="285"/>
        <v>0.5833333333333327</v>
      </c>
      <c r="H1544" s="14">
        <f>('motorcycle data'!$C$4)*(G1544)</f>
        <v>115.49999999999987</v>
      </c>
      <c r="I1544" s="14">
        <f>0.5*1.225*F1544^2*('motorcycle data'!$F$4)*('motorcycle data'!$G$4)</f>
        <v>62.105654938271613</v>
      </c>
      <c r="J1544" s="14">
        <f>IF(F1544=0,0,H1544+I1544+'motorcycle data'!$E$7)</f>
        <v>216.45325493827147</v>
      </c>
      <c r="K1544" s="14">
        <f t="shared" si="278"/>
        <v>216.45325493827147</v>
      </c>
      <c r="L1544" s="14">
        <f t="shared" si="279"/>
        <v>0</v>
      </c>
      <c r="M1544" s="14">
        <f t="shared" si="280"/>
        <v>3.7999571422496552</v>
      </c>
      <c r="N1544" s="14">
        <f t="shared" ref="N1544:N1607" si="288">IF(M1544&gt;0,M1544,0)</f>
        <v>3.7999571422496552</v>
      </c>
      <c r="O1544" s="14">
        <f t="shared" si="281"/>
        <v>0</v>
      </c>
      <c r="P1544" s="14">
        <f t="shared" si="282"/>
        <v>0</v>
      </c>
      <c r="Q1544" s="14" t="str">
        <f t="shared" si="283"/>
        <v/>
      </c>
      <c r="R1544" s="14"/>
      <c r="S1544" s="14"/>
      <c r="T1544" s="14">
        <f t="shared" si="286"/>
        <v>1795.7768235497174</v>
      </c>
      <c r="U1544" s="14">
        <f t="shared" si="287"/>
        <v>222.38131624809319</v>
      </c>
      <c r="V1544" s="14">
        <f t="shared" si="284"/>
        <v>0</v>
      </c>
    </row>
    <row r="1545" spans="2:22" x14ac:dyDescent="0.3">
      <c r="B1545" s="12" t="s">
        <v>13</v>
      </c>
      <c r="C1545" s="12">
        <v>1537</v>
      </c>
      <c r="D1545" s="12">
        <v>60</v>
      </c>
      <c r="E1545" s="13">
        <v>65.599999999999994</v>
      </c>
      <c r="F1545" s="22">
        <f t="shared" ref="F1545:F1608" si="289">E1545/3.6</f>
        <v>18.222222222222221</v>
      </c>
      <c r="G1545" s="14">
        <f t="shared" si="285"/>
        <v>0.72222222222222265</v>
      </c>
      <c r="H1545" s="14">
        <f>('motorcycle data'!$C$4)*(G1545)</f>
        <v>143.00000000000009</v>
      </c>
      <c r="I1545" s="14">
        <f>0.5*1.225*F1545^2*('motorcycle data'!$F$4)*('motorcycle data'!$G$4)</f>
        <v>66.912101234567899</v>
      </c>
      <c r="J1545" s="14">
        <f>IF(F1545=0,0,H1545+I1545+'motorcycle data'!$E$7)</f>
        <v>248.75970123456798</v>
      </c>
      <c r="K1545" s="14">
        <f t="shared" ref="K1545:K1608" si="290">IF(J1545&lt;=0,0,J1545)</f>
        <v>248.75970123456798</v>
      </c>
      <c r="L1545" s="14">
        <f t="shared" ref="L1545:L1608" si="291">IF(J1545&lt;0,J1545*-1,0)</f>
        <v>0</v>
      </c>
      <c r="M1545" s="14">
        <f t="shared" ref="M1545:M1608" si="292">(J1545*F1545)/1000</f>
        <v>4.5329545558299049</v>
      </c>
      <c r="N1545" s="14">
        <f t="shared" si="288"/>
        <v>4.5329545558299049</v>
      </c>
      <c r="O1545" s="14">
        <f t="shared" ref="O1545:O1608" si="293">IF(M1545&lt;0,M1545*-1,0)</f>
        <v>0</v>
      </c>
      <c r="P1545" s="14">
        <f t="shared" ref="P1545:P1608" si="294">O1545*0.75</f>
        <v>0</v>
      </c>
      <c r="Q1545" s="14" t="str">
        <f t="shared" ref="Q1545:Q1608" si="295">IF(G1545&lt;0,P1545,"")</f>
        <v/>
      </c>
      <c r="R1545" s="14"/>
      <c r="S1545" s="14"/>
      <c r="T1545" s="14">
        <f t="shared" si="286"/>
        <v>1800.3097781055474</v>
      </c>
      <c r="U1545" s="14">
        <f t="shared" si="287"/>
        <v>222.38131624809319</v>
      </c>
      <c r="V1545" s="14">
        <f t="shared" ref="V1545:V1608" si="296">O1545*0.75*0.9*0.9</f>
        <v>0</v>
      </c>
    </row>
    <row r="1546" spans="2:22" x14ac:dyDescent="0.3">
      <c r="B1546" s="12" t="s">
        <v>13</v>
      </c>
      <c r="C1546" s="12">
        <v>1538</v>
      </c>
      <c r="D1546" s="12">
        <v>61</v>
      </c>
      <c r="E1546" s="13">
        <v>68.400000000000006</v>
      </c>
      <c r="F1546" s="22">
        <f t="shared" si="289"/>
        <v>19</v>
      </c>
      <c r="G1546" s="14">
        <f t="shared" ref="G1546:G1609" si="297">($E1547-$E1545)/2/3.6</f>
        <v>0.83333333333333326</v>
      </c>
      <c r="H1546" s="14">
        <f>('motorcycle data'!$C$4)*(G1546)</f>
        <v>164.99999999999997</v>
      </c>
      <c r="I1546" s="14">
        <f>0.5*1.225*F1546^2*('motorcycle data'!$F$4)*('motorcycle data'!$G$4)</f>
        <v>72.746012499999992</v>
      </c>
      <c r="J1546" s="14">
        <f>IF(F1546=0,0,H1546+I1546+'motorcycle data'!$E$7)</f>
        <v>276.59361249999995</v>
      </c>
      <c r="K1546" s="14">
        <f t="shared" si="290"/>
        <v>276.59361249999995</v>
      </c>
      <c r="L1546" s="14">
        <f t="shared" si="291"/>
        <v>0</v>
      </c>
      <c r="M1546" s="14">
        <f t="shared" si="292"/>
        <v>5.2552786374999991</v>
      </c>
      <c r="N1546" s="14">
        <f t="shared" si="288"/>
        <v>5.2552786374999991</v>
      </c>
      <c r="O1546" s="14">
        <f t="shared" si="293"/>
        <v>0</v>
      </c>
      <c r="P1546" s="14">
        <f t="shared" si="294"/>
        <v>0</v>
      </c>
      <c r="Q1546" s="14" t="str">
        <f t="shared" si="295"/>
        <v/>
      </c>
      <c r="R1546" s="14"/>
      <c r="S1546" s="14"/>
      <c r="T1546" s="14">
        <f t="shared" ref="T1546:T1609" si="298">T1545+N1546</f>
        <v>1805.5650567430473</v>
      </c>
      <c r="U1546" s="14">
        <f t="shared" ref="U1546:U1609" si="299">U1545+O1546</f>
        <v>222.38131624809319</v>
      </c>
      <c r="V1546" s="14">
        <f t="shared" si="296"/>
        <v>0</v>
      </c>
    </row>
    <row r="1547" spans="2:22" x14ac:dyDescent="0.3">
      <c r="B1547" s="12" t="s">
        <v>13</v>
      </c>
      <c r="C1547" s="12">
        <v>1539</v>
      </c>
      <c r="D1547" s="12">
        <v>62</v>
      </c>
      <c r="E1547" s="13">
        <v>71.599999999999994</v>
      </c>
      <c r="F1547" s="22">
        <f t="shared" si="289"/>
        <v>19.888888888888886</v>
      </c>
      <c r="G1547" s="14">
        <f t="shared" si="297"/>
        <v>0.90277777777777779</v>
      </c>
      <c r="H1547" s="14">
        <f>('motorcycle data'!$C$4)*(G1547)</f>
        <v>178.75</v>
      </c>
      <c r="I1547" s="14">
        <f>0.5*1.225*F1547^2*('motorcycle data'!$F$4)*('motorcycle data'!$G$4)</f>
        <v>79.71187669753084</v>
      </c>
      <c r="J1547" s="14">
        <f>IF(F1547=0,0,H1547+I1547+'motorcycle data'!$E$7)</f>
        <v>297.30947669753084</v>
      </c>
      <c r="K1547" s="14">
        <f t="shared" si="290"/>
        <v>297.30947669753084</v>
      </c>
      <c r="L1547" s="14">
        <f t="shared" si="291"/>
        <v>0</v>
      </c>
      <c r="M1547" s="14">
        <f t="shared" si="292"/>
        <v>5.9131551476508903</v>
      </c>
      <c r="N1547" s="14">
        <f t="shared" si="288"/>
        <v>5.9131551476508903</v>
      </c>
      <c r="O1547" s="14">
        <f t="shared" si="293"/>
        <v>0</v>
      </c>
      <c r="P1547" s="14">
        <f t="shared" si="294"/>
        <v>0</v>
      </c>
      <c r="Q1547" s="14" t="str">
        <f t="shared" si="295"/>
        <v/>
      </c>
      <c r="R1547" s="14"/>
      <c r="S1547" s="14"/>
      <c r="T1547" s="14">
        <f t="shared" si="298"/>
        <v>1811.4782118906983</v>
      </c>
      <c r="U1547" s="14">
        <f t="shared" si="299"/>
        <v>222.38131624809319</v>
      </c>
      <c r="V1547" s="14">
        <f t="shared" si="296"/>
        <v>0</v>
      </c>
    </row>
    <row r="1548" spans="2:22" x14ac:dyDescent="0.3">
      <c r="B1548" s="12" t="s">
        <v>13</v>
      </c>
      <c r="C1548" s="12">
        <v>1540</v>
      </c>
      <c r="D1548" s="12">
        <v>63</v>
      </c>
      <c r="E1548" s="13">
        <v>74.900000000000006</v>
      </c>
      <c r="F1548" s="22">
        <f t="shared" si="289"/>
        <v>20.805555555555557</v>
      </c>
      <c r="G1548" s="14">
        <f t="shared" si="297"/>
        <v>0.94444444444444597</v>
      </c>
      <c r="H1548" s="14">
        <f>('motorcycle data'!$C$4)*(G1548)</f>
        <v>187.00000000000031</v>
      </c>
      <c r="I1548" s="14">
        <f>0.5*1.225*F1548^2*('motorcycle data'!$F$4)*('motorcycle data'!$G$4)</f>
        <v>87.228945997299391</v>
      </c>
      <c r="J1548" s="14">
        <f>IF(F1548=0,0,H1548+I1548+'motorcycle data'!$E$7)</f>
        <v>313.07654599729972</v>
      </c>
      <c r="K1548" s="14">
        <f t="shared" si="290"/>
        <v>313.07654599729972</v>
      </c>
      <c r="L1548" s="14">
        <f t="shared" si="291"/>
        <v>0</v>
      </c>
      <c r="M1548" s="14">
        <f t="shared" si="292"/>
        <v>6.5137314708882643</v>
      </c>
      <c r="N1548" s="14">
        <f t="shared" si="288"/>
        <v>6.5137314708882643</v>
      </c>
      <c r="O1548" s="14">
        <f t="shared" si="293"/>
        <v>0</v>
      </c>
      <c r="P1548" s="14">
        <f t="shared" si="294"/>
        <v>0</v>
      </c>
      <c r="Q1548" s="14" t="str">
        <f t="shared" si="295"/>
        <v/>
      </c>
      <c r="R1548" s="14"/>
      <c r="S1548" s="14"/>
      <c r="T1548" s="14">
        <f t="shared" si="298"/>
        <v>1817.9919433615864</v>
      </c>
      <c r="U1548" s="14">
        <f t="shared" si="299"/>
        <v>222.38131624809319</v>
      </c>
      <c r="V1548" s="14">
        <f t="shared" si="296"/>
        <v>0</v>
      </c>
    </row>
    <row r="1549" spans="2:22" x14ac:dyDescent="0.3">
      <c r="B1549" s="12" t="s">
        <v>13</v>
      </c>
      <c r="C1549" s="12">
        <v>1541</v>
      </c>
      <c r="D1549" s="12">
        <v>64</v>
      </c>
      <c r="E1549" s="13">
        <v>78.400000000000006</v>
      </c>
      <c r="F1549" s="22">
        <f t="shared" si="289"/>
        <v>21.777777777777779</v>
      </c>
      <c r="G1549" s="14">
        <f t="shared" si="297"/>
        <v>0.95833333333333215</v>
      </c>
      <c r="H1549" s="14">
        <f>('motorcycle data'!$C$4)*(G1549)</f>
        <v>189.74999999999977</v>
      </c>
      <c r="I1549" s="14">
        <f>0.5*1.225*F1549^2*('motorcycle data'!$F$4)*('motorcycle data'!$G$4)</f>
        <v>95.57165679012347</v>
      </c>
      <c r="J1549" s="14">
        <f>IF(F1549=0,0,H1549+I1549+'motorcycle data'!$E$7)</f>
        <v>324.16925679012326</v>
      </c>
      <c r="K1549" s="14">
        <f t="shared" si="290"/>
        <v>324.16925679012326</v>
      </c>
      <c r="L1549" s="14">
        <f t="shared" si="291"/>
        <v>0</v>
      </c>
      <c r="M1549" s="14">
        <f t="shared" si="292"/>
        <v>7.0596860367626837</v>
      </c>
      <c r="N1549" s="14">
        <f t="shared" si="288"/>
        <v>7.0596860367626837</v>
      </c>
      <c r="O1549" s="14">
        <f t="shared" si="293"/>
        <v>0</v>
      </c>
      <c r="P1549" s="14">
        <f t="shared" si="294"/>
        <v>0</v>
      </c>
      <c r="Q1549" s="14" t="str">
        <f t="shared" si="295"/>
        <v/>
      </c>
      <c r="R1549" s="14"/>
      <c r="S1549" s="14"/>
      <c r="T1549" s="14">
        <f t="shared" si="298"/>
        <v>1825.0516293983492</v>
      </c>
      <c r="U1549" s="14">
        <f t="shared" si="299"/>
        <v>222.38131624809319</v>
      </c>
      <c r="V1549" s="14">
        <f t="shared" si="296"/>
        <v>0</v>
      </c>
    </row>
    <row r="1550" spans="2:22" x14ac:dyDescent="0.3">
      <c r="B1550" s="12" t="s">
        <v>13</v>
      </c>
      <c r="C1550" s="12">
        <v>1542</v>
      </c>
      <c r="D1550" s="12">
        <v>65</v>
      </c>
      <c r="E1550" s="13">
        <v>81.8</v>
      </c>
      <c r="F1550" s="22">
        <f t="shared" si="289"/>
        <v>22.722222222222221</v>
      </c>
      <c r="G1550" s="14">
        <f t="shared" si="297"/>
        <v>0.90277777777777779</v>
      </c>
      <c r="H1550" s="14">
        <f>('motorcycle data'!$C$4)*(G1550)</f>
        <v>178.75</v>
      </c>
      <c r="I1550" s="14">
        <f>0.5*1.225*F1550^2*('motorcycle data'!$F$4)*('motorcycle data'!$G$4)</f>
        <v>104.04077935956789</v>
      </c>
      <c r="J1550" s="14">
        <f>IF(F1550=0,0,H1550+I1550+'motorcycle data'!$E$7)</f>
        <v>321.63837935956786</v>
      </c>
      <c r="K1550" s="14">
        <f t="shared" si="290"/>
        <v>321.63837935956786</v>
      </c>
      <c r="L1550" s="14">
        <f t="shared" si="291"/>
        <v>0</v>
      </c>
      <c r="M1550" s="14">
        <f t="shared" si="292"/>
        <v>7.3083387310035137</v>
      </c>
      <c r="N1550" s="14">
        <f t="shared" si="288"/>
        <v>7.3083387310035137</v>
      </c>
      <c r="O1550" s="14">
        <f t="shared" si="293"/>
        <v>0</v>
      </c>
      <c r="P1550" s="14">
        <f t="shared" si="294"/>
        <v>0</v>
      </c>
      <c r="Q1550" s="14" t="str">
        <f t="shared" si="295"/>
        <v/>
      </c>
      <c r="R1550" s="14"/>
      <c r="S1550" s="14"/>
      <c r="T1550" s="14">
        <f t="shared" si="298"/>
        <v>1832.3599681293526</v>
      </c>
      <c r="U1550" s="14">
        <f t="shared" si="299"/>
        <v>222.38131624809319</v>
      </c>
      <c r="V1550" s="14">
        <f t="shared" si="296"/>
        <v>0</v>
      </c>
    </row>
    <row r="1551" spans="2:22" x14ac:dyDescent="0.3">
      <c r="B1551" s="12" t="s">
        <v>13</v>
      </c>
      <c r="C1551" s="12">
        <v>1543</v>
      </c>
      <c r="D1551" s="12">
        <v>66</v>
      </c>
      <c r="E1551" s="13">
        <v>84.9</v>
      </c>
      <c r="F1551" s="22">
        <f t="shared" si="289"/>
        <v>23.583333333333336</v>
      </c>
      <c r="G1551" s="14">
        <f t="shared" si="297"/>
        <v>0.7777777777777789</v>
      </c>
      <c r="H1551" s="14">
        <f>('motorcycle data'!$C$4)*(G1551)</f>
        <v>154.00000000000023</v>
      </c>
      <c r="I1551" s="14">
        <f>0.5*1.225*F1551^2*('motorcycle data'!$F$4)*('motorcycle data'!$G$4)</f>
        <v>112.07593480902779</v>
      </c>
      <c r="J1551" s="14">
        <f>IF(F1551=0,0,H1551+I1551+'motorcycle data'!$E$7)</f>
        <v>304.92353480902801</v>
      </c>
      <c r="K1551" s="14">
        <f t="shared" si="290"/>
        <v>304.92353480902801</v>
      </c>
      <c r="L1551" s="14">
        <f t="shared" si="291"/>
        <v>0</v>
      </c>
      <c r="M1551" s="14">
        <f t="shared" si="292"/>
        <v>7.1911133625795784</v>
      </c>
      <c r="N1551" s="14">
        <f t="shared" si="288"/>
        <v>7.1911133625795784</v>
      </c>
      <c r="O1551" s="14">
        <f t="shared" si="293"/>
        <v>0</v>
      </c>
      <c r="P1551" s="14">
        <f t="shared" si="294"/>
        <v>0</v>
      </c>
      <c r="Q1551" s="14" t="str">
        <f t="shared" si="295"/>
        <v/>
      </c>
      <c r="R1551" s="14"/>
      <c r="S1551" s="14"/>
      <c r="T1551" s="14">
        <f t="shared" si="298"/>
        <v>1839.5510814919321</v>
      </c>
      <c r="U1551" s="14">
        <f t="shared" si="299"/>
        <v>222.38131624809319</v>
      </c>
      <c r="V1551" s="14">
        <f t="shared" si="296"/>
        <v>0</v>
      </c>
    </row>
    <row r="1552" spans="2:22" x14ac:dyDescent="0.3">
      <c r="B1552" s="12" t="s">
        <v>13</v>
      </c>
      <c r="C1552" s="12">
        <v>1544</v>
      </c>
      <c r="D1552" s="12">
        <v>67</v>
      </c>
      <c r="E1552" s="13">
        <v>87.4</v>
      </c>
      <c r="F1552" s="22">
        <f t="shared" si="289"/>
        <v>24.277777777777779</v>
      </c>
      <c r="G1552" s="14">
        <f t="shared" si="297"/>
        <v>0.56944444444444364</v>
      </c>
      <c r="H1552" s="14">
        <f>('motorcycle data'!$C$4)*(G1552)</f>
        <v>112.74999999999984</v>
      </c>
      <c r="I1552" s="14">
        <f>0.5*1.225*F1552^2*('motorcycle data'!$F$4)*('motorcycle data'!$G$4)</f>
        <v>118.77358213734568</v>
      </c>
      <c r="J1552" s="14">
        <f>IF(F1552=0,0,H1552+I1552+'motorcycle data'!$E$7)</f>
        <v>270.3711821373455</v>
      </c>
      <c r="K1552" s="14">
        <f t="shared" si="290"/>
        <v>270.3711821373455</v>
      </c>
      <c r="L1552" s="14">
        <f t="shared" si="291"/>
        <v>0</v>
      </c>
      <c r="M1552" s="14">
        <f t="shared" si="292"/>
        <v>6.5640114774455549</v>
      </c>
      <c r="N1552" s="14">
        <f t="shared" si="288"/>
        <v>6.5640114774455549</v>
      </c>
      <c r="O1552" s="14">
        <f t="shared" si="293"/>
        <v>0</v>
      </c>
      <c r="P1552" s="14">
        <f t="shared" si="294"/>
        <v>0</v>
      </c>
      <c r="Q1552" s="14" t="str">
        <f t="shared" si="295"/>
        <v/>
      </c>
      <c r="R1552" s="14"/>
      <c r="S1552" s="14"/>
      <c r="T1552" s="14">
        <f t="shared" si="298"/>
        <v>1846.1150929693777</v>
      </c>
      <c r="U1552" s="14">
        <f t="shared" si="299"/>
        <v>222.38131624809319</v>
      </c>
      <c r="V1552" s="14">
        <f t="shared" si="296"/>
        <v>0</v>
      </c>
    </row>
    <row r="1553" spans="2:22" x14ac:dyDescent="0.3">
      <c r="B1553" s="12" t="s">
        <v>13</v>
      </c>
      <c r="C1553" s="12">
        <v>1545</v>
      </c>
      <c r="D1553" s="12">
        <v>68</v>
      </c>
      <c r="E1553" s="13">
        <v>89</v>
      </c>
      <c r="F1553" s="22">
        <f t="shared" si="289"/>
        <v>24.722222222222221</v>
      </c>
      <c r="G1553" s="14">
        <f t="shared" si="297"/>
        <v>0.36111111111111033</v>
      </c>
      <c r="H1553" s="14">
        <f>('motorcycle data'!$C$4)*(G1553)</f>
        <v>71.499999999999844</v>
      </c>
      <c r="I1553" s="14">
        <f>0.5*1.225*F1553^2*('motorcycle data'!$F$4)*('motorcycle data'!$G$4)</f>
        <v>123.1620765817901</v>
      </c>
      <c r="J1553" s="14">
        <f>IF(F1553=0,0,H1553+I1553+'motorcycle data'!$E$7)</f>
        <v>233.50967658178996</v>
      </c>
      <c r="K1553" s="14">
        <f t="shared" si="290"/>
        <v>233.50967658178996</v>
      </c>
      <c r="L1553" s="14">
        <f t="shared" si="291"/>
        <v>0</v>
      </c>
      <c r="M1553" s="14">
        <f t="shared" si="292"/>
        <v>5.7728781154942519</v>
      </c>
      <c r="N1553" s="14">
        <f t="shared" si="288"/>
        <v>5.7728781154942519</v>
      </c>
      <c r="O1553" s="14">
        <f t="shared" si="293"/>
        <v>0</v>
      </c>
      <c r="P1553" s="14">
        <f t="shared" si="294"/>
        <v>0</v>
      </c>
      <c r="Q1553" s="14" t="str">
        <f t="shared" si="295"/>
        <v/>
      </c>
      <c r="R1553" s="14"/>
      <c r="S1553" s="14"/>
      <c r="T1553" s="14">
        <f t="shared" si="298"/>
        <v>1851.8879710848719</v>
      </c>
      <c r="U1553" s="14">
        <f t="shared" si="299"/>
        <v>222.38131624809319</v>
      </c>
      <c r="V1553" s="14">
        <f t="shared" si="296"/>
        <v>0</v>
      </c>
    </row>
    <row r="1554" spans="2:22" x14ac:dyDescent="0.3">
      <c r="B1554" s="12" t="s">
        <v>13</v>
      </c>
      <c r="C1554" s="12">
        <v>1546</v>
      </c>
      <c r="D1554" s="12">
        <v>69</v>
      </c>
      <c r="E1554" s="13">
        <v>90</v>
      </c>
      <c r="F1554" s="22">
        <f t="shared" si="289"/>
        <v>25</v>
      </c>
      <c r="G1554" s="14">
        <f t="shared" si="297"/>
        <v>0.22222222222222143</v>
      </c>
      <c r="H1554" s="14">
        <f>('motorcycle data'!$C$4)*(G1554)</f>
        <v>43.999999999999844</v>
      </c>
      <c r="I1554" s="14">
        <f>0.5*1.225*F1554^2*('motorcycle data'!$F$4)*('motorcycle data'!$G$4)</f>
        <v>125.94531249999999</v>
      </c>
      <c r="J1554" s="14">
        <f>IF(F1554=0,0,H1554+I1554+'motorcycle data'!$E$7)</f>
        <v>208.79291249999983</v>
      </c>
      <c r="K1554" s="14">
        <f t="shared" si="290"/>
        <v>208.79291249999983</v>
      </c>
      <c r="L1554" s="14">
        <f t="shared" si="291"/>
        <v>0</v>
      </c>
      <c r="M1554" s="14">
        <f t="shared" si="292"/>
        <v>5.2198228124999959</v>
      </c>
      <c r="N1554" s="14">
        <f t="shared" si="288"/>
        <v>5.2198228124999959</v>
      </c>
      <c r="O1554" s="14">
        <f t="shared" si="293"/>
        <v>0</v>
      </c>
      <c r="P1554" s="14">
        <f t="shared" si="294"/>
        <v>0</v>
      </c>
      <c r="Q1554" s="14" t="str">
        <f t="shared" si="295"/>
        <v/>
      </c>
      <c r="R1554" s="14"/>
      <c r="S1554" s="14"/>
      <c r="T1554" s="14">
        <f t="shared" si="298"/>
        <v>1857.1077938973719</v>
      </c>
      <c r="U1554" s="14">
        <f t="shared" si="299"/>
        <v>222.38131624809319</v>
      </c>
      <c r="V1554" s="14">
        <f t="shared" si="296"/>
        <v>0</v>
      </c>
    </row>
    <row r="1555" spans="2:22" x14ac:dyDescent="0.3">
      <c r="B1555" s="12" t="s">
        <v>13</v>
      </c>
      <c r="C1555" s="12">
        <v>1547</v>
      </c>
      <c r="D1555" s="12">
        <v>70</v>
      </c>
      <c r="E1555" s="13">
        <v>90.6</v>
      </c>
      <c r="F1555" s="22">
        <f t="shared" si="289"/>
        <v>25.166666666666664</v>
      </c>
      <c r="G1555" s="14">
        <f t="shared" si="297"/>
        <v>0.1388888888888889</v>
      </c>
      <c r="H1555" s="14">
        <f>('motorcycle data'!$C$4)*(G1555)</f>
        <v>27.5</v>
      </c>
      <c r="I1555" s="14">
        <f>0.5*1.225*F1555^2*('motorcycle data'!$F$4)*('motorcycle data'!$G$4)</f>
        <v>127.63018090277774</v>
      </c>
      <c r="J1555" s="14">
        <f>IF(F1555=0,0,H1555+I1555+'motorcycle data'!$E$7)</f>
        <v>193.97778090277774</v>
      </c>
      <c r="K1555" s="14">
        <f t="shared" si="290"/>
        <v>193.97778090277774</v>
      </c>
      <c r="L1555" s="14">
        <f t="shared" si="291"/>
        <v>0</v>
      </c>
      <c r="M1555" s="14">
        <f t="shared" si="292"/>
        <v>4.8817741527199061</v>
      </c>
      <c r="N1555" s="14">
        <f t="shared" si="288"/>
        <v>4.8817741527199061</v>
      </c>
      <c r="O1555" s="14">
        <f t="shared" si="293"/>
        <v>0</v>
      </c>
      <c r="P1555" s="14">
        <f t="shared" si="294"/>
        <v>0</v>
      </c>
      <c r="Q1555" s="14" t="str">
        <f t="shared" si="295"/>
        <v/>
      </c>
      <c r="R1555" s="14"/>
      <c r="S1555" s="14"/>
      <c r="T1555" s="14">
        <f t="shared" si="298"/>
        <v>1861.9895680500917</v>
      </c>
      <c r="U1555" s="14">
        <f t="shared" si="299"/>
        <v>222.38131624809319</v>
      </c>
      <c r="V1555" s="14">
        <f t="shared" si="296"/>
        <v>0</v>
      </c>
    </row>
    <row r="1556" spans="2:22" x14ac:dyDescent="0.3">
      <c r="B1556" s="12" t="s">
        <v>13</v>
      </c>
      <c r="C1556" s="12">
        <v>1548</v>
      </c>
      <c r="D1556" s="12">
        <v>71</v>
      </c>
      <c r="E1556" s="13">
        <v>91</v>
      </c>
      <c r="F1556" s="22">
        <f t="shared" si="289"/>
        <v>25.277777777777779</v>
      </c>
      <c r="G1556" s="14">
        <f t="shared" si="297"/>
        <v>0.12500000000000078</v>
      </c>
      <c r="H1556" s="14">
        <f>('motorcycle data'!$C$4)*(G1556)</f>
        <v>24.750000000000153</v>
      </c>
      <c r="I1556" s="14">
        <f>0.5*1.225*F1556^2*('motorcycle data'!$F$4)*('motorcycle data'!$G$4)</f>
        <v>128.75964602623455</v>
      </c>
      <c r="J1556" s="14">
        <f>IF(F1556=0,0,H1556+I1556+'motorcycle data'!$E$7)</f>
        <v>192.35724602623469</v>
      </c>
      <c r="K1556" s="14">
        <f t="shared" si="290"/>
        <v>192.35724602623469</v>
      </c>
      <c r="L1556" s="14">
        <f t="shared" si="291"/>
        <v>0</v>
      </c>
      <c r="M1556" s="14">
        <f t="shared" si="292"/>
        <v>4.8623637189964883</v>
      </c>
      <c r="N1556" s="14">
        <f t="shared" si="288"/>
        <v>4.8623637189964883</v>
      </c>
      <c r="O1556" s="14">
        <f t="shared" si="293"/>
        <v>0</v>
      </c>
      <c r="P1556" s="14">
        <f t="shared" si="294"/>
        <v>0</v>
      </c>
      <c r="Q1556" s="14" t="str">
        <f t="shared" si="295"/>
        <v/>
      </c>
      <c r="R1556" s="14"/>
      <c r="S1556" s="14"/>
      <c r="T1556" s="14">
        <f t="shared" si="298"/>
        <v>1866.8519317690882</v>
      </c>
      <c r="U1556" s="14">
        <f t="shared" si="299"/>
        <v>222.38131624809319</v>
      </c>
      <c r="V1556" s="14">
        <f t="shared" si="296"/>
        <v>0</v>
      </c>
    </row>
    <row r="1557" spans="2:22" x14ac:dyDescent="0.3">
      <c r="B1557" s="12" t="s">
        <v>13</v>
      </c>
      <c r="C1557" s="12">
        <v>1549</v>
      </c>
      <c r="D1557" s="12">
        <v>72</v>
      </c>
      <c r="E1557" s="13">
        <v>91.5</v>
      </c>
      <c r="F1557" s="22">
        <f t="shared" si="289"/>
        <v>25.416666666666664</v>
      </c>
      <c r="G1557" s="14">
        <f t="shared" si="297"/>
        <v>0.1388888888888889</v>
      </c>
      <c r="H1557" s="14">
        <f>('motorcycle data'!$C$4)*(G1557)</f>
        <v>27.5</v>
      </c>
      <c r="I1557" s="14">
        <f>0.5*1.225*F1557^2*('motorcycle data'!$F$4)*('motorcycle data'!$G$4)</f>
        <v>130.17847439236107</v>
      </c>
      <c r="J1557" s="14">
        <f>IF(F1557=0,0,H1557+I1557+'motorcycle data'!$E$7)</f>
        <v>196.52607439236107</v>
      </c>
      <c r="K1557" s="14">
        <f t="shared" si="290"/>
        <v>196.52607439236107</v>
      </c>
      <c r="L1557" s="14">
        <f t="shared" si="291"/>
        <v>0</v>
      </c>
      <c r="M1557" s="14">
        <f t="shared" si="292"/>
        <v>4.995037724139177</v>
      </c>
      <c r="N1557" s="14">
        <f t="shared" si="288"/>
        <v>4.995037724139177</v>
      </c>
      <c r="O1557" s="14">
        <f t="shared" si="293"/>
        <v>0</v>
      </c>
      <c r="P1557" s="14">
        <f t="shared" si="294"/>
        <v>0</v>
      </c>
      <c r="Q1557" s="14" t="str">
        <f t="shared" si="295"/>
        <v/>
      </c>
      <c r="R1557" s="14"/>
      <c r="S1557" s="14"/>
      <c r="T1557" s="14">
        <f t="shared" si="298"/>
        <v>1871.8469694932273</v>
      </c>
      <c r="U1557" s="14">
        <f t="shared" si="299"/>
        <v>222.38131624809319</v>
      </c>
      <c r="V1557" s="14">
        <f t="shared" si="296"/>
        <v>0</v>
      </c>
    </row>
    <row r="1558" spans="2:22" x14ac:dyDescent="0.3">
      <c r="B1558" s="12" t="s">
        <v>13</v>
      </c>
      <c r="C1558" s="12">
        <v>1550</v>
      </c>
      <c r="D1558" s="12">
        <v>73</v>
      </c>
      <c r="E1558" s="13">
        <v>92</v>
      </c>
      <c r="F1558" s="22">
        <f t="shared" si="289"/>
        <v>25.555555555555554</v>
      </c>
      <c r="G1558" s="14">
        <f t="shared" si="297"/>
        <v>0.16666666666666705</v>
      </c>
      <c r="H1558" s="14">
        <f>('motorcycle data'!$C$4)*(G1558)</f>
        <v>33.000000000000078</v>
      </c>
      <c r="I1558" s="14">
        <f>0.5*1.225*F1558^2*('motorcycle data'!$F$4)*('motorcycle data'!$G$4)</f>
        <v>131.60507716049381</v>
      </c>
      <c r="J1558" s="14">
        <f>IF(F1558=0,0,H1558+I1558+'motorcycle data'!$E$7)</f>
        <v>203.45267716049389</v>
      </c>
      <c r="K1558" s="14">
        <f t="shared" si="290"/>
        <v>203.45267716049389</v>
      </c>
      <c r="L1558" s="14">
        <f t="shared" si="291"/>
        <v>0</v>
      </c>
      <c r="M1558" s="14">
        <f t="shared" si="292"/>
        <v>5.1993461941015102</v>
      </c>
      <c r="N1558" s="14">
        <f t="shared" si="288"/>
        <v>5.1993461941015102</v>
      </c>
      <c r="O1558" s="14">
        <f t="shared" si="293"/>
        <v>0</v>
      </c>
      <c r="P1558" s="14">
        <f t="shared" si="294"/>
        <v>0</v>
      </c>
      <c r="Q1558" s="14" t="str">
        <f t="shared" si="295"/>
        <v/>
      </c>
      <c r="R1558" s="14"/>
      <c r="S1558" s="14"/>
      <c r="T1558" s="14">
        <f t="shared" si="298"/>
        <v>1877.0463156873288</v>
      </c>
      <c r="U1558" s="14">
        <f t="shared" si="299"/>
        <v>222.38131624809319</v>
      </c>
      <c r="V1558" s="14">
        <f t="shared" si="296"/>
        <v>0</v>
      </c>
    </row>
    <row r="1559" spans="2:22" x14ac:dyDescent="0.3">
      <c r="B1559" s="12" t="s">
        <v>13</v>
      </c>
      <c r="C1559" s="12">
        <v>1551</v>
      </c>
      <c r="D1559" s="12">
        <v>74</v>
      </c>
      <c r="E1559" s="13">
        <v>92.7</v>
      </c>
      <c r="F1559" s="22">
        <f t="shared" si="289"/>
        <v>25.75</v>
      </c>
      <c r="G1559" s="14">
        <f t="shared" si="297"/>
        <v>0.19444444444444522</v>
      </c>
      <c r="H1559" s="14">
        <f>('motorcycle data'!$C$4)*(G1559)</f>
        <v>38.500000000000156</v>
      </c>
      <c r="I1559" s="14">
        <f>0.5*1.225*F1559^2*('motorcycle data'!$F$4)*('motorcycle data'!$G$4)</f>
        <v>133.61538203124999</v>
      </c>
      <c r="J1559" s="14">
        <f>IF(F1559=0,0,H1559+I1559+'motorcycle data'!$E$7)</f>
        <v>210.96298203125014</v>
      </c>
      <c r="K1559" s="14">
        <f t="shared" si="290"/>
        <v>210.96298203125014</v>
      </c>
      <c r="L1559" s="14">
        <f t="shared" si="291"/>
        <v>0</v>
      </c>
      <c r="M1559" s="14">
        <f t="shared" si="292"/>
        <v>5.4322967873046908</v>
      </c>
      <c r="N1559" s="14">
        <f t="shared" si="288"/>
        <v>5.4322967873046908</v>
      </c>
      <c r="O1559" s="14">
        <f t="shared" si="293"/>
        <v>0</v>
      </c>
      <c r="P1559" s="14">
        <f t="shared" si="294"/>
        <v>0</v>
      </c>
      <c r="Q1559" s="14" t="str">
        <f t="shared" si="295"/>
        <v/>
      </c>
      <c r="R1559" s="14"/>
      <c r="S1559" s="14"/>
      <c r="T1559" s="14">
        <f t="shared" si="298"/>
        <v>1882.4786124746336</v>
      </c>
      <c r="U1559" s="14">
        <f t="shared" si="299"/>
        <v>222.38131624809319</v>
      </c>
      <c r="V1559" s="14">
        <f t="shared" si="296"/>
        <v>0</v>
      </c>
    </row>
    <row r="1560" spans="2:22" x14ac:dyDescent="0.3">
      <c r="B1560" s="12" t="s">
        <v>13</v>
      </c>
      <c r="C1560" s="12">
        <v>1552</v>
      </c>
      <c r="D1560" s="12">
        <v>75</v>
      </c>
      <c r="E1560" s="13">
        <v>93.4</v>
      </c>
      <c r="F1560" s="22">
        <f t="shared" si="289"/>
        <v>25.944444444444446</v>
      </c>
      <c r="G1560" s="14">
        <f t="shared" si="297"/>
        <v>0.20833333333333331</v>
      </c>
      <c r="H1560" s="14">
        <f>('motorcycle data'!$C$4)*(G1560)</f>
        <v>41.249999999999993</v>
      </c>
      <c r="I1560" s="14">
        <f>0.5*1.225*F1560^2*('motorcycle data'!$F$4)*('motorcycle data'!$G$4)</f>
        <v>135.64092472993829</v>
      </c>
      <c r="J1560" s="14">
        <f>IF(F1560=0,0,H1560+I1560+'motorcycle data'!$E$7)</f>
        <v>215.73852472993829</v>
      </c>
      <c r="K1560" s="14">
        <f t="shared" si="290"/>
        <v>215.73852472993829</v>
      </c>
      <c r="L1560" s="14">
        <f t="shared" si="291"/>
        <v>0</v>
      </c>
      <c r="M1560" s="14">
        <f t="shared" si="292"/>
        <v>5.5972161693822882</v>
      </c>
      <c r="N1560" s="14">
        <f t="shared" si="288"/>
        <v>5.5972161693822882</v>
      </c>
      <c r="O1560" s="14">
        <f t="shared" si="293"/>
        <v>0</v>
      </c>
      <c r="P1560" s="14">
        <f t="shared" si="294"/>
        <v>0</v>
      </c>
      <c r="Q1560" s="14" t="str">
        <f t="shared" si="295"/>
        <v/>
      </c>
      <c r="R1560" s="14"/>
      <c r="S1560" s="14"/>
      <c r="T1560" s="14">
        <f t="shared" si="298"/>
        <v>1888.0758286440159</v>
      </c>
      <c r="U1560" s="14">
        <f t="shared" si="299"/>
        <v>222.38131624809319</v>
      </c>
      <c r="V1560" s="14">
        <f t="shared" si="296"/>
        <v>0</v>
      </c>
    </row>
    <row r="1561" spans="2:22" x14ac:dyDescent="0.3">
      <c r="B1561" s="12" t="s">
        <v>13</v>
      </c>
      <c r="C1561" s="12">
        <v>1553</v>
      </c>
      <c r="D1561" s="12">
        <v>76</v>
      </c>
      <c r="E1561" s="13">
        <v>94.2</v>
      </c>
      <c r="F1561" s="22">
        <f t="shared" si="289"/>
        <v>26.166666666666668</v>
      </c>
      <c r="G1561" s="14">
        <f t="shared" si="297"/>
        <v>0.20833333333333331</v>
      </c>
      <c r="H1561" s="14">
        <f>('motorcycle data'!$C$4)*(G1561)</f>
        <v>41.249999999999993</v>
      </c>
      <c r="I1561" s="14">
        <f>0.5*1.225*F1561^2*('motorcycle data'!$F$4)*('motorcycle data'!$G$4)</f>
        <v>137.97448923611111</v>
      </c>
      <c r="J1561" s="14">
        <f>IF(F1561=0,0,H1561+I1561+'motorcycle data'!$E$7)</f>
        <v>218.07208923611111</v>
      </c>
      <c r="K1561" s="14">
        <f t="shared" si="290"/>
        <v>218.07208923611111</v>
      </c>
      <c r="L1561" s="14">
        <f t="shared" si="291"/>
        <v>0</v>
      </c>
      <c r="M1561" s="14">
        <f t="shared" si="292"/>
        <v>5.7062196683449073</v>
      </c>
      <c r="N1561" s="14">
        <f t="shared" si="288"/>
        <v>5.7062196683449073</v>
      </c>
      <c r="O1561" s="14">
        <f t="shared" si="293"/>
        <v>0</v>
      </c>
      <c r="P1561" s="14">
        <f t="shared" si="294"/>
        <v>0</v>
      </c>
      <c r="Q1561" s="14" t="str">
        <f t="shared" si="295"/>
        <v/>
      </c>
      <c r="R1561" s="14"/>
      <c r="S1561" s="14"/>
      <c r="T1561" s="14">
        <f t="shared" si="298"/>
        <v>1893.7820483123608</v>
      </c>
      <c r="U1561" s="14">
        <f t="shared" si="299"/>
        <v>222.38131624809319</v>
      </c>
      <c r="V1561" s="14">
        <f t="shared" si="296"/>
        <v>0</v>
      </c>
    </row>
    <row r="1562" spans="2:22" x14ac:dyDescent="0.3">
      <c r="B1562" s="12" t="s">
        <v>13</v>
      </c>
      <c r="C1562" s="12">
        <v>1554</v>
      </c>
      <c r="D1562" s="12">
        <v>77</v>
      </c>
      <c r="E1562" s="13">
        <v>94.9</v>
      </c>
      <c r="F1562" s="22">
        <f t="shared" si="289"/>
        <v>26.361111111111111</v>
      </c>
      <c r="G1562" s="14">
        <f t="shared" si="297"/>
        <v>0.20833333333333331</v>
      </c>
      <c r="H1562" s="14">
        <f>('motorcycle data'!$C$4)*(G1562)</f>
        <v>41.249999999999993</v>
      </c>
      <c r="I1562" s="14">
        <f>0.5*1.225*F1562^2*('motorcycle data'!$F$4)*('motorcycle data'!$G$4)</f>
        <v>140.03268442322528</v>
      </c>
      <c r="J1562" s="14">
        <f>IF(F1562=0,0,H1562+I1562+'motorcycle data'!$E$7)</f>
        <v>220.13028442322528</v>
      </c>
      <c r="K1562" s="14">
        <f t="shared" si="290"/>
        <v>220.13028442322528</v>
      </c>
      <c r="L1562" s="14">
        <f t="shared" si="291"/>
        <v>0</v>
      </c>
      <c r="M1562" s="14">
        <f t="shared" si="292"/>
        <v>5.8028788866011327</v>
      </c>
      <c r="N1562" s="14">
        <f t="shared" si="288"/>
        <v>5.8028788866011327</v>
      </c>
      <c r="O1562" s="14">
        <f t="shared" si="293"/>
        <v>0</v>
      </c>
      <c r="P1562" s="14">
        <f t="shared" si="294"/>
        <v>0</v>
      </c>
      <c r="Q1562" s="14" t="str">
        <f t="shared" si="295"/>
        <v/>
      </c>
      <c r="R1562" s="14"/>
      <c r="S1562" s="14"/>
      <c r="T1562" s="14">
        <f t="shared" si="298"/>
        <v>1899.5849271989619</v>
      </c>
      <c r="U1562" s="14">
        <f t="shared" si="299"/>
        <v>222.38131624809319</v>
      </c>
      <c r="V1562" s="14">
        <f t="shared" si="296"/>
        <v>0</v>
      </c>
    </row>
    <row r="1563" spans="2:22" x14ac:dyDescent="0.3">
      <c r="B1563" s="12" t="s">
        <v>13</v>
      </c>
      <c r="C1563" s="12">
        <v>1555</v>
      </c>
      <c r="D1563" s="12">
        <v>78</v>
      </c>
      <c r="E1563" s="13">
        <v>95.7</v>
      </c>
      <c r="F1563" s="22">
        <f t="shared" si="289"/>
        <v>26.583333333333332</v>
      </c>
      <c r="G1563" s="14">
        <f t="shared" si="297"/>
        <v>0.23611111111110952</v>
      </c>
      <c r="H1563" s="14">
        <f>('motorcycle data'!$C$4)*(G1563)</f>
        <v>46.749999999999687</v>
      </c>
      <c r="I1563" s="14">
        <f>0.5*1.225*F1563^2*('motorcycle data'!$F$4)*('motorcycle data'!$G$4)</f>
        <v>142.40356605902775</v>
      </c>
      <c r="J1563" s="14">
        <f>IF(F1563=0,0,H1563+I1563+'motorcycle data'!$E$7)</f>
        <v>228.00116605902744</v>
      </c>
      <c r="K1563" s="14">
        <f t="shared" si="290"/>
        <v>228.00116605902744</v>
      </c>
      <c r="L1563" s="14">
        <f t="shared" si="291"/>
        <v>0</v>
      </c>
      <c r="M1563" s="14">
        <f t="shared" si="292"/>
        <v>6.0610309977358128</v>
      </c>
      <c r="N1563" s="14">
        <f t="shared" si="288"/>
        <v>6.0610309977358128</v>
      </c>
      <c r="O1563" s="14">
        <f t="shared" si="293"/>
        <v>0</v>
      </c>
      <c r="P1563" s="14">
        <f t="shared" si="294"/>
        <v>0</v>
      </c>
      <c r="Q1563" s="14" t="str">
        <f t="shared" si="295"/>
        <v/>
      </c>
      <c r="R1563" s="14"/>
      <c r="S1563" s="14"/>
      <c r="T1563" s="14">
        <f t="shared" si="298"/>
        <v>1905.6459581966976</v>
      </c>
      <c r="U1563" s="14">
        <f t="shared" si="299"/>
        <v>222.38131624809319</v>
      </c>
      <c r="V1563" s="14">
        <f t="shared" si="296"/>
        <v>0</v>
      </c>
    </row>
    <row r="1564" spans="2:22" x14ac:dyDescent="0.3">
      <c r="B1564" s="12" t="s">
        <v>13</v>
      </c>
      <c r="C1564" s="12">
        <v>1556</v>
      </c>
      <c r="D1564" s="12">
        <v>79</v>
      </c>
      <c r="E1564" s="13">
        <v>96.6</v>
      </c>
      <c r="F1564" s="22">
        <f t="shared" si="289"/>
        <v>26.833333333333332</v>
      </c>
      <c r="G1564" s="14">
        <f t="shared" si="297"/>
        <v>0.27777777777777779</v>
      </c>
      <c r="H1564" s="14">
        <f>('motorcycle data'!$C$4)*(G1564)</f>
        <v>55</v>
      </c>
      <c r="I1564" s="14">
        <f>0.5*1.225*F1564^2*('motorcycle data'!$F$4)*('motorcycle data'!$G$4)</f>
        <v>145.0945975694444</v>
      </c>
      <c r="J1564" s="14">
        <f>IF(F1564=0,0,H1564+I1564+'motorcycle data'!$E$7)</f>
        <v>238.9421975694444</v>
      </c>
      <c r="K1564" s="14">
        <f t="shared" si="290"/>
        <v>238.9421975694444</v>
      </c>
      <c r="L1564" s="14">
        <f t="shared" si="291"/>
        <v>0</v>
      </c>
      <c r="M1564" s="14">
        <f t="shared" si="292"/>
        <v>6.4116156347800919</v>
      </c>
      <c r="N1564" s="14">
        <f t="shared" si="288"/>
        <v>6.4116156347800919</v>
      </c>
      <c r="O1564" s="14">
        <f t="shared" si="293"/>
        <v>0</v>
      </c>
      <c r="P1564" s="14">
        <f t="shared" si="294"/>
        <v>0</v>
      </c>
      <c r="Q1564" s="14" t="str">
        <f t="shared" si="295"/>
        <v/>
      </c>
      <c r="R1564" s="14"/>
      <c r="S1564" s="14"/>
      <c r="T1564" s="14">
        <f t="shared" si="298"/>
        <v>1912.0575738314776</v>
      </c>
      <c r="U1564" s="14">
        <f t="shared" si="299"/>
        <v>222.38131624809319</v>
      </c>
      <c r="V1564" s="14">
        <f t="shared" si="296"/>
        <v>0</v>
      </c>
    </row>
    <row r="1565" spans="2:22" x14ac:dyDescent="0.3">
      <c r="B1565" s="12" t="s">
        <v>13</v>
      </c>
      <c r="C1565" s="12">
        <v>1557</v>
      </c>
      <c r="D1565" s="12">
        <v>80</v>
      </c>
      <c r="E1565" s="13">
        <v>97.7</v>
      </c>
      <c r="F1565" s="22">
        <f t="shared" si="289"/>
        <v>27.138888888888889</v>
      </c>
      <c r="G1565" s="14">
        <f t="shared" si="297"/>
        <v>0.31944444444444603</v>
      </c>
      <c r="H1565" s="14">
        <f>('motorcycle data'!$C$4)*(G1565)</f>
        <v>63.250000000000313</v>
      </c>
      <c r="I1565" s="14">
        <f>0.5*1.225*F1565^2*('motorcycle data'!$F$4)*('motorcycle data'!$G$4)</f>
        <v>148.41784345100308</v>
      </c>
      <c r="J1565" s="14">
        <f>IF(F1565=0,0,H1565+I1565+'motorcycle data'!$E$7)</f>
        <v>250.51544345100339</v>
      </c>
      <c r="K1565" s="14">
        <f t="shared" si="290"/>
        <v>250.51544345100339</v>
      </c>
      <c r="L1565" s="14">
        <f t="shared" si="291"/>
        <v>0</v>
      </c>
      <c r="M1565" s="14">
        <f t="shared" si="292"/>
        <v>6.7987107847675086</v>
      </c>
      <c r="N1565" s="14">
        <f t="shared" si="288"/>
        <v>6.7987107847675086</v>
      </c>
      <c r="O1565" s="14">
        <f t="shared" si="293"/>
        <v>0</v>
      </c>
      <c r="P1565" s="14">
        <f t="shared" si="294"/>
        <v>0</v>
      </c>
      <c r="Q1565" s="14" t="str">
        <f t="shared" si="295"/>
        <v/>
      </c>
      <c r="R1565" s="14"/>
      <c r="S1565" s="14"/>
      <c r="T1565" s="14">
        <f t="shared" si="298"/>
        <v>1918.8562846162451</v>
      </c>
      <c r="U1565" s="14">
        <f t="shared" si="299"/>
        <v>222.38131624809319</v>
      </c>
      <c r="V1565" s="14">
        <f t="shared" si="296"/>
        <v>0</v>
      </c>
    </row>
    <row r="1566" spans="2:22" x14ac:dyDescent="0.3">
      <c r="B1566" s="12" t="s">
        <v>13</v>
      </c>
      <c r="C1566" s="12">
        <v>1558</v>
      </c>
      <c r="D1566" s="12">
        <v>81</v>
      </c>
      <c r="E1566" s="13">
        <v>98.9</v>
      </c>
      <c r="F1566" s="22">
        <f t="shared" si="289"/>
        <v>27.472222222222221</v>
      </c>
      <c r="G1566" s="14">
        <f t="shared" si="297"/>
        <v>0.37500000000000039</v>
      </c>
      <c r="H1566" s="14">
        <f>('motorcycle data'!$C$4)*(G1566)</f>
        <v>74.250000000000071</v>
      </c>
      <c r="I1566" s="14">
        <f>0.5*1.225*F1566^2*('motorcycle data'!$F$4)*('motorcycle data'!$G$4)</f>
        <v>152.08611729359563</v>
      </c>
      <c r="J1566" s="14">
        <f>IF(F1566=0,0,H1566+I1566+'motorcycle data'!$E$7)</f>
        <v>265.18371729359569</v>
      </c>
      <c r="K1566" s="14">
        <f t="shared" si="290"/>
        <v>265.18371729359569</v>
      </c>
      <c r="L1566" s="14">
        <f t="shared" si="291"/>
        <v>0</v>
      </c>
      <c r="M1566" s="14">
        <f t="shared" si="292"/>
        <v>7.2851860112046154</v>
      </c>
      <c r="N1566" s="14">
        <f t="shared" si="288"/>
        <v>7.2851860112046154</v>
      </c>
      <c r="O1566" s="14">
        <f t="shared" si="293"/>
        <v>0</v>
      </c>
      <c r="P1566" s="14">
        <f t="shared" si="294"/>
        <v>0</v>
      </c>
      <c r="Q1566" s="14" t="str">
        <f t="shared" si="295"/>
        <v/>
      </c>
      <c r="R1566" s="14"/>
      <c r="S1566" s="14"/>
      <c r="T1566" s="14">
        <f t="shared" si="298"/>
        <v>1926.1414706274497</v>
      </c>
      <c r="U1566" s="14">
        <f t="shared" si="299"/>
        <v>222.38131624809319</v>
      </c>
      <c r="V1566" s="14">
        <f t="shared" si="296"/>
        <v>0</v>
      </c>
    </row>
    <row r="1567" spans="2:22" x14ac:dyDescent="0.3">
      <c r="B1567" s="12" t="s">
        <v>13</v>
      </c>
      <c r="C1567" s="12">
        <v>1559</v>
      </c>
      <c r="D1567" s="12">
        <v>82</v>
      </c>
      <c r="E1567" s="13">
        <v>100.4</v>
      </c>
      <c r="F1567" s="22">
        <f t="shared" si="289"/>
        <v>27.888888888888889</v>
      </c>
      <c r="G1567" s="14">
        <f t="shared" si="297"/>
        <v>0.43055555555555475</v>
      </c>
      <c r="H1567" s="14">
        <f>('motorcycle data'!$C$4)*(G1567)</f>
        <v>85.249999999999844</v>
      </c>
      <c r="I1567" s="14">
        <f>0.5*1.225*F1567^2*('motorcycle data'!$F$4)*('motorcycle data'!$G$4)</f>
        <v>156.73443225308642</v>
      </c>
      <c r="J1567" s="14">
        <f>IF(F1567=0,0,H1567+I1567+'motorcycle data'!$E$7)</f>
        <v>280.83203225308625</v>
      </c>
      <c r="K1567" s="14">
        <f t="shared" si="290"/>
        <v>280.83203225308625</v>
      </c>
      <c r="L1567" s="14">
        <f t="shared" si="291"/>
        <v>0</v>
      </c>
      <c r="M1567" s="14">
        <f t="shared" si="292"/>
        <v>7.832093343947184</v>
      </c>
      <c r="N1567" s="14">
        <f t="shared" si="288"/>
        <v>7.832093343947184</v>
      </c>
      <c r="O1567" s="14">
        <f t="shared" si="293"/>
        <v>0</v>
      </c>
      <c r="P1567" s="14">
        <f t="shared" si="294"/>
        <v>0</v>
      </c>
      <c r="Q1567" s="14" t="str">
        <f t="shared" si="295"/>
        <v/>
      </c>
      <c r="R1567" s="14"/>
      <c r="S1567" s="14"/>
      <c r="T1567" s="14">
        <f t="shared" si="298"/>
        <v>1933.973563971397</v>
      </c>
      <c r="U1567" s="14">
        <f t="shared" si="299"/>
        <v>222.38131624809319</v>
      </c>
      <c r="V1567" s="14">
        <f t="shared" si="296"/>
        <v>0</v>
      </c>
    </row>
    <row r="1568" spans="2:22" x14ac:dyDescent="0.3">
      <c r="B1568" s="12" t="s">
        <v>13</v>
      </c>
      <c r="C1568" s="12">
        <v>1560</v>
      </c>
      <c r="D1568" s="12">
        <v>83</v>
      </c>
      <c r="E1568" s="13">
        <v>102</v>
      </c>
      <c r="F1568" s="22">
        <f t="shared" si="289"/>
        <v>28.333333333333332</v>
      </c>
      <c r="G1568" s="14">
        <f t="shared" si="297"/>
        <v>0.44444444444444287</v>
      </c>
      <c r="H1568" s="14">
        <f>('motorcycle data'!$C$4)*(G1568)</f>
        <v>87.999999999999687</v>
      </c>
      <c r="I1568" s="14">
        <f>0.5*1.225*F1568^2*('motorcycle data'!$F$4)*('motorcycle data'!$G$4)</f>
        <v>161.76975694444442</v>
      </c>
      <c r="J1568" s="14">
        <f>IF(F1568=0,0,H1568+I1568+'motorcycle data'!$E$7)</f>
        <v>288.61735694444411</v>
      </c>
      <c r="K1568" s="14">
        <f t="shared" si="290"/>
        <v>288.61735694444411</v>
      </c>
      <c r="L1568" s="14">
        <f t="shared" si="291"/>
        <v>0</v>
      </c>
      <c r="M1568" s="14">
        <f t="shared" si="292"/>
        <v>8.1774917800925824</v>
      </c>
      <c r="N1568" s="14">
        <f t="shared" si="288"/>
        <v>8.1774917800925824</v>
      </c>
      <c r="O1568" s="14">
        <f t="shared" si="293"/>
        <v>0</v>
      </c>
      <c r="P1568" s="14">
        <f t="shared" si="294"/>
        <v>0</v>
      </c>
      <c r="Q1568" s="14" t="str">
        <f t="shared" si="295"/>
        <v/>
      </c>
      <c r="R1568" s="14"/>
      <c r="S1568" s="14"/>
      <c r="T1568" s="14">
        <f t="shared" si="298"/>
        <v>1942.1510557514896</v>
      </c>
      <c r="U1568" s="14">
        <f t="shared" si="299"/>
        <v>222.38131624809319</v>
      </c>
      <c r="V1568" s="14">
        <f t="shared" si="296"/>
        <v>0</v>
      </c>
    </row>
    <row r="1569" spans="2:22" x14ac:dyDescent="0.3">
      <c r="B1569" s="12" t="s">
        <v>13</v>
      </c>
      <c r="C1569" s="12">
        <v>1561</v>
      </c>
      <c r="D1569" s="12">
        <v>84</v>
      </c>
      <c r="E1569" s="13">
        <v>103.6</v>
      </c>
      <c r="F1569" s="22">
        <f t="shared" si="289"/>
        <v>28.777777777777775</v>
      </c>
      <c r="G1569" s="14">
        <f t="shared" si="297"/>
        <v>0.44444444444444481</v>
      </c>
      <c r="H1569" s="14">
        <f>('motorcycle data'!$C$4)*(G1569)</f>
        <v>88.000000000000071</v>
      </c>
      <c r="I1569" s="14">
        <f>0.5*1.225*F1569^2*('motorcycle data'!$F$4)*('motorcycle data'!$G$4)</f>
        <v>166.88469151234563</v>
      </c>
      <c r="J1569" s="14">
        <f>IF(F1569=0,0,H1569+I1569+'motorcycle data'!$E$7)</f>
        <v>293.73229151234568</v>
      </c>
      <c r="K1569" s="14">
        <f t="shared" si="290"/>
        <v>293.73229151234568</v>
      </c>
      <c r="L1569" s="14">
        <f t="shared" si="291"/>
        <v>0</v>
      </c>
      <c r="M1569" s="14">
        <f t="shared" si="292"/>
        <v>8.4529626112997249</v>
      </c>
      <c r="N1569" s="14">
        <f t="shared" si="288"/>
        <v>8.4529626112997249</v>
      </c>
      <c r="O1569" s="14">
        <f t="shared" si="293"/>
        <v>0</v>
      </c>
      <c r="P1569" s="14">
        <f t="shared" si="294"/>
        <v>0</v>
      </c>
      <c r="Q1569" s="14" t="str">
        <f t="shared" si="295"/>
        <v/>
      </c>
      <c r="R1569" s="14"/>
      <c r="S1569" s="14"/>
      <c r="T1569" s="14">
        <f t="shared" si="298"/>
        <v>1950.6040183627892</v>
      </c>
      <c r="U1569" s="14">
        <f t="shared" si="299"/>
        <v>222.38131624809319</v>
      </c>
      <c r="V1569" s="14">
        <f t="shared" si="296"/>
        <v>0</v>
      </c>
    </row>
    <row r="1570" spans="2:22" x14ac:dyDescent="0.3">
      <c r="B1570" s="12" t="s">
        <v>13</v>
      </c>
      <c r="C1570" s="12">
        <v>1562</v>
      </c>
      <c r="D1570" s="12">
        <v>85</v>
      </c>
      <c r="E1570" s="13">
        <v>105.2</v>
      </c>
      <c r="F1570" s="22">
        <f t="shared" si="289"/>
        <v>29.222222222222221</v>
      </c>
      <c r="G1570" s="14">
        <f t="shared" si="297"/>
        <v>0.44444444444444481</v>
      </c>
      <c r="H1570" s="14">
        <f>('motorcycle data'!$C$4)*(G1570)</f>
        <v>88.000000000000071</v>
      </c>
      <c r="I1570" s="14">
        <f>0.5*1.225*F1570^2*('motorcycle data'!$F$4)*('motorcycle data'!$G$4)</f>
        <v>172.07923595679009</v>
      </c>
      <c r="J1570" s="14">
        <f>IF(F1570=0,0,H1570+I1570+'motorcycle data'!$E$7)</f>
        <v>298.92683595679017</v>
      </c>
      <c r="K1570" s="14">
        <f t="shared" si="290"/>
        <v>298.92683595679017</v>
      </c>
      <c r="L1570" s="14">
        <f t="shared" si="291"/>
        <v>0</v>
      </c>
      <c r="M1570" s="14">
        <f t="shared" si="292"/>
        <v>8.7353064285150896</v>
      </c>
      <c r="N1570" s="14">
        <f t="shared" si="288"/>
        <v>8.7353064285150896</v>
      </c>
      <c r="O1570" s="14">
        <f t="shared" si="293"/>
        <v>0</v>
      </c>
      <c r="P1570" s="14">
        <f t="shared" si="294"/>
        <v>0</v>
      </c>
      <c r="Q1570" s="14" t="str">
        <f t="shared" si="295"/>
        <v/>
      </c>
      <c r="R1570" s="14"/>
      <c r="S1570" s="14"/>
      <c r="T1570" s="14">
        <f t="shared" si="298"/>
        <v>1959.3393247913043</v>
      </c>
      <c r="U1570" s="14">
        <f t="shared" si="299"/>
        <v>222.38131624809319</v>
      </c>
      <c r="V1570" s="14">
        <f t="shared" si="296"/>
        <v>0</v>
      </c>
    </row>
    <row r="1571" spans="2:22" x14ac:dyDescent="0.3">
      <c r="B1571" s="12" t="s">
        <v>13</v>
      </c>
      <c r="C1571" s="12">
        <v>1563</v>
      </c>
      <c r="D1571" s="12">
        <v>86</v>
      </c>
      <c r="E1571" s="13">
        <v>106.8</v>
      </c>
      <c r="F1571" s="22">
        <f t="shared" si="289"/>
        <v>29.666666666666664</v>
      </c>
      <c r="G1571" s="14">
        <f t="shared" si="297"/>
        <v>0.45833333333333293</v>
      </c>
      <c r="H1571" s="14">
        <f>('motorcycle data'!$C$4)*(G1571)</f>
        <v>90.749999999999915</v>
      </c>
      <c r="I1571" s="14">
        <f>0.5*1.225*F1571^2*('motorcycle data'!$F$4)*('motorcycle data'!$G$4)</f>
        <v>177.35339027777772</v>
      </c>
      <c r="J1571" s="14">
        <f>IF(F1571=0,0,H1571+I1571+'motorcycle data'!$E$7)</f>
        <v>306.95099027777763</v>
      </c>
      <c r="K1571" s="14">
        <f t="shared" si="290"/>
        <v>306.95099027777763</v>
      </c>
      <c r="L1571" s="14">
        <f t="shared" si="291"/>
        <v>0</v>
      </c>
      <c r="M1571" s="14">
        <f t="shared" si="292"/>
        <v>9.1062127115740701</v>
      </c>
      <c r="N1571" s="14">
        <f t="shared" si="288"/>
        <v>9.1062127115740701</v>
      </c>
      <c r="O1571" s="14">
        <f t="shared" si="293"/>
        <v>0</v>
      </c>
      <c r="P1571" s="14">
        <f t="shared" si="294"/>
        <v>0</v>
      </c>
      <c r="Q1571" s="14" t="str">
        <f t="shared" si="295"/>
        <v/>
      </c>
      <c r="R1571" s="14"/>
      <c r="S1571" s="14"/>
      <c r="T1571" s="14">
        <f t="shared" si="298"/>
        <v>1968.4455375028783</v>
      </c>
      <c r="U1571" s="14">
        <f t="shared" si="299"/>
        <v>222.38131624809319</v>
      </c>
      <c r="V1571" s="14">
        <f t="shared" si="296"/>
        <v>0</v>
      </c>
    </row>
    <row r="1572" spans="2:22" x14ac:dyDescent="0.3">
      <c r="B1572" s="12" t="s">
        <v>13</v>
      </c>
      <c r="C1572" s="12">
        <v>1564</v>
      </c>
      <c r="D1572" s="12">
        <v>87</v>
      </c>
      <c r="E1572" s="13">
        <v>108.5</v>
      </c>
      <c r="F1572" s="22">
        <f t="shared" si="289"/>
        <v>30.138888888888889</v>
      </c>
      <c r="G1572" s="14">
        <f t="shared" si="297"/>
        <v>0.47222222222222299</v>
      </c>
      <c r="H1572" s="14">
        <f>('motorcycle data'!$C$4)*(G1572)</f>
        <v>93.500000000000156</v>
      </c>
      <c r="I1572" s="14">
        <f>0.5*1.225*F1572^2*('motorcycle data'!$F$4)*('motorcycle data'!$G$4)</f>
        <v>183.04440803433644</v>
      </c>
      <c r="J1572" s="14">
        <f>IF(F1572=0,0,H1572+I1572+'motorcycle data'!$E$7)</f>
        <v>315.39200803433658</v>
      </c>
      <c r="K1572" s="14">
        <f t="shared" si="290"/>
        <v>315.39200803433658</v>
      </c>
      <c r="L1572" s="14">
        <f t="shared" si="291"/>
        <v>0</v>
      </c>
      <c r="M1572" s="14">
        <f t="shared" si="292"/>
        <v>9.5055646865904215</v>
      </c>
      <c r="N1572" s="14">
        <f t="shared" si="288"/>
        <v>9.5055646865904215</v>
      </c>
      <c r="O1572" s="14">
        <f t="shared" si="293"/>
        <v>0</v>
      </c>
      <c r="P1572" s="14">
        <f t="shared" si="294"/>
        <v>0</v>
      </c>
      <c r="Q1572" s="14" t="str">
        <f t="shared" si="295"/>
        <v/>
      </c>
      <c r="R1572" s="14"/>
      <c r="S1572" s="14"/>
      <c r="T1572" s="14">
        <f t="shared" si="298"/>
        <v>1977.9511021894687</v>
      </c>
      <c r="U1572" s="14">
        <f t="shared" si="299"/>
        <v>222.38131624809319</v>
      </c>
      <c r="V1572" s="14">
        <f t="shared" si="296"/>
        <v>0</v>
      </c>
    </row>
    <row r="1573" spans="2:22" x14ac:dyDescent="0.3">
      <c r="B1573" s="12" t="s">
        <v>13</v>
      </c>
      <c r="C1573" s="12">
        <v>1565</v>
      </c>
      <c r="D1573" s="12">
        <v>88</v>
      </c>
      <c r="E1573" s="13">
        <v>110.2</v>
      </c>
      <c r="F1573" s="22">
        <f t="shared" si="289"/>
        <v>30.611111111111111</v>
      </c>
      <c r="G1573" s="14">
        <f t="shared" si="297"/>
        <v>0.47222222222222299</v>
      </c>
      <c r="H1573" s="14">
        <f>('motorcycle data'!$C$4)*(G1573)</f>
        <v>93.500000000000156</v>
      </c>
      <c r="I1573" s="14">
        <f>0.5*1.225*F1573^2*('motorcycle data'!$F$4)*('motorcycle data'!$G$4)</f>
        <v>188.82529787808639</v>
      </c>
      <c r="J1573" s="14">
        <f>IF(F1573=0,0,H1573+I1573+'motorcycle data'!$E$7)</f>
        <v>321.17289787808653</v>
      </c>
      <c r="K1573" s="14">
        <f t="shared" si="290"/>
        <v>321.17289787808653</v>
      </c>
      <c r="L1573" s="14">
        <f t="shared" si="291"/>
        <v>0</v>
      </c>
      <c r="M1573" s="14">
        <f t="shared" si="292"/>
        <v>9.8314592628236479</v>
      </c>
      <c r="N1573" s="14">
        <f t="shared" si="288"/>
        <v>9.8314592628236479</v>
      </c>
      <c r="O1573" s="14">
        <f t="shared" si="293"/>
        <v>0</v>
      </c>
      <c r="P1573" s="14">
        <f t="shared" si="294"/>
        <v>0</v>
      </c>
      <c r="Q1573" s="14" t="str">
        <f t="shared" si="295"/>
        <v/>
      </c>
      <c r="R1573" s="14"/>
      <c r="S1573" s="14"/>
      <c r="T1573" s="14">
        <f t="shared" si="298"/>
        <v>1987.7825614522924</v>
      </c>
      <c r="U1573" s="14">
        <f t="shared" si="299"/>
        <v>222.38131624809319</v>
      </c>
      <c r="V1573" s="14">
        <f t="shared" si="296"/>
        <v>0</v>
      </c>
    </row>
    <row r="1574" spans="2:22" x14ac:dyDescent="0.3">
      <c r="B1574" s="12" t="s">
        <v>13</v>
      </c>
      <c r="C1574" s="12">
        <v>1566</v>
      </c>
      <c r="D1574" s="12">
        <v>89</v>
      </c>
      <c r="E1574" s="13">
        <v>111.9</v>
      </c>
      <c r="F1574" s="22">
        <f t="shared" si="289"/>
        <v>31.083333333333336</v>
      </c>
      <c r="G1574" s="14">
        <f t="shared" si="297"/>
        <v>0.4861111111111111</v>
      </c>
      <c r="H1574" s="14">
        <f>('motorcycle data'!$C$4)*(G1574)</f>
        <v>96.25</v>
      </c>
      <c r="I1574" s="14">
        <f>0.5*1.225*F1574^2*('motorcycle data'!$F$4)*('motorcycle data'!$G$4)</f>
        <v>194.69605980902782</v>
      </c>
      <c r="J1574" s="14">
        <f>IF(F1574=0,0,H1574+I1574+'motorcycle data'!$E$7)</f>
        <v>329.79365980902782</v>
      </c>
      <c r="K1574" s="14">
        <f t="shared" si="290"/>
        <v>329.79365980902782</v>
      </c>
      <c r="L1574" s="14">
        <f t="shared" si="291"/>
        <v>0</v>
      </c>
      <c r="M1574" s="14">
        <f t="shared" si="292"/>
        <v>10.251086259063948</v>
      </c>
      <c r="N1574" s="14">
        <f t="shared" si="288"/>
        <v>10.251086259063948</v>
      </c>
      <c r="O1574" s="14">
        <f t="shared" si="293"/>
        <v>0</v>
      </c>
      <c r="P1574" s="14">
        <f t="shared" si="294"/>
        <v>0</v>
      </c>
      <c r="Q1574" s="14" t="str">
        <f t="shared" si="295"/>
        <v/>
      </c>
      <c r="R1574" s="14"/>
      <c r="S1574" s="14"/>
      <c r="T1574" s="14">
        <f t="shared" si="298"/>
        <v>1998.0336477113563</v>
      </c>
      <c r="U1574" s="14">
        <f t="shared" si="299"/>
        <v>222.38131624809319</v>
      </c>
      <c r="V1574" s="14">
        <f t="shared" si="296"/>
        <v>0</v>
      </c>
    </row>
    <row r="1575" spans="2:22" x14ac:dyDescent="0.3">
      <c r="B1575" s="12" t="s">
        <v>13</v>
      </c>
      <c r="C1575" s="12">
        <v>1567</v>
      </c>
      <c r="D1575" s="12">
        <v>90</v>
      </c>
      <c r="E1575" s="13">
        <v>113.7</v>
      </c>
      <c r="F1575" s="22">
        <f t="shared" si="289"/>
        <v>31.583333333333332</v>
      </c>
      <c r="G1575" s="14">
        <f t="shared" si="297"/>
        <v>0.47222222222222104</v>
      </c>
      <c r="H1575" s="14">
        <f>('motorcycle data'!$C$4)*(G1575)</f>
        <v>93.499999999999773</v>
      </c>
      <c r="I1575" s="14">
        <f>0.5*1.225*F1575^2*('motorcycle data'!$F$4)*('motorcycle data'!$G$4)</f>
        <v>201.01011814236108</v>
      </c>
      <c r="J1575" s="14">
        <f>IF(F1575=0,0,H1575+I1575+'motorcycle data'!$E$7)</f>
        <v>333.35771814236085</v>
      </c>
      <c r="K1575" s="14">
        <f t="shared" si="290"/>
        <v>333.35771814236085</v>
      </c>
      <c r="L1575" s="14">
        <f t="shared" si="291"/>
        <v>0</v>
      </c>
      <c r="M1575" s="14">
        <f t="shared" si="292"/>
        <v>10.528547931329564</v>
      </c>
      <c r="N1575" s="14">
        <f t="shared" si="288"/>
        <v>10.528547931329564</v>
      </c>
      <c r="O1575" s="14">
        <f t="shared" si="293"/>
        <v>0</v>
      </c>
      <c r="P1575" s="14">
        <f t="shared" si="294"/>
        <v>0</v>
      </c>
      <c r="Q1575" s="14" t="str">
        <f t="shared" si="295"/>
        <v/>
      </c>
      <c r="R1575" s="14"/>
      <c r="S1575" s="14"/>
      <c r="T1575" s="14">
        <f t="shared" si="298"/>
        <v>2008.5621956426858</v>
      </c>
      <c r="U1575" s="14">
        <f t="shared" si="299"/>
        <v>222.38131624809319</v>
      </c>
      <c r="V1575" s="14">
        <f t="shared" si="296"/>
        <v>0</v>
      </c>
    </row>
    <row r="1576" spans="2:22" x14ac:dyDescent="0.3">
      <c r="B1576" s="12" t="s">
        <v>13</v>
      </c>
      <c r="C1576" s="12">
        <v>1568</v>
      </c>
      <c r="D1576" s="12">
        <v>91</v>
      </c>
      <c r="E1576" s="13">
        <v>115.3</v>
      </c>
      <c r="F1576" s="22">
        <f t="shared" si="289"/>
        <v>32.027777777777779</v>
      </c>
      <c r="G1576" s="14">
        <f t="shared" si="297"/>
        <v>0.43055555555555475</v>
      </c>
      <c r="H1576" s="14">
        <f>('motorcycle data'!$C$4)*(G1576)</f>
        <v>85.249999999999844</v>
      </c>
      <c r="I1576" s="14">
        <f>0.5*1.225*F1576^2*('motorcycle data'!$F$4)*('motorcycle data'!$G$4)</f>
        <v>206.70719993248457</v>
      </c>
      <c r="J1576" s="14">
        <f>IF(F1576=0,0,H1576+I1576+'motorcycle data'!$E$7)</f>
        <v>330.8047999324844</v>
      </c>
      <c r="K1576" s="14">
        <f t="shared" si="290"/>
        <v>330.8047999324844</v>
      </c>
      <c r="L1576" s="14">
        <f t="shared" si="291"/>
        <v>0</v>
      </c>
      <c r="M1576" s="14">
        <f t="shared" si="292"/>
        <v>10.594942620059848</v>
      </c>
      <c r="N1576" s="14">
        <f t="shared" si="288"/>
        <v>10.594942620059848</v>
      </c>
      <c r="O1576" s="14">
        <f t="shared" si="293"/>
        <v>0</v>
      </c>
      <c r="P1576" s="14">
        <f t="shared" si="294"/>
        <v>0</v>
      </c>
      <c r="Q1576" s="14" t="str">
        <f t="shared" si="295"/>
        <v/>
      </c>
      <c r="R1576" s="14"/>
      <c r="S1576" s="14"/>
      <c r="T1576" s="14">
        <f t="shared" si="298"/>
        <v>2019.1571382627455</v>
      </c>
      <c r="U1576" s="14">
        <f t="shared" si="299"/>
        <v>222.38131624809319</v>
      </c>
      <c r="V1576" s="14">
        <f t="shared" si="296"/>
        <v>0</v>
      </c>
    </row>
    <row r="1577" spans="2:22" x14ac:dyDescent="0.3">
      <c r="B1577" s="12" t="s">
        <v>13</v>
      </c>
      <c r="C1577" s="12">
        <v>1569</v>
      </c>
      <c r="D1577" s="12">
        <v>92</v>
      </c>
      <c r="E1577" s="13">
        <v>116.8</v>
      </c>
      <c r="F1577" s="22">
        <f t="shared" si="289"/>
        <v>32.444444444444443</v>
      </c>
      <c r="G1577" s="14">
        <f t="shared" si="297"/>
        <v>0.40277777777777857</v>
      </c>
      <c r="H1577" s="14">
        <f>('motorcycle data'!$C$4)*(G1577)</f>
        <v>79.750000000000156</v>
      </c>
      <c r="I1577" s="14">
        <f>0.5*1.225*F1577^2*('motorcycle data'!$F$4)*('motorcycle data'!$G$4)</f>
        <v>212.12051604938264</v>
      </c>
      <c r="J1577" s="14">
        <f>IF(F1577=0,0,H1577+I1577+'motorcycle data'!$E$7)</f>
        <v>330.71811604938279</v>
      </c>
      <c r="K1577" s="14">
        <f t="shared" si="290"/>
        <v>330.71811604938279</v>
      </c>
      <c r="L1577" s="14">
        <f t="shared" si="291"/>
        <v>0</v>
      </c>
      <c r="M1577" s="14">
        <f t="shared" si="292"/>
        <v>10.729965542935529</v>
      </c>
      <c r="N1577" s="14">
        <f t="shared" si="288"/>
        <v>10.729965542935529</v>
      </c>
      <c r="O1577" s="14">
        <f t="shared" si="293"/>
        <v>0</v>
      </c>
      <c r="P1577" s="14">
        <f t="shared" si="294"/>
        <v>0</v>
      </c>
      <c r="Q1577" s="14" t="str">
        <f t="shared" si="295"/>
        <v/>
      </c>
      <c r="R1577" s="14"/>
      <c r="S1577" s="14"/>
      <c r="T1577" s="14">
        <f t="shared" si="298"/>
        <v>2029.8871038056811</v>
      </c>
      <c r="U1577" s="14">
        <f t="shared" si="299"/>
        <v>222.38131624809319</v>
      </c>
      <c r="V1577" s="14">
        <f t="shared" si="296"/>
        <v>0</v>
      </c>
    </row>
    <row r="1578" spans="2:22" x14ac:dyDescent="0.3">
      <c r="B1578" s="12" t="s">
        <v>13</v>
      </c>
      <c r="C1578" s="12">
        <v>1570</v>
      </c>
      <c r="D1578" s="12">
        <v>93</v>
      </c>
      <c r="E1578" s="13">
        <v>118.2</v>
      </c>
      <c r="F1578" s="22">
        <f t="shared" si="289"/>
        <v>32.833333333333336</v>
      </c>
      <c r="G1578" s="14">
        <f t="shared" si="297"/>
        <v>0.37500000000000039</v>
      </c>
      <c r="H1578" s="14">
        <f>('motorcycle data'!$C$4)*(G1578)</f>
        <v>74.250000000000071</v>
      </c>
      <c r="I1578" s="14">
        <f>0.5*1.225*F1578^2*('motorcycle data'!$F$4)*('motorcycle data'!$G$4)</f>
        <v>217.23607256944445</v>
      </c>
      <c r="J1578" s="14">
        <f>IF(F1578=0,0,H1578+I1578+'motorcycle data'!$E$7)</f>
        <v>330.3336725694445</v>
      </c>
      <c r="K1578" s="14">
        <f t="shared" si="290"/>
        <v>330.3336725694445</v>
      </c>
      <c r="L1578" s="14">
        <f t="shared" si="291"/>
        <v>0</v>
      </c>
      <c r="M1578" s="14">
        <f t="shared" si="292"/>
        <v>10.845955582696762</v>
      </c>
      <c r="N1578" s="14">
        <f t="shared" si="288"/>
        <v>10.845955582696762</v>
      </c>
      <c r="O1578" s="14">
        <f t="shared" si="293"/>
        <v>0</v>
      </c>
      <c r="P1578" s="14">
        <f t="shared" si="294"/>
        <v>0</v>
      </c>
      <c r="Q1578" s="14" t="str">
        <f t="shared" si="295"/>
        <v/>
      </c>
      <c r="R1578" s="14"/>
      <c r="S1578" s="14"/>
      <c r="T1578" s="14">
        <f t="shared" si="298"/>
        <v>2040.7330593883778</v>
      </c>
      <c r="U1578" s="14">
        <f t="shared" si="299"/>
        <v>222.38131624809319</v>
      </c>
      <c r="V1578" s="14">
        <f t="shared" si="296"/>
        <v>0</v>
      </c>
    </row>
    <row r="1579" spans="2:22" x14ac:dyDescent="0.3">
      <c r="B1579" s="12" t="s">
        <v>13</v>
      </c>
      <c r="C1579" s="12">
        <v>1571</v>
      </c>
      <c r="D1579" s="12">
        <v>94</v>
      </c>
      <c r="E1579" s="13">
        <v>119.5</v>
      </c>
      <c r="F1579" s="22">
        <f t="shared" si="289"/>
        <v>33.194444444444443</v>
      </c>
      <c r="G1579" s="14">
        <f t="shared" si="297"/>
        <v>0.34722222222222221</v>
      </c>
      <c r="H1579" s="14">
        <f>('motorcycle data'!$C$4)*(G1579)</f>
        <v>68.75</v>
      </c>
      <c r="I1579" s="14">
        <f>0.5*1.225*F1579^2*('motorcycle data'!$F$4)*('motorcycle data'!$G$4)</f>
        <v>222.04080849729937</v>
      </c>
      <c r="J1579" s="14">
        <f>IF(F1579=0,0,H1579+I1579+'motorcycle data'!$E$7)</f>
        <v>329.63840849729939</v>
      </c>
      <c r="K1579" s="14">
        <f t="shared" si="290"/>
        <v>329.63840849729939</v>
      </c>
      <c r="L1579" s="14">
        <f t="shared" si="291"/>
        <v>0</v>
      </c>
      <c r="M1579" s="14">
        <f t="shared" si="292"/>
        <v>10.942163837618688</v>
      </c>
      <c r="N1579" s="14">
        <f t="shared" si="288"/>
        <v>10.942163837618688</v>
      </c>
      <c r="O1579" s="14">
        <f t="shared" si="293"/>
        <v>0</v>
      </c>
      <c r="P1579" s="14">
        <f t="shared" si="294"/>
        <v>0</v>
      </c>
      <c r="Q1579" s="14" t="str">
        <f t="shared" si="295"/>
        <v/>
      </c>
      <c r="R1579" s="14"/>
      <c r="S1579" s="14"/>
      <c r="T1579" s="14">
        <f t="shared" si="298"/>
        <v>2051.6752232259964</v>
      </c>
      <c r="U1579" s="14">
        <f t="shared" si="299"/>
        <v>222.38131624809319</v>
      </c>
      <c r="V1579" s="14">
        <f t="shared" si="296"/>
        <v>0</v>
      </c>
    </row>
    <row r="1580" spans="2:22" x14ac:dyDescent="0.3">
      <c r="B1580" s="12" t="s">
        <v>13</v>
      </c>
      <c r="C1580" s="12">
        <v>1572</v>
      </c>
      <c r="D1580" s="12">
        <v>95</v>
      </c>
      <c r="E1580" s="13">
        <v>120.7</v>
      </c>
      <c r="F1580" s="22">
        <f t="shared" si="289"/>
        <v>33.527777777777779</v>
      </c>
      <c r="G1580" s="14">
        <f t="shared" si="297"/>
        <v>0.31944444444444403</v>
      </c>
      <c r="H1580" s="14">
        <f>('motorcycle data'!$C$4)*(G1580)</f>
        <v>63.249999999999915</v>
      </c>
      <c r="I1580" s="14">
        <f>0.5*1.225*F1580^2*('motorcycle data'!$F$4)*('motorcycle data'!$G$4)</f>
        <v>226.5225957658179</v>
      </c>
      <c r="J1580" s="14">
        <f>IF(F1580=0,0,H1580+I1580+'motorcycle data'!$E$7)</f>
        <v>328.62019576581781</v>
      </c>
      <c r="K1580" s="14">
        <f t="shared" si="290"/>
        <v>328.62019576581781</v>
      </c>
      <c r="L1580" s="14">
        <f t="shared" si="291"/>
        <v>0</v>
      </c>
      <c r="M1580" s="14">
        <f t="shared" si="292"/>
        <v>11.017904896926169</v>
      </c>
      <c r="N1580" s="14">
        <f t="shared" si="288"/>
        <v>11.017904896926169</v>
      </c>
      <c r="O1580" s="14">
        <f t="shared" si="293"/>
        <v>0</v>
      </c>
      <c r="P1580" s="14">
        <f t="shared" si="294"/>
        <v>0</v>
      </c>
      <c r="Q1580" s="14" t="str">
        <f t="shared" si="295"/>
        <v/>
      </c>
      <c r="R1580" s="14"/>
      <c r="S1580" s="14"/>
      <c r="T1580" s="14">
        <f t="shared" si="298"/>
        <v>2062.6931281229226</v>
      </c>
      <c r="U1580" s="14">
        <f t="shared" si="299"/>
        <v>222.38131624809319</v>
      </c>
      <c r="V1580" s="14">
        <f t="shared" si="296"/>
        <v>0</v>
      </c>
    </row>
    <row r="1581" spans="2:22" x14ac:dyDescent="0.3">
      <c r="B1581" s="12" t="s">
        <v>13</v>
      </c>
      <c r="C1581" s="12">
        <v>1573</v>
      </c>
      <c r="D1581" s="12">
        <v>96</v>
      </c>
      <c r="E1581" s="13">
        <v>121.8</v>
      </c>
      <c r="F1581" s="22">
        <f t="shared" si="289"/>
        <v>33.833333333333329</v>
      </c>
      <c r="G1581" s="14">
        <f t="shared" si="297"/>
        <v>0.26388888888888767</v>
      </c>
      <c r="H1581" s="14">
        <f>('motorcycle data'!$C$4)*(G1581)</f>
        <v>52.249999999999758</v>
      </c>
      <c r="I1581" s="14">
        <f>0.5*1.225*F1581^2*('motorcycle data'!$F$4)*('motorcycle data'!$G$4)</f>
        <v>230.67023923611103</v>
      </c>
      <c r="J1581" s="14">
        <f>IF(F1581=0,0,H1581+I1581+'motorcycle data'!$E$7)</f>
        <v>321.76783923611077</v>
      </c>
      <c r="K1581" s="14">
        <f t="shared" si="290"/>
        <v>321.76783923611077</v>
      </c>
      <c r="L1581" s="14">
        <f t="shared" si="291"/>
        <v>0</v>
      </c>
      <c r="M1581" s="14">
        <f t="shared" si="292"/>
        <v>10.886478560821747</v>
      </c>
      <c r="N1581" s="14">
        <f t="shared" si="288"/>
        <v>10.886478560821747</v>
      </c>
      <c r="O1581" s="14">
        <f t="shared" si="293"/>
        <v>0</v>
      </c>
      <c r="P1581" s="14">
        <f t="shared" si="294"/>
        <v>0</v>
      </c>
      <c r="Q1581" s="14" t="str">
        <f t="shared" si="295"/>
        <v/>
      </c>
      <c r="R1581" s="14"/>
      <c r="S1581" s="14"/>
      <c r="T1581" s="14">
        <f t="shared" si="298"/>
        <v>2073.5796066837443</v>
      </c>
      <c r="U1581" s="14">
        <f t="shared" si="299"/>
        <v>222.38131624809319</v>
      </c>
      <c r="V1581" s="14">
        <f t="shared" si="296"/>
        <v>0</v>
      </c>
    </row>
    <row r="1582" spans="2:22" x14ac:dyDescent="0.3">
      <c r="B1582" s="12" t="s">
        <v>13</v>
      </c>
      <c r="C1582" s="12">
        <v>1574</v>
      </c>
      <c r="D1582" s="12">
        <v>97</v>
      </c>
      <c r="E1582" s="13">
        <v>122.6</v>
      </c>
      <c r="F1582" s="22">
        <f t="shared" si="289"/>
        <v>34.05555555555555</v>
      </c>
      <c r="G1582" s="14">
        <f t="shared" si="297"/>
        <v>0.19444444444444522</v>
      </c>
      <c r="H1582" s="14">
        <f>('motorcycle data'!$C$4)*(G1582)</f>
        <v>38.500000000000156</v>
      </c>
      <c r="I1582" s="14">
        <f>0.5*1.225*F1582^2*('motorcycle data'!$F$4)*('motorcycle data'!$G$4)</f>
        <v>233.71034139660486</v>
      </c>
      <c r="J1582" s="14">
        <f>IF(F1582=0,0,H1582+I1582+'motorcycle data'!$E$7)</f>
        <v>311.05794139660503</v>
      </c>
      <c r="K1582" s="14">
        <f t="shared" si="290"/>
        <v>311.05794139660503</v>
      </c>
      <c r="L1582" s="14">
        <f t="shared" si="291"/>
        <v>0</v>
      </c>
      <c r="M1582" s="14">
        <f t="shared" si="292"/>
        <v>10.593251004228826</v>
      </c>
      <c r="N1582" s="14">
        <f t="shared" si="288"/>
        <v>10.593251004228826</v>
      </c>
      <c r="O1582" s="14">
        <f t="shared" si="293"/>
        <v>0</v>
      </c>
      <c r="P1582" s="14">
        <f t="shared" si="294"/>
        <v>0</v>
      </c>
      <c r="Q1582" s="14" t="str">
        <f t="shared" si="295"/>
        <v/>
      </c>
      <c r="R1582" s="14"/>
      <c r="S1582" s="14"/>
      <c r="T1582" s="14">
        <f t="shared" si="298"/>
        <v>2084.1728576879732</v>
      </c>
      <c r="U1582" s="14">
        <f t="shared" si="299"/>
        <v>222.38131624809319</v>
      </c>
      <c r="V1582" s="14">
        <f t="shared" si="296"/>
        <v>0</v>
      </c>
    </row>
    <row r="1583" spans="2:22" x14ac:dyDescent="0.3">
      <c r="B1583" s="12" t="s">
        <v>13</v>
      </c>
      <c r="C1583" s="12">
        <v>1575</v>
      </c>
      <c r="D1583" s="12">
        <v>98</v>
      </c>
      <c r="E1583" s="13">
        <v>123.2</v>
      </c>
      <c r="F1583" s="22">
        <f t="shared" si="289"/>
        <v>34.222222222222221</v>
      </c>
      <c r="G1583" s="14">
        <f t="shared" si="297"/>
        <v>0.1388888888888889</v>
      </c>
      <c r="H1583" s="14">
        <f>('motorcycle data'!$C$4)*(G1583)</f>
        <v>27.5</v>
      </c>
      <c r="I1583" s="14">
        <f>0.5*1.225*F1583^2*('motorcycle data'!$F$4)*('motorcycle data'!$G$4)</f>
        <v>236.00347901234565</v>
      </c>
      <c r="J1583" s="14">
        <f>IF(F1583=0,0,H1583+I1583+'motorcycle data'!$E$7)</f>
        <v>302.35107901234568</v>
      </c>
      <c r="K1583" s="14">
        <f t="shared" si="290"/>
        <v>302.35107901234568</v>
      </c>
      <c r="L1583" s="14">
        <f t="shared" si="291"/>
        <v>0</v>
      </c>
      <c r="M1583" s="14">
        <f t="shared" si="292"/>
        <v>10.347125815089163</v>
      </c>
      <c r="N1583" s="14">
        <f t="shared" si="288"/>
        <v>10.347125815089163</v>
      </c>
      <c r="O1583" s="14">
        <f t="shared" si="293"/>
        <v>0</v>
      </c>
      <c r="P1583" s="14">
        <f t="shared" si="294"/>
        <v>0</v>
      </c>
      <c r="Q1583" s="14" t="str">
        <f t="shared" si="295"/>
        <v/>
      </c>
      <c r="R1583" s="14"/>
      <c r="S1583" s="14"/>
      <c r="T1583" s="14">
        <f t="shared" si="298"/>
        <v>2094.5199835030626</v>
      </c>
      <c r="U1583" s="14">
        <f t="shared" si="299"/>
        <v>222.38131624809319</v>
      </c>
      <c r="V1583" s="14">
        <f t="shared" si="296"/>
        <v>0</v>
      </c>
    </row>
    <row r="1584" spans="2:22" x14ac:dyDescent="0.3">
      <c r="B1584" s="12" t="s">
        <v>13</v>
      </c>
      <c r="C1584" s="12">
        <v>1576</v>
      </c>
      <c r="D1584" s="12">
        <v>99</v>
      </c>
      <c r="E1584" s="13">
        <v>123.6</v>
      </c>
      <c r="F1584" s="22">
        <f t="shared" si="289"/>
        <v>34.333333333333329</v>
      </c>
      <c r="G1584" s="14">
        <f t="shared" si="297"/>
        <v>6.9444444444444448E-2</v>
      </c>
      <c r="H1584" s="14">
        <f>('motorcycle data'!$C$4)*(G1584)</f>
        <v>13.75</v>
      </c>
      <c r="I1584" s="14">
        <f>0.5*1.225*F1584^2*('motorcycle data'!$F$4)*('motorcycle data'!$G$4)</f>
        <v>237.53845694444433</v>
      </c>
      <c r="J1584" s="14">
        <f>IF(F1584=0,0,H1584+I1584+'motorcycle data'!$E$7)</f>
        <v>290.13605694444436</v>
      </c>
      <c r="K1584" s="14">
        <f t="shared" si="290"/>
        <v>290.13605694444436</v>
      </c>
      <c r="L1584" s="14">
        <f t="shared" si="291"/>
        <v>0</v>
      </c>
      <c r="M1584" s="14">
        <f t="shared" si="292"/>
        <v>9.9613379550925885</v>
      </c>
      <c r="N1584" s="14">
        <f t="shared" si="288"/>
        <v>9.9613379550925885</v>
      </c>
      <c r="O1584" s="14">
        <f t="shared" si="293"/>
        <v>0</v>
      </c>
      <c r="P1584" s="14">
        <f t="shared" si="294"/>
        <v>0</v>
      </c>
      <c r="Q1584" s="14" t="str">
        <f t="shared" si="295"/>
        <v/>
      </c>
      <c r="R1584" s="14"/>
      <c r="S1584" s="14"/>
      <c r="T1584" s="14">
        <f t="shared" si="298"/>
        <v>2104.481321458155</v>
      </c>
      <c r="U1584" s="14">
        <f t="shared" si="299"/>
        <v>222.38131624809319</v>
      </c>
      <c r="V1584" s="14">
        <f t="shared" si="296"/>
        <v>0</v>
      </c>
    </row>
    <row r="1585" spans="2:22" x14ac:dyDescent="0.3">
      <c r="B1585" s="12" t="s">
        <v>13</v>
      </c>
      <c r="C1585" s="12">
        <v>1577</v>
      </c>
      <c r="D1585" s="12">
        <v>100</v>
      </c>
      <c r="E1585" s="13">
        <v>123.7</v>
      </c>
      <c r="F1585" s="22">
        <f t="shared" si="289"/>
        <v>34.361111111111114</v>
      </c>
      <c r="G1585" s="14">
        <f t="shared" si="297"/>
        <v>0</v>
      </c>
      <c r="H1585" s="14">
        <f>('motorcycle data'!$C$4)*(G1585)</f>
        <v>0</v>
      </c>
      <c r="I1585" s="14">
        <f>0.5*1.225*F1585^2*('motorcycle data'!$F$4)*('motorcycle data'!$G$4)</f>
        <v>237.9229788676698</v>
      </c>
      <c r="J1585" s="14">
        <f>IF(F1585=0,0,H1585+I1585+'motorcycle data'!$E$7)</f>
        <v>276.77057886766977</v>
      </c>
      <c r="K1585" s="14">
        <f t="shared" si="290"/>
        <v>276.77057886766977</v>
      </c>
      <c r="L1585" s="14">
        <f t="shared" si="291"/>
        <v>0</v>
      </c>
      <c r="M1585" s="14">
        <f t="shared" si="292"/>
        <v>9.5101446127585429</v>
      </c>
      <c r="N1585" s="14">
        <f t="shared" si="288"/>
        <v>9.5101446127585429</v>
      </c>
      <c r="O1585" s="14">
        <f t="shared" si="293"/>
        <v>0</v>
      </c>
      <c r="P1585" s="14">
        <f t="shared" si="294"/>
        <v>0</v>
      </c>
      <c r="Q1585" s="14" t="str">
        <f t="shared" si="295"/>
        <v/>
      </c>
      <c r="R1585" s="14"/>
      <c r="S1585" s="14"/>
      <c r="T1585" s="14">
        <f t="shared" si="298"/>
        <v>2113.9914660709137</v>
      </c>
      <c r="U1585" s="14">
        <f t="shared" si="299"/>
        <v>222.38131624809319</v>
      </c>
      <c r="V1585" s="14">
        <f t="shared" si="296"/>
        <v>0</v>
      </c>
    </row>
    <row r="1586" spans="2:22" x14ac:dyDescent="0.3">
      <c r="B1586" s="12" t="s">
        <v>13</v>
      </c>
      <c r="C1586" s="12">
        <v>1578</v>
      </c>
      <c r="D1586" s="12">
        <v>101</v>
      </c>
      <c r="E1586" s="13">
        <v>123.6</v>
      </c>
      <c r="F1586" s="22">
        <f t="shared" si="289"/>
        <v>34.333333333333329</v>
      </c>
      <c r="G1586" s="14">
        <f t="shared" si="297"/>
        <v>-5.5555555555556344E-2</v>
      </c>
      <c r="H1586" s="14">
        <f>('motorcycle data'!$C$4)*(G1586)</f>
        <v>-11.000000000000156</v>
      </c>
      <c r="I1586" s="14">
        <f>0.5*1.225*F1586^2*('motorcycle data'!$F$4)*('motorcycle data'!$G$4)</f>
        <v>237.53845694444433</v>
      </c>
      <c r="J1586" s="14">
        <f>IF(F1586=0,0,H1586+I1586+'motorcycle data'!$E$7)</f>
        <v>265.38605694444419</v>
      </c>
      <c r="K1586" s="14">
        <f t="shared" si="290"/>
        <v>265.38605694444419</v>
      </c>
      <c r="L1586" s="14">
        <f t="shared" si="291"/>
        <v>0</v>
      </c>
      <c r="M1586" s="14">
        <f t="shared" si="292"/>
        <v>9.1115879550925811</v>
      </c>
      <c r="N1586" s="14">
        <f t="shared" si="288"/>
        <v>9.1115879550925811</v>
      </c>
      <c r="O1586" s="14">
        <f t="shared" si="293"/>
        <v>0</v>
      </c>
      <c r="P1586" s="14">
        <f t="shared" si="294"/>
        <v>0</v>
      </c>
      <c r="Q1586" s="14">
        <f t="shared" si="295"/>
        <v>0</v>
      </c>
      <c r="R1586" s="14">
        <f>SUM(Q1586:Q1615)</f>
        <v>0</v>
      </c>
      <c r="S1586" s="14"/>
      <c r="T1586" s="14">
        <f t="shared" si="298"/>
        <v>2123.1030540260062</v>
      </c>
      <c r="U1586" s="14">
        <f t="shared" si="299"/>
        <v>222.38131624809319</v>
      </c>
      <c r="V1586" s="14">
        <f t="shared" si="296"/>
        <v>0</v>
      </c>
    </row>
    <row r="1587" spans="2:22" x14ac:dyDescent="0.3">
      <c r="B1587" s="12" t="s">
        <v>13</v>
      </c>
      <c r="C1587" s="12">
        <v>1579</v>
      </c>
      <c r="D1587" s="12">
        <v>102</v>
      </c>
      <c r="E1587" s="13">
        <v>123.3</v>
      </c>
      <c r="F1587" s="22">
        <f t="shared" si="289"/>
        <v>34.25</v>
      </c>
      <c r="G1587" s="14">
        <f t="shared" si="297"/>
        <v>-8.3333333333332538E-2</v>
      </c>
      <c r="H1587" s="14">
        <f>('motorcycle data'!$C$4)*(G1587)</f>
        <v>-16.499999999999844</v>
      </c>
      <c r="I1587" s="14">
        <f>0.5*1.225*F1587^2*('motorcycle data'!$F$4)*('motorcycle data'!$G$4)</f>
        <v>236.38675703124997</v>
      </c>
      <c r="J1587" s="14">
        <f>IF(F1587=0,0,H1587+I1587+'motorcycle data'!$E$7)</f>
        <v>258.73435703125011</v>
      </c>
      <c r="K1587" s="14">
        <f t="shared" si="290"/>
        <v>258.73435703125011</v>
      </c>
      <c r="L1587" s="14">
        <f t="shared" si="291"/>
        <v>0</v>
      </c>
      <c r="M1587" s="14">
        <f t="shared" si="292"/>
        <v>8.8616517283203162</v>
      </c>
      <c r="N1587" s="14">
        <f t="shared" si="288"/>
        <v>8.8616517283203162</v>
      </c>
      <c r="O1587" s="14">
        <f t="shared" si="293"/>
        <v>0</v>
      </c>
      <c r="P1587" s="14">
        <f t="shared" si="294"/>
        <v>0</v>
      </c>
      <c r="Q1587" s="14">
        <f t="shared" si="295"/>
        <v>0</v>
      </c>
      <c r="R1587" s="14"/>
      <c r="S1587" s="14"/>
      <c r="T1587" s="14">
        <f t="shared" si="298"/>
        <v>2131.9647057543266</v>
      </c>
      <c r="U1587" s="14">
        <f t="shared" si="299"/>
        <v>222.38131624809319</v>
      </c>
      <c r="V1587" s="14">
        <f t="shared" si="296"/>
        <v>0</v>
      </c>
    </row>
    <row r="1588" spans="2:22" x14ac:dyDescent="0.3">
      <c r="B1588" s="12" t="s">
        <v>13</v>
      </c>
      <c r="C1588" s="12">
        <v>1580</v>
      </c>
      <c r="D1588" s="12">
        <v>103</v>
      </c>
      <c r="E1588" s="13">
        <v>123</v>
      </c>
      <c r="F1588" s="22">
        <f t="shared" si="289"/>
        <v>34.166666666666664</v>
      </c>
      <c r="G1588" s="14">
        <f t="shared" si="297"/>
        <v>-0.11111111111111072</v>
      </c>
      <c r="H1588" s="14">
        <f>('motorcycle data'!$C$4)*(G1588)</f>
        <v>-21.999999999999922</v>
      </c>
      <c r="I1588" s="14">
        <f>0.5*1.225*F1588^2*('motorcycle data'!$F$4)*('motorcycle data'!$G$4)</f>
        <v>235.23785590277771</v>
      </c>
      <c r="J1588" s="14">
        <f>IF(F1588=0,0,H1588+I1588+'motorcycle data'!$E$7)</f>
        <v>252.0854559027778</v>
      </c>
      <c r="K1588" s="14">
        <f t="shared" si="290"/>
        <v>252.0854559027778</v>
      </c>
      <c r="L1588" s="14">
        <f t="shared" si="291"/>
        <v>0</v>
      </c>
      <c r="M1588" s="14">
        <f t="shared" si="292"/>
        <v>8.6129197433449072</v>
      </c>
      <c r="N1588" s="14">
        <f t="shared" si="288"/>
        <v>8.6129197433449072</v>
      </c>
      <c r="O1588" s="14">
        <f t="shared" si="293"/>
        <v>0</v>
      </c>
      <c r="P1588" s="14">
        <f t="shared" si="294"/>
        <v>0</v>
      </c>
      <c r="Q1588" s="14">
        <f t="shared" si="295"/>
        <v>0</v>
      </c>
      <c r="R1588" s="14"/>
      <c r="S1588" s="14"/>
      <c r="T1588" s="14">
        <f t="shared" si="298"/>
        <v>2140.5776254976713</v>
      </c>
      <c r="U1588" s="14">
        <f t="shared" si="299"/>
        <v>222.38131624809319</v>
      </c>
      <c r="V1588" s="14">
        <f t="shared" si="296"/>
        <v>0</v>
      </c>
    </row>
    <row r="1589" spans="2:22" x14ac:dyDescent="0.3">
      <c r="B1589" s="12" t="s">
        <v>13</v>
      </c>
      <c r="C1589" s="12">
        <v>1581</v>
      </c>
      <c r="D1589" s="12">
        <v>104</v>
      </c>
      <c r="E1589" s="13">
        <v>122.5</v>
      </c>
      <c r="F1589" s="22">
        <f t="shared" si="289"/>
        <v>34.027777777777779</v>
      </c>
      <c r="G1589" s="14">
        <f t="shared" si="297"/>
        <v>-0.12500000000000078</v>
      </c>
      <c r="H1589" s="14">
        <f>('motorcycle data'!$C$4)*(G1589)</f>
        <v>-24.750000000000153</v>
      </c>
      <c r="I1589" s="14">
        <f>0.5*1.225*F1589^2*('motorcycle data'!$F$4)*('motorcycle data'!$G$4)</f>
        <v>233.32924021026236</v>
      </c>
      <c r="J1589" s="14">
        <f>IF(F1589=0,0,H1589+I1589+'motorcycle data'!$E$7)</f>
        <v>247.42684021026221</v>
      </c>
      <c r="K1589" s="14">
        <f t="shared" si="290"/>
        <v>247.42684021026221</v>
      </c>
      <c r="L1589" s="14">
        <f t="shared" si="291"/>
        <v>0</v>
      </c>
      <c r="M1589" s="14">
        <f t="shared" si="292"/>
        <v>8.4193855349325339</v>
      </c>
      <c r="N1589" s="14">
        <f t="shared" si="288"/>
        <v>8.4193855349325339</v>
      </c>
      <c r="O1589" s="14">
        <f t="shared" si="293"/>
        <v>0</v>
      </c>
      <c r="P1589" s="14">
        <f t="shared" si="294"/>
        <v>0</v>
      </c>
      <c r="Q1589" s="14">
        <f t="shared" si="295"/>
        <v>0</v>
      </c>
      <c r="R1589" s="14"/>
      <c r="S1589" s="14"/>
      <c r="T1589" s="14">
        <f t="shared" si="298"/>
        <v>2148.997011032604</v>
      </c>
      <c r="U1589" s="14">
        <f t="shared" si="299"/>
        <v>222.38131624809319</v>
      </c>
      <c r="V1589" s="14">
        <f t="shared" si="296"/>
        <v>0</v>
      </c>
    </row>
    <row r="1590" spans="2:22" x14ac:dyDescent="0.3">
      <c r="B1590" s="12" t="s">
        <v>13</v>
      </c>
      <c r="C1590" s="12">
        <v>1582</v>
      </c>
      <c r="D1590" s="12">
        <v>105</v>
      </c>
      <c r="E1590" s="13">
        <v>122.1</v>
      </c>
      <c r="F1590" s="22">
        <f t="shared" si="289"/>
        <v>33.916666666666664</v>
      </c>
      <c r="G1590" s="14">
        <f t="shared" si="297"/>
        <v>-0.1388888888888889</v>
      </c>
      <c r="H1590" s="14">
        <f>('motorcycle data'!$C$4)*(G1590)</f>
        <v>-27.5</v>
      </c>
      <c r="I1590" s="14">
        <f>0.5*1.225*F1590^2*('motorcycle data'!$F$4)*('motorcycle data'!$G$4)</f>
        <v>231.80794522569443</v>
      </c>
      <c r="J1590" s="14">
        <f>IF(F1590=0,0,H1590+I1590+'motorcycle data'!$E$7)</f>
        <v>243.15554522569442</v>
      </c>
      <c r="K1590" s="14">
        <f t="shared" si="290"/>
        <v>243.15554522569442</v>
      </c>
      <c r="L1590" s="14">
        <f t="shared" si="291"/>
        <v>0</v>
      </c>
      <c r="M1590" s="14">
        <f t="shared" si="292"/>
        <v>8.2470255755714685</v>
      </c>
      <c r="N1590" s="14">
        <f t="shared" si="288"/>
        <v>8.2470255755714685</v>
      </c>
      <c r="O1590" s="14">
        <f t="shared" si="293"/>
        <v>0</v>
      </c>
      <c r="P1590" s="14">
        <f t="shared" si="294"/>
        <v>0</v>
      </c>
      <c r="Q1590" s="14">
        <f t="shared" si="295"/>
        <v>0</v>
      </c>
      <c r="R1590" s="14"/>
      <c r="S1590" s="14"/>
      <c r="T1590" s="14">
        <f t="shared" si="298"/>
        <v>2157.2440366081755</v>
      </c>
      <c r="U1590" s="14">
        <f t="shared" si="299"/>
        <v>222.38131624809319</v>
      </c>
      <c r="V1590" s="14">
        <f t="shared" si="296"/>
        <v>0</v>
      </c>
    </row>
    <row r="1591" spans="2:22" x14ac:dyDescent="0.3">
      <c r="B1591" s="12" t="s">
        <v>13</v>
      </c>
      <c r="C1591" s="12">
        <v>1583</v>
      </c>
      <c r="D1591" s="12">
        <v>106</v>
      </c>
      <c r="E1591" s="13">
        <v>121.5</v>
      </c>
      <c r="F1591" s="22">
        <f t="shared" si="289"/>
        <v>33.75</v>
      </c>
      <c r="G1591" s="14">
        <f t="shared" si="297"/>
        <v>-0.18055555555555516</v>
      </c>
      <c r="H1591" s="14">
        <f>('motorcycle data'!$C$4)*(G1591)</f>
        <v>-35.749999999999922</v>
      </c>
      <c r="I1591" s="14">
        <f>0.5*1.225*F1591^2*('motorcycle data'!$F$4)*('motorcycle data'!$G$4)</f>
        <v>229.53533203124996</v>
      </c>
      <c r="J1591" s="14">
        <f>IF(F1591=0,0,H1591+I1591+'motorcycle data'!$E$7)</f>
        <v>232.63293203125005</v>
      </c>
      <c r="K1591" s="14">
        <f t="shared" si="290"/>
        <v>232.63293203125005</v>
      </c>
      <c r="L1591" s="14">
        <f t="shared" si="291"/>
        <v>0</v>
      </c>
      <c r="M1591" s="14">
        <f t="shared" si="292"/>
        <v>7.8513614560546889</v>
      </c>
      <c r="N1591" s="14">
        <f t="shared" si="288"/>
        <v>7.8513614560546889</v>
      </c>
      <c r="O1591" s="14">
        <f t="shared" si="293"/>
        <v>0</v>
      </c>
      <c r="P1591" s="14">
        <f t="shared" si="294"/>
        <v>0</v>
      </c>
      <c r="Q1591" s="14">
        <f t="shared" si="295"/>
        <v>0</v>
      </c>
      <c r="R1591" s="14"/>
      <c r="S1591" s="14"/>
      <c r="T1591" s="14">
        <f t="shared" si="298"/>
        <v>2165.0953980642303</v>
      </c>
      <c r="U1591" s="14">
        <f t="shared" si="299"/>
        <v>222.38131624809319</v>
      </c>
      <c r="V1591" s="14">
        <f t="shared" si="296"/>
        <v>0</v>
      </c>
    </row>
    <row r="1592" spans="2:22" x14ac:dyDescent="0.3">
      <c r="B1592" s="12" t="s">
        <v>13</v>
      </c>
      <c r="C1592" s="12">
        <v>1584</v>
      </c>
      <c r="D1592" s="12">
        <v>107</v>
      </c>
      <c r="E1592" s="13">
        <v>120.8</v>
      </c>
      <c r="F1592" s="22">
        <f t="shared" si="289"/>
        <v>33.555555555555557</v>
      </c>
      <c r="G1592" s="14">
        <f t="shared" si="297"/>
        <v>-0.20833333333333331</v>
      </c>
      <c r="H1592" s="14">
        <f>('motorcycle data'!$C$4)*(G1592)</f>
        <v>-41.249999999999993</v>
      </c>
      <c r="I1592" s="14">
        <f>0.5*1.225*F1592^2*('motorcycle data'!$F$4)*('motorcycle data'!$G$4)</f>
        <v>226.89809938271608</v>
      </c>
      <c r="J1592" s="14">
        <f>IF(F1592=0,0,H1592+I1592+'motorcycle data'!$E$7)</f>
        <v>224.49569938271608</v>
      </c>
      <c r="K1592" s="14">
        <f t="shared" si="290"/>
        <v>224.49569938271608</v>
      </c>
      <c r="L1592" s="14">
        <f t="shared" si="291"/>
        <v>0</v>
      </c>
      <c r="M1592" s="14">
        <f t="shared" si="292"/>
        <v>7.5330779126200289</v>
      </c>
      <c r="N1592" s="14">
        <f t="shared" si="288"/>
        <v>7.5330779126200289</v>
      </c>
      <c r="O1592" s="14">
        <f t="shared" si="293"/>
        <v>0</v>
      </c>
      <c r="P1592" s="14">
        <f t="shared" si="294"/>
        <v>0</v>
      </c>
      <c r="Q1592" s="14">
        <f t="shared" si="295"/>
        <v>0</v>
      </c>
      <c r="R1592" s="14"/>
      <c r="S1592" s="14"/>
      <c r="T1592" s="14">
        <f t="shared" si="298"/>
        <v>2172.6284759768505</v>
      </c>
      <c r="U1592" s="14">
        <f t="shared" si="299"/>
        <v>222.38131624809319</v>
      </c>
      <c r="V1592" s="14">
        <f t="shared" si="296"/>
        <v>0</v>
      </c>
    </row>
    <row r="1593" spans="2:22" x14ac:dyDescent="0.3">
      <c r="B1593" s="12" t="s">
        <v>13</v>
      </c>
      <c r="C1593" s="12">
        <v>1585</v>
      </c>
      <c r="D1593" s="12">
        <v>108</v>
      </c>
      <c r="E1593" s="13">
        <v>120</v>
      </c>
      <c r="F1593" s="22">
        <f t="shared" si="289"/>
        <v>33.333333333333336</v>
      </c>
      <c r="G1593" s="14">
        <f t="shared" si="297"/>
        <v>-0.23611111111111149</v>
      </c>
      <c r="H1593" s="14">
        <f>('motorcycle data'!$C$4)*(G1593)</f>
        <v>-46.750000000000078</v>
      </c>
      <c r="I1593" s="14">
        <f>0.5*1.225*F1593^2*('motorcycle data'!$F$4)*('motorcycle data'!$G$4)</f>
        <v>223.90277777777783</v>
      </c>
      <c r="J1593" s="14">
        <f>IF(F1593=0,0,H1593+I1593+'motorcycle data'!$E$7)</f>
        <v>216.00037777777774</v>
      </c>
      <c r="K1593" s="14">
        <f t="shared" si="290"/>
        <v>216.00037777777774</v>
      </c>
      <c r="L1593" s="14">
        <f t="shared" si="291"/>
        <v>0</v>
      </c>
      <c r="M1593" s="14">
        <f t="shared" si="292"/>
        <v>7.200012592592592</v>
      </c>
      <c r="N1593" s="14">
        <f t="shared" si="288"/>
        <v>7.200012592592592</v>
      </c>
      <c r="O1593" s="14">
        <f t="shared" si="293"/>
        <v>0</v>
      </c>
      <c r="P1593" s="14">
        <f t="shared" si="294"/>
        <v>0</v>
      </c>
      <c r="Q1593" s="14">
        <f t="shared" si="295"/>
        <v>0</v>
      </c>
      <c r="R1593" s="14"/>
      <c r="S1593" s="14"/>
      <c r="T1593" s="14">
        <f t="shared" si="298"/>
        <v>2179.8284885694429</v>
      </c>
      <c r="U1593" s="14">
        <f t="shared" si="299"/>
        <v>222.38131624809319</v>
      </c>
      <c r="V1593" s="14">
        <f t="shared" si="296"/>
        <v>0</v>
      </c>
    </row>
    <row r="1594" spans="2:22" x14ac:dyDescent="0.3">
      <c r="B1594" s="12" t="s">
        <v>13</v>
      </c>
      <c r="C1594" s="12">
        <v>1586</v>
      </c>
      <c r="D1594" s="12">
        <v>109</v>
      </c>
      <c r="E1594" s="13">
        <v>119.1</v>
      </c>
      <c r="F1594" s="22">
        <f t="shared" si="289"/>
        <v>33.083333333333329</v>
      </c>
      <c r="G1594" s="14">
        <f t="shared" si="297"/>
        <v>-0.26388888888888967</v>
      </c>
      <c r="H1594" s="14">
        <f>('motorcycle data'!$C$4)*(G1594)</f>
        <v>-52.250000000000156</v>
      </c>
      <c r="I1594" s="14">
        <f>0.5*1.225*F1594^2*('motorcycle data'!$F$4)*('motorcycle data'!$G$4)</f>
        <v>220.55683064236104</v>
      </c>
      <c r="J1594" s="14">
        <f>IF(F1594=0,0,H1594+I1594+'motorcycle data'!$E$7)</f>
        <v>207.15443064236086</v>
      </c>
      <c r="K1594" s="14">
        <f t="shared" si="290"/>
        <v>207.15443064236086</v>
      </c>
      <c r="L1594" s="14">
        <f t="shared" si="291"/>
        <v>0</v>
      </c>
      <c r="M1594" s="14">
        <f t="shared" si="292"/>
        <v>6.8533590804181044</v>
      </c>
      <c r="N1594" s="14">
        <f t="shared" si="288"/>
        <v>6.8533590804181044</v>
      </c>
      <c r="O1594" s="14">
        <f t="shared" si="293"/>
        <v>0</v>
      </c>
      <c r="P1594" s="14">
        <f t="shared" si="294"/>
        <v>0</v>
      </c>
      <c r="Q1594" s="14">
        <f t="shared" si="295"/>
        <v>0</v>
      </c>
      <c r="R1594" s="14"/>
      <c r="S1594" s="14"/>
      <c r="T1594" s="14">
        <f t="shared" si="298"/>
        <v>2186.6818476498611</v>
      </c>
      <c r="U1594" s="14">
        <f t="shared" si="299"/>
        <v>222.38131624809319</v>
      </c>
      <c r="V1594" s="14">
        <f t="shared" si="296"/>
        <v>0</v>
      </c>
    </row>
    <row r="1595" spans="2:22" x14ac:dyDescent="0.3">
      <c r="B1595" s="12" t="s">
        <v>13</v>
      </c>
      <c r="C1595" s="12">
        <v>1587</v>
      </c>
      <c r="D1595" s="12">
        <v>110</v>
      </c>
      <c r="E1595" s="13">
        <v>118.1</v>
      </c>
      <c r="F1595" s="22">
        <f t="shared" si="289"/>
        <v>32.80555555555555</v>
      </c>
      <c r="G1595" s="14">
        <f t="shared" si="297"/>
        <v>-0.27777777777777779</v>
      </c>
      <c r="H1595" s="14">
        <f>('motorcycle data'!$C$4)*(G1595)</f>
        <v>-55</v>
      </c>
      <c r="I1595" s="14">
        <f>0.5*1.225*F1595^2*('motorcycle data'!$F$4)*('motorcycle data'!$G$4)</f>
        <v>216.86865433063264</v>
      </c>
      <c r="J1595" s="14">
        <f>IF(F1595=0,0,H1595+I1595+'motorcycle data'!$E$7)</f>
        <v>200.71625433063264</v>
      </c>
      <c r="K1595" s="14">
        <f t="shared" si="290"/>
        <v>200.71625433063264</v>
      </c>
      <c r="L1595" s="14">
        <f t="shared" si="291"/>
        <v>0</v>
      </c>
      <c r="M1595" s="14">
        <f t="shared" si="292"/>
        <v>6.5846082323465858</v>
      </c>
      <c r="N1595" s="14">
        <f t="shared" si="288"/>
        <v>6.5846082323465858</v>
      </c>
      <c r="O1595" s="14">
        <f t="shared" si="293"/>
        <v>0</v>
      </c>
      <c r="P1595" s="14">
        <f t="shared" si="294"/>
        <v>0</v>
      </c>
      <c r="Q1595" s="14">
        <f t="shared" si="295"/>
        <v>0</v>
      </c>
      <c r="R1595" s="14"/>
      <c r="S1595" s="14"/>
      <c r="T1595" s="14">
        <f t="shared" si="298"/>
        <v>2193.2664558822075</v>
      </c>
      <c r="U1595" s="14">
        <f t="shared" si="299"/>
        <v>222.38131624809319</v>
      </c>
      <c r="V1595" s="14">
        <f t="shared" si="296"/>
        <v>0</v>
      </c>
    </row>
    <row r="1596" spans="2:22" x14ac:dyDescent="0.3">
      <c r="B1596" s="12" t="s">
        <v>13</v>
      </c>
      <c r="C1596" s="12">
        <v>1588</v>
      </c>
      <c r="D1596" s="12">
        <v>111</v>
      </c>
      <c r="E1596" s="13">
        <v>117.1</v>
      </c>
      <c r="F1596" s="22">
        <f t="shared" si="289"/>
        <v>32.527777777777779</v>
      </c>
      <c r="G1596" s="14">
        <f t="shared" si="297"/>
        <v>-0.26388888888888767</v>
      </c>
      <c r="H1596" s="14">
        <f>('motorcycle data'!$C$4)*(G1596)</f>
        <v>-52.249999999999758</v>
      </c>
      <c r="I1596" s="14">
        <f>0.5*1.225*F1596^2*('motorcycle data'!$F$4)*('motorcycle data'!$G$4)</f>
        <v>213.21157562692898</v>
      </c>
      <c r="J1596" s="14">
        <f>IF(F1596=0,0,H1596+I1596+'motorcycle data'!$E$7)</f>
        <v>199.80917562692923</v>
      </c>
      <c r="K1596" s="14">
        <f t="shared" si="290"/>
        <v>199.80917562692923</v>
      </c>
      <c r="L1596" s="14">
        <f t="shared" si="291"/>
        <v>0</v>
      </c>
      <c r="M1596" s="14">
        <f t="shared" si="292"/>
        <v>6.4993484627537264</v>
      </c>
      <c r="N1596" s="14">
        <f t="shared" si="288"/>
        <v>6.4993484627537264</v>
      </c>
      <c r="O1596" s="14">
        <f t="shared" si="293"/>
        <v>0</v>
      </c>
      <c r="P1596" s="14">
        <f t="shared" si="294"/>
        <v>0</v>
      </c>
      <c r="Q1596" s="14">
        <f t="shared" si="295"/>
        <v>0</v>
      </c>
      <c r="R1596" s="14"/>
      <c r="S1596" s="14"/>
      <c r="T1596" s="14">
        <f t="shared" si="298"/>
        <v>2199.7658043449615</v>
      </c>
      <c r="U1596" s="14">
        <f t="shared" si="299"/>
        <v>222.38131624809319</v>
      </c>
      <c r="V1596" s="14">
        <f t="shared" si="296"/>
        <v>0</v>
      </c>
    </row>
    <row r="1597" spans="2:22" x14ac:dyDescent="0.3">
      <c r="B1597" s="12" t="s">
        <v>13</v>
      </c>
      <c r="C1597" s="12">
        <v>1589</v>
      </c>
      <c r="D1597" s="12">
        <v>112</v>
      </c>
      <c r="E1597" s="13">
        <v>116.2</v>
      </c>
      <c r="F1597" s="22">
        <f t="shared" si="289"/>
        <v>32.277777777777779</v>
      </c>
      <c r="G1597" s="14">
        <f t="shared" si="297"/>
        <v>-0.22222222222222143</v>
      </c>
      <c r="H1597" s="14">
        <f>('motorcycle data'!$C$4)*(G1597)</f>
        <v>-43.999999999999844</v>
      </c>
      <c r="I1597" s="14">
        <f>0.5*1.225*F1597^2*('motorcycle data'!$F$4)*('motorcycle data'!$G$4)</f>
        <v>209.9467932484568</v>
      </c>
      <c r="J1597" s="14">
        <f>IF(F1597=0,0,H1597+I1597+'motorcycle data'!$E$7)</f>
        <v>204.79439324845697</v>
      </c>
      <c r="K1597" s="14">
        <f t="shared" si="290"/>
        <v>204.79439324845697</v>
      </c>
      <c r="L1597" s="14">
        <f t="shared" si="291"/>
        <v>0</v>
      </c>
      <c r="M1597" s="14">
        <f t="shared" si="292"/>
        <v>6.6103079154085282</v>
      </c>
      <c r="N1597" s="14">
        <f t="shared" si="288"/>
        <v>6.6103079154085282</v>
      </c>
      <c r="O1597" s="14">
        <f t="shared" si="293"/>
        <v>0</v>
      </c>
      <c r="P1597" s="14">
        <f t="shared" si="294"/>
        <v>0</v>
      </c>
      <c r="Q1597" s="14">
        <f t="shared" si="295"/>
        <v>0</v>
      </c>
      <c r="R1597" s="14"/>
      <c r="S1597" s="14"/>
      <c r="T1597" s="14">
        <f t="shared" si="298"/>
        <v>2206.3761122603701</v>
      </c>
      <c r="U1597" s="14">
        <f t="shared" si="299"/>
        <v>222.38131624809319</v>
      </c>
      <c r="V1597" s="14">
        <f t="shared" si="296"/>
        <v>0</v>
      </c>
    </row>
    <row r="1598" spans="2:22" x14ac:dyDescent="0.3">
      <c r="B1598" s="12" t="s">
        <v>13</v>
      </c>
      <c r="C1598" s="12">
        <v>1590</v>
      </c>
      <c r="D1598" s="12">
        <v>113</v>
      </c>
      <c r="E1598" s="13">
        <v>115.5</v>
      </c>
      <c r="F1598" s="22">
        <f t="shared" si="289"/>
        <v>32.083333333333336</v>
      </c>
      <c r="G1598" s="14">
        <f t="shared" si="297"/>
        <v>-0.18055555555555516</v>
      </c>
      <c r="H1598" s="14">
        <f>('motorcycle data'!$C$4)*(G1598)</f>
        <v>-35.749999999999922</v>
      </c>
      <c r="I1598" s="14">
        <f>0.5*1.225*F1598^2*('motorcycle data'!$F$4)*('motorcycle data'!$G$4)</f>
        <v>207.42493272569445</v>
      </c>
      <c r="J1598" s="14">
        <f>IF(F1598=0,0,H1598+I1598+'motorcycle data'!$E$7)</f>
        <v>210.52253272569453</v>
      </c>
      <c r="K1598" s="14">
        <f t="shared" si="290"/>
        <v>210.52253272569453</v>
      </c>
      <c r="L1598" s="14">
        <f t="shared" si="291"/>
        <v>0</v>
      </c>
      <c r="M1598" s="14">
        <f t="shared" si="292"/>
        <v>6.7542645916160335</v>
      </c>
      <c r="N1598" s="14">
        <f t="shared" si="288"/>
        <v>6.7542645916160335</v>
      </c>
      <c r="O1598" s="14">
        <f t="shared" si="293"/>
        <v>0</v>
      </c>
      <c r="P1598" s="14">
        <f t="shared" si="294"/>
        <v>0</v>
      </c>
      <c r="Q1598" s="14">
        <f t="shared" si="295"/>
        <v>0</v>
      </c>
      <c r="R1598" s="14"/>
      <c r="S1598" s="14"/>
      <c r="T1598" s="14">
        <f t="shared" si="298"/>
        <v>2213.1303768519861</v>
      </c>
      <c r="U1598" s="14">
        <f t="shared" si="299"/>
        <v>222.38131624809319</v>
      </c>
      <c r="V1598" s="14">
        <f t="shared" si="296"/>
        <v>0</v>
      </c>
    </row>
    <row r="1599" spans="2:22" x14ac:dyDescent="0.3">
      <c r="B1599" s="12" t="s">
        <v>13</v>
      </c>
      <c r="C1599" s="12">
        <v>1591</v>
      </c>
      <c r="D1599" s="12">
        <v>114</v>
      </c>
      <c r="E1599" s="13">
        <v>114.9</v>
      </c>
      <c r="F1599" s="22">
        <f t="shared" si="289"/>
        <v>31.916666666666668</v>
      </c>
      <c r="G1599" s="14">
        <f t="shared" si="297"/>
        <v>-0.1388888888888889</v>
      </c>
      <c r="H1599" s="14">
        <f>('motorcycle data'!$C$4)*(G1599)</f>
        <v>-27.5</v>
      </c>
      <c r="I1599" s="14">
        <f>0.5*1.225*F1599^2*('motorcycle data'!$F$4)*('motorcycle data'!$G$4)</f>
        <v>205.27546605902776</v>
      </c>
      <c r="J1599" s="14">
        <f>IF(F1599=0,0,H1599+I1599+'motorcycle data'!$E$7)</f>
        <v>216.62306605902776</v>
      </c>
      <c r="K1599" s="14">
        <f t="shared" si="290"/>
        <v>216.62306605902776</v>
      </c>
      <c r="L1599" s="14">
        <f t="shared" si="291"/>
        <v>0</v>
      </c>
      <c r="M1599" s="14">
        <f t="shared" si="292"/>
        <v>6.9138861917173022</v>
      </c>
      <c r="N1599" s="14">
        <f t="shared" si="288"/>
        <v>6.9138861917173022</v>
      </c>
      <c r="O1599" s="14">
        <f t="shared" si="293"/>
        <v>0</v>
      </c>
      <c r="P1599" s="14">
        <f t="shared" si="294"/>
        <v>0</v>
      </c>
      <c r="Q1599" s="14">
        <f t="shared" si="295"/>
        <v>0</v>
      </c>
      <c r="R1599" s="14"/>
      <c r="S1599" s="14"/>
      <c r="T1599" s="14">
        <f t="shared" si="298"/>
        <v>2220.0442630437033</v>
      </c>
      <c r="U1599" s="14">
        <f t="shared" si="299"/>
        <v>222.38131624809319</v>
      </c>
      <c r="V1599" s="14">
        <f t="shared" si="296"/>
        <v>0</v>
      </c>
    </row>
    <row r="1600" spans="2:22" x14ac:dyDescent="0.3">
      <c r="B1600" s="12" t="s">
        <v>13</v>
      </c>
      <c r="C1600" s="12">
        <v>1592</v>
      </c>
      <c r="D1600" s="12">
        <v>115</v>
      </c>
      <c r="E1600" s="13">
        <v>114.5</v>
      </c>
      <c r="F1600" s="22">
        <f t="shared" si="289"/>
        <v>31.805555555555554</v>
      </c>
      <c r="G1600" s="14">
        <f t="shared" si="297"/>
        <v>-0.11111111111111269</v>
      </c>
      <c r="H1600" s="14">
        <f>('motorcycle data'!$C$4)*(G1600)</f>
        <v>-22.000000000000313</v>
      </c>
      <c r="I1600" s="14">
        <f>0.5*1.225*F1600^2*('motorcycle data'!$F$4)*('motorcycle data'!$G$4)</f>
        <v>203.84870780285493</v>
      </c>
      <c r="J1600" s="14">
        <f>IF(F1600=0,0,H1600+I1600+'motorcycle data'!$E$7)</f>
        <v>220.69630780285462</v>
      </c>
      <c r="K1600" s="14">
        <f t="shared" si="290"/>
        <v>220.69630780285462</v>
      </c>
      <c r="L1600" s="14">
        <f t="shared" si="291"/>
        <v>0</v>
      </c>
      <c r="M1600" s="14">
        <f t="shared" si="292"/>
        <v>7.0193686787296814</v>
      </c>
      <c r="N1600" s="14">
        <f t="shared" si="288"/>
        <v>7.0193686787296814</v>
      </c>
      <c r="O1600" s="14">
        <f t="shared" si="293"/>
        <v>0</v>
      </c>
      <c r="P1600" s="14">
        <f t="shared" si="294"/>
        <v>0</v>
      </c>
      <c r="Q1600" s="14">
        <f t="shared" si="295"/>
        <v>0</v>
      </c>
      <c r="R1600" s="14"/>
      <c r="S1600" s="14"/>
      <c r="T1600" s="14">
        <f t="shared" si="298"/>
        <v>2227.063631722433</v>
      </c>
      <c r="U1600" s="14">
        <f t="shared" si="299"/>
        <v>222.38131624809319</v>
      </c>
      <c r="V1600" s="14">
        <f t="shared" si="296"/>
        <v>0</v>
      </c>
    </row>
    <row r="1601" spans="2:22" x14ac:dyDescent="0.3">
      <c r="B1601" s="12" t="s">
        <v>13</v>
      </c>
      <c r="C1601" s="12">
        <v>1593</v>
      </c>
      <c r="D1601" s="12">
        <v>116</v>
      </c>
      <c r="E1601" s="13">
        <v>114.1</v>
      </c>
      <c r="F1601" s="22">
        <f t="shared" si="289"/>
        <v>31.694444444444443</v>
      </c>
      <c r="G1601" s="14">
        <f t="shared" si="297"/>
        <v>-8.3333333333332538E-2</v>
      </c>
      <c r="H1601" s="14">
        <f>('motorcycle data'!$C$4)*(G1601)</f>
        <v>-16.499999999999844</v>
      </c>
      <c r="I1601" s="14">
        <f>0.5*1.225*F1601^2*('motorcycle data'!$F$4)*('motorcycle data'!$G$4)</f>
        <v>202.42692516396602</v>
      </c>
      <c r="J1601" s="14">
        <f>IF(F1601=0,0,H1601+I1601+'motorcycle data'!$E$7)</f>
        <v>224.77452516396619</v>
      </c>
      <c r="K1601" s="14">
        <f t="shared" si="290"/>
        <v>224.77452516396619</v>
      </c>
      <c r="L1601" s="14">
        <f t="shared" si="291"/>
        <v>0</v>
      </c>
      <c r="M1601" s="14">
        <f t="shared" si="292"/>
        <v>7.1241037003357057</v>
      </c>
      <c r="N1601" s="14">
        <f t="shared" si="288"/>
        <v>7.1241037003357057</v>
      </c>
      <c r="O1601" s="14">
        <f t="shared" si="293"/>
        <v>0</v>
      </c>
      <c r="P1601" s="14">
        <f t="shared" si="294"/>
        <v>0</v>
      </c>
      <c r="Q1601" s="14">
        <f t="shared" si="295"/>
        <v>0</v>
      </c>
      <c r="R1601" s="14"/>
      <c r="S1601" s="14"/>
      <c r="T1601" s="14">
        <f t="shared" si="298"/>
        <v>2234.1877354227686</v>
      </c>
      <c r="U1601" s="14">
        <f t="shared" si="299"/>
        <v>222.38131624809319</v>
      </c>
      <c r="V1601" s="14">
        <f t="shared" si="296"/>
        <v>0</v>
      </c>
    </row>
    <row r="1602" spans="2:22" x14ac:dyDescent="0.3">
      <c r="B1602" s="12" t="s">
        <v>13</v>
      </c>
      <c r="C1602" s="12">
        <v>1594</v>
      </c>
      <c r="D1602" s="12">
        <v>117</v>
      </c>
      <c r="E1602" s="13">
        <v>113.9</v>
      </c>
      <c r="F1602" s="22">
        <f t="shared" si="289"/>
        <v>31.638888888888889</v>
      </c>
      <c r="G1602" s="14">
        <f t="shared" si="297"/>
        <v>-5.5555555555554373E-2</v>
      </c>
      <c r="H1602" s="14">
        <f>('motorcycle data'!$C$4)*(G1602)</f>
        <v>-10.999999999999766</v>
      </c>
      <c r="I1602" s="14">
        <f>0.5*1.225*F1602^2*('motorcycle data'!$F$4)*('motorcycle data'!$G$4)</f>
        <v>201.71789970100309</v>
      </c>
      <c r="J1602" s="14">
        <f>IF(F1602=0,0,H1602+I1602+'motorcycle data'!$E$7)</f>
        <v>229.56549970100332</v>
      </c>
      <c r="K1602" s="14">
        <f t="shared" si="290"/>
        <v>229.56549970100332</v>
      </c>
      <c r="L1602" s="14">
        <f t="shared" si="291"/>
        <v>0</v>
      </c>
      <c r="M1602" s="14">
        <f t="shared" si="292"/>
        <v>7.2631973377622998</v>
      </c>
      <c r="N1602" s="14">
        <f t="shared" si="288"/>
        <v>7.2631973377622998</v>
      </c>
      <c r="O1602" s="14">
        <f t="shared" si="293"/>
        <v>0</v>
      </c>
      <c r="P1602" s="14">
        <f t="shared" si="294"/>
        <v>0</v>
      </c>
      <c r="Q1602" s="14">
        <f t="shared" si="295"/>
        <v>0</v>
      </c>
      <c r="R1602" s="14"/>
      <c r="S1602" s="14"/>
      <c r="T1602" s="14">
        <f t="shared" si="298"/>
        <v>2241.450932760531</v>
      </c>
      <c r="U1602" s="14">
        <f t="shared" si="299"/>
        <v>222.38131624809319</v>
      </c>
      <c r="V1602" s="14">
        <f t="shared" si="296"/>
        <v>0</v>
      </c>
    </row>
    <row r="1603" spans="2:22" x14ac:dyDescent="0.3">
      <c r="B1603" s="12" t="s">
        <v>13</v>
      </c>
      <c r="C1603" s="12">
        <v>1595</v>
      </c>
      <c r="D1603" s="12">
        <v>118</v>
      </c>
      <c r="E1603" s="13">
        <v>113.7</v>
      </c>
      <c r="F1603" s="22">
        <f t="shared" si="289"/>
        <v>31.583333333333332</v>
      </c>
      <c r="G1603" s="14">
        <f t="shared" si="297"/>
        <v>-8.3333333333334522E-2</v>
      </c>
      <c r="H1603" s="14">
        <f>('motorcycle data'!$C$4)*(G1603)</f>
        <v>-16.500000000000234</v>
      </c>
      <c r="I1603" s="14">
        <f>0.5*1.225*F1603^2*('motorcycle data'!$F$4)*('motorcycle data'!$G$4)</f>
        <v>201.01011814236108</v>
      </c>
      <c r="J1603" s="14">
        <f>IF(F1603=0,0,H1603+I1603+'motorcycle data'!$E$7)</f>
        <v>223.35771814236085</v>
      </c>
      <c r="K1603" s="14">
        <f t="shared" si="290"/>
        <v>223.35771814236085</v>
      </c>
      <c r="L1603" s="14">
        <f t="shared" si="291"/>
        <v>0</v>
      </c>
      <c r="M1603" s="14">
        <f t="shared" si="292"/>
        <v>7.0543812646628963</v>
      </c>
      <c r="N1603" s="14">
        <f t="shared" si="288"/>
        <v>7.0543812646628963</v>
      </c>
      <c r="O1603" s="14">
        <f t="shared" si="293"/>
        <v>0</v>
      </c>
      <c r="P1603" s="14">
        <f t="shared" si="294"/>
        <v>0</v>
      </c>
      <c r="Q1603" s="14">
        <f t="shared" si="295"/>
        <v>0</v>
      </c>
      <c r="R1603" s="14"/>
      <c r="S1603" s="14"/>
      <c r="T1603" s="14">
        <f t="shared" si="298"/>
        <v>2248.5053140251939</v>
      </c>
      <c r="U1603" s="14">
        <f t="shared" si="299"/>
        <v>222.38131624809319</v>
      </c>
      <c r="V1603" s="14">
        <f t="shared" si="296"/>
        <v>0</v>
      </c>
    </row>
    <row r="1604" spans="2:22" x14ac:dyDescent="0.3">
      <c r="B1604" s="12" t="s">
        <v>13</v>
      </c>
      <c r="C1604" s="12">
        <v>1596</v>
      </c>
      <c r="D1604" s="12">
        <v>119</v>
      </c>
      <c r="E1604" s="13">
        <v>113.3</v>
      </c>
      <c r="F1604" s="22">
        <f t="shared" si="289"/>
        <v>31.472222222222221</v>
      </c>
      <c r="G1604" s="14">
        <f t="shared" si="297"/>
        <v>-0.11111111111111072</v>
      </c>
      <c r="H1604" s="14">
        <f>('motorcycle data'!$C$4)*(G1604)</f>
        <v>-21.999999999999922</v>
      </c>
      <c r="I1604" s="14">
        <f>0.5*1.225*F1604^2*('motorcycle data'!$F$4)*('motorcycle data'!$G$4)</f>
        <v>199.59828673804012</v>
      </c>
      <c r="J1604" s="14">
        <f>IF(F1604=0,0,H1604+I1604+'motorcycle data'!$E$7)</f>
        <v>216.4458867380402</v>
      </c>
      <c r="K1604" s="14">
        <f t="shared" si="290"/>
        <v>216.4458867380402</v>
      </c>
      <c r="L1604" s="14">
        <f t="shared" si="291"/>
        <v>0</v>
      </c>
      <c r="M1604" s="14">
        <f t="shared" si="292"/>
        <v>6.812033046505543</v>
      </c>
      <c r="N1604" s="14">
        <f t="shared" si="288"/>
        <v>6.812033046505543</v>
      </c>
      <c r="O1604" s="14">
        <f t="shared" si="293"/>
        <v>0</v>
      </c>
      <c r="P1604" s="14">
        <f t="shared" si="294"/>
        <v>0</v>
      </c>
      <c r="Q1604" s="14">
        <f t="shared" si="295"/>
        <v>0</v>
      </c>
      <c r="R1604" s="14"/>
      <c r="S1604" s="14"/>
      <c r="T1604" s="14">
        <f t="shared" si="298"/>
        <v>2255.3173470716993</v>
      </c>
      <c r="U1604" s="14">
        <f t="shared" si="299"/>
        <v>222.38131624809319</v>
      </c>
      <c r="V1604" s="14">
        <f t="shared" si="296"/>
        <v>0</v>
      </c>
    </row>
    <row r="1605" spans="2:22" x14ac:dyDescent="0.3">
      <c r="B1605" s="12" t="s">
        <v>13</v>
      </c>
      <c r="C1605" s="12">
        <v>1597</v>
      </c>
      <c r="D1605" s="12">
        <v>120</v>
      </c>
      <c r="E1605" s="13">
        <v>112.9</v>
      </c>
      <c r="F1605" s="22">
        <f t="shared" si="289"/>
        <v>31.361111111111111</v>
      </c>
      <c r="G1605" s="14">
        <f t="shared" si="297"/>
        <v>-0.15277777777777699</v>
      </c>
      <c r="H1605" s="14">
        <f>('motorcycle data'!$C$4)*(G1605)</f>
        <v>-30.249999999999844</v>
      </c>
      <c r="I1605" s="14">
        <f>0.5*1.225*F1605^2*('motorcycle data'!$F$4)*('motorcycle data'!$G$4)</f>
        <v>198.1914309510031</v>
      </c>
      <c r="J1605" s="14">
        <f>IF(F1605=0,0,H1605+I1605+'motorcycle data'!$E$7)</f>
        <v>206.78903095100327</v>
      </c>
      <c r="K1605" s="14">
        <f t="shared" si="290"/>
        <v>206.78903095100327</v>
      </c>
      <c r="L1605" s="14">
        <f t="shared" si="291"/>
        <v>0</v>
      </c>
      <c r="M1605" s="14">
        <f t="shared" si="292"/>
        <v>6.4851337762134085</v>
      </c>
      <c r="N1605" s="14">
        <f t="shared" si="288"/>
        <v>6.4851337762134085</v>
      </c>
      <c r="O1605" s="14">
        <f t="shared" si="293"/>
        <v>0</v>
      </c>
      <c r="P1605" s="14">
        <f t="shared" si="294"/>
        <v>0</v>
      </c>
      <c r="Q1605" s="14">
        <f t="shared" si="295"/>
        <v>0</v>
      </c>
      <c r="R1605" s="14"/>
      <c r="S1605" s="14"/>
      <c r="T1605" s="14">
        <f t="shared" si="298"/>
        <v>2261.8024808479126</v>
      </c>
      <c r="U1605" s="14">
        <f t="shared" si="299"/>
        <v>222.38131624809319</v>
      </c>
      <c r="V1605" s="14">
        <f t="shared" si="296"/>
        <v>0</v>
      </c>
    </row>
    <row r="1606" spans="2:22" x14ac:dyDescent="0.3">
      <c r="B1606" s="12" t="s">
        <v>13</v>
      </c>
      <c r="C1606" s="12">
        <v>1598</v>
      </c>
      <c r="D1606" s="12">
        <v>121</v>
      </c>
      <c r="E1606" s="13">
        <v>112.2</v>
      </c>
      <c r="F1606" s="22">
        <f t="shared" si="289"/>
        <v>31.166666666666668</v>
      </c>
      <c r="G1606" s="14">
        <f t="shared" si="297"/>
        <v>-0.20833333333333331</v>
      </c>
      <c r="H1606" s="14">
        <f>('motorcycle data'!$C$4)*(G1606)</f>
        <v>-41.249999999999993</v>
      </c>
      <c r="I1606" s="14">
        <f>0.5*1.225*F1606^2*('motorcycle data'!$F$4)*('motorcycle data'!$G$4)</f>
        <v>195.74140590277779</v>
      </c>
      <c r="J1606" s="14">
        <f>IF(F1606=0,0,H1606+I1606+'motorcycle data'!$E$7)</f>
        <v>193.33900590277779</v>
      </c>
      <c r="K1606" s="14">
        <f t="shared" si="290"/>
        <v>193.33900590277779</v>
      </c>
      <c r="L1606" s="14">
        <f t="shared" si="291"/>
        <v>0</v>
      </c>
      <c r="M1606" s="14">
        <f t="shared" si="292"/>
        <v>6.0257323506365745</v>
      </c>
      <c r="N1606" s="14">
        <f t="shared" si="288"/>
        <v>6.0257323506365745</v>
      </c>
      <c r="O1606" s="14">
        <f t="shared" si="293"/>
        <v>0</v>
      </c>
      <c r="P1606" s="14">
        <f t="shared" si="294"/>
        <v>0</v>
      </c>
      <c r="Q1606" s="14">
        <f t="shared" si="295"/>
        <v>0</v>
      </c>
      <c r="R1606" s="14"/>
      <c r="S1606" s="14"/>
      <c r="T1606" s="14">
        <f t="shared" si="298"/>
        <v>2267.8282131985493</v>
      </c>
      <c r="U1606" s="14">
        <f t="shared" si="299"/>
        <v>222.38131624809319</v>
      </c>
      <c r="V1606" s="14">
        <f t="shared" si="296"/>
        <v>0</v>
      </c>
    </row>
    <row r="1607" spans="2:22" x14ac:dyDescent="0.3">
      <c r="B1607" s="12" t="s">
        <v>13</v>
      </c>
      <c r="C1607" s="12">
        <v>1599</v>
      </c>
      <c r="D1607" s="12">
        <v>122</v>
      </c>
      <c r="E1607" s="13">
        <v>111.4</v>
      </c>
      <c r="F1607" s="22">
        <f t="shared" si="289"/>
        <v>30.944444444444446</v>
      </c>
      <c r="G1607" s="14">
        <f t="shared" si="297"/>
        <v>-0.23611111111111149</v>
      </c>
      <c r="H1607" s="14">
        <f>('motorcycle data'!$C$4)*(G1607)</f>
        <v>-46.750000000000078</v>
      </c>
      <c r="I1607" s="14">
        <f>0.5*1.225*F1607^2*('motorcycle data'!$F$4)*('motorcycle data'!$G$4)</f>
        <v>192.96003584104938</v>
      </c>
      <c r="J1607" s="14">
        <f>IF(F1607=0,0,H1607+I1607+'motorcycle data'!$E$7)</f>
        <v>185.05763584104929</v>
      </c>
      <c r="K1607" s="14">
        <f t="shared" si="290"/>
        <v>185.05763584104929</v>
      </c>
      <c r="L1607" s="14">
        <f t="shared" si="291"/>
        <v>0</v>
      </c>
      <c r="M1607" s="14">
        <f t="shared" si="292"/>
        <v>5.7265057313035816</v>
      </c>
      <c r="N1607" s="14">
        <f t="shared" si="288"/>
        <v>5.7265057313035816</v>
      </c>
      <c r="O1607" s="14">
        <f t="shared" si="293"/>
        <v>0</v>
      </c>
      <c r="P1607" s="14">
        <f t="shared" si="294"/>
        <v>0</v>
      </c>
      <c r="Q1607" s="14">
        <f t="shared" si="295"/>
        <v>0</v>
      </c>
      <c r="R1607" s="14"/>
      <c r="S1607" s="14"/>
      <c r="T1607" s="14">
        <f t="shared" si="298"/>
        <v>2273.5547189298527</v>
      </c>
      <c r="U1607" s="14">
        <f t="shared" si="299"/>
        <v>222.38131624809319</v>
      </c>
      <c r="V1607" s="14">
        <f t="shared" si="296"/>
        <v>0</v>
      </c>
    </row>
    <row r="1608" spans="2:22" x14ac:dyDescent="0.3">
      <c r="B1608" s="12" t="s">
        <v>13</v>
      </c>
      <c r="C1608" s="12">
        <v>1600</v>
      </c>
      <c r="D1608" s="12">
        <v>123</v>
      </c>
      <c r="E1608" s="13">
        <v>110.5</v>
      </c>
      <c r="F1608" s="22">
        <f t="shared" si="289"/>
        <v>30.694444444444443</v>
      </c>
      <c r="G1608" s="14">
        <f t="shared" si="297"/>
        <v>-0.26388888888888967</v>
      </c>
      <c r="H1608" s="14">
        <f>('motorcycle data'!$C$4)*(G1608)</f>
        <v>-52.250000000000156</v>
      </c>
      <c r="I1608" s="14">
        <f>0.5*1.225*F1608^2*('motorcycle data'!$F$4)*('motorcycle data'!$G$4)</f>
        <v>189.85478419174382</v>
      </c>
      <c r="J1608" s="14">
        <f>IF(F1608=0,0,H1608+I1608+'motorcycle data'!$E$7)</f>
        <v>176.45238419174365</v>
      </c>
      <c r="K1608" s="14">
        <f t="shared" si="290"/>
        <v>176.45238419174365</v>
      </c>
      <c r="L1608" s="14">
        <f t="shared" si="291"/>
        <v>0</v>
      </c>
      <c r="M1608" s="14">
        <f t="shared" si="292"/>
        <v>5.4161079036632422</v>
      </c>
      <c r="N1608" s="14">
        <f t="shared" ref="N1608:N1671" si="300">IF(M1608&gt;0,M1608,0)</f>
        <v>5.4161079036632422</v>
      </c>
      <c r="O1608" s="14">
        <f t="shared" si="293"/>
        <v>0</v>
      </c>
      <c r="P1608" s="14">
        <f t="shared" si="294"/>
        <v>0</v>
      </c>
      <c r="Q1608" s="14">
        <f t="shared" si="295"/>
        <v>0</v>
      </c>
      <c r="R1608" s="14"/>
      <c r="S1608" s="14"/>
      <c r="T1608" s="14">
        <f t="shared" si="298"/>
        <v>2278.9708268335157</v>
      </c>
      <c r="U1608" s="14">
        <f t="shared" si="299"/>
        <v>222.38131624809319</v>
      </c>
      <c r="V1608" s="14">
        <f t="shared" si="296"/>
        <v>0</v>
      </c>
    </row>
    <row r="1609" spans="2:22" x14ac:dyDescent="0.3">
      <c r="B1609" s="12" t="s">
        <v>13</v>
      </c>
      <c r="C1609" s="12">
        <v>1601</v>
      </c>
      <c r="D1609" s="12">
        <v>124</v>
      </c>
      <c r="E1609" s="13">
        <v>109.5</v>
      </c>
      <c r="F1609" s="22">
        <f t="shared" ref="F1609:F1672" si="301">E1609/3.6</f>
        <v>30.416666666666664</v>
      </c>
      <c r="G1609" s="14">
        <f t="shared" si="297"/>
        <v>-0.27777777777777779</v>
      </c>
      <c r="H1609" s="14">
        <f>('motorcycle data'!$C$4)*(G1609)</f>
        <v>-55</v>
      </c>
      <c r="I1609" s="14">
        <f>0.5*1.225*F1609^2*('motorcycle data'!$F$4)*('motorcycle data'!$G$4)</f>
        <v>186.43404730902776</v>
      </c>
      <c r="J1609" s="14">
        <f>IF(F1609=0,0,H1609+I1609+'motorcycle data'!$E$7)</f>
        <v>170.28164730902776</v>
      </c>
      <c r="K1609" s="14">
        <f t="shared" ref="K1609:K1672" si="302">IF(J1609&lt;=0,0,J1609)</f>
        <v>170.28164730902776</v>
      </c>
      <c r="L1609" s="14">
        <f t="shared" ref="L1609:L1672" si="303">IF(J1609&lt;0,J1609*-1,0)</f>
        <v>0</v>
      </c>
      <c r="M1609" s="14">
        <f t="shared" ref="M1609:M1672" si="304">(J1609*F1609)/1000</f>
        <v>5.1794001056495933</v>
      </c>
      <c r="N1609" s="14">
        <f t="shared" si="300"/>
        <v>5.1794001056495933</v>
      </c>
      <c r="O1609" s="14">
        <f t="shared" ref="O1609:O1672" si="305">IF(M1609&lt;0,M1609*-1,0)</f>
        <v>0</v>
      </c>
      <c r="P1609" s="14">
        <f t="shared" ref="P1609:P1672" si="306">O1609*0.75</f>
        <v>0</v>
      </c>
      <c r="Q1609" s="14">
        <f t="shared" ref="Q1609:Q1672" si="307">IF(G1609&lt;0,P1609,"")</f>
        <v>0</v>
      </c>
      <c r="R1609" s="14"/>
      <c r="S1609" s="14"/>
      <c r="T1609" s="14">
        <f t="shared" si="298"/>
        <v>2284.1502269391653</v>
      </c>
      <c r="U1609" s="14">
        <f t="shared" si="299"/>
        <v>222.38131624809319</v>
      </c>
      <c r="V1609" s="14">
        <f t="shared" ref="V1609:V1672" si="308">O1609*0.75*0.9*0.9</f>
        <v>0</v>
      </c>
    </row>
    <row r="1610" spans="2:22" x14ac:dyDescent="0.3">
      <c r="B1610" s="12" t="s">
        <v>13</v>
      </c>
      <c r="C1610" s="12">
        <v>1602</v>
      </c>
      <c r="D1610" s="12">
        <v>125</v>
      </c>
      <c r="E1610" s="13">
        <v>108.5</v>
      </c>
      <c r="F1610" s="22">
        <f t="shared" si="301"/>
        <v>30.138888888888889</v>
      </c>
      <c r="G1610" s="14">
        <f t="shared" ref="G1610:G1673" si="309">($E1611-$E1609)/2/3.6</f>
        <v>-0.24999999999999961</v>
      </c>
      <c r="H1610" s="14">
        <f>('motorcycle data'!$C$4)*(G1610)</f>
        <v>-49.499999999999922</v>
      </c>
      <c r="I1610" s="14">
        <f>0.5*1.225*F1610^2*('motorcycle data'!$F$4)*('motorcycle data'!$G$4)</f>
        <v>183.04440803433644</v>
      </c>
      <c r="J1610" s="14">
        <f>IF(F1610=0,0,H1610+I1610+'motorcycle data'!$E$7)</f>
        <v>172.39200803433653</v>
      </c>
      <c r="K1610" s="14">
        <f t="shared" si="302"/>
        <v>172.39200803433653</v>
      </c>
      <c r="L1610" s="14">
        <f t="shared" si="303"/>
        <v>0</v>
      </c>
      <c r="M1610" s="14">
        <f t="shared" si="304"/>
        <v>5.1957035754793095</v>
      </c>
      <c r="N1610" s="14">
        <f t="shared" si="300"/>
        <v>5.1957035754793095</v>
      </c>
      <c r="O1610" s="14">
        <f t="shared" si="305"/>
        <v>0</v>
      </c>
      <c r="P1610" s="14">
        <f t="shared" si="306"/>
        <v>0</v>
      </c>
      <c r="Q1610" s="14">
        <f t="shared" si="307"/>
        <v>0</v>
      </c>
      <c r="R1610" s="14"/>
      <c r="S1610" s="14"/>
      <c r="T1610" s="14">
        <f t="shared" ref="T1610:T1673" si="310">T1609+N1610</f>
        <v>2289.3459305146448</v>
      </c>
      <c r="U1610" s="14">
        <f t="shared" ref="U1610:U1673" si="311">U1609+O1610</f>
        <v>222.38131624809319</v>
      </c>
      <c r="V1610" s="14">
        <f t="shared" si="308"/>
        <v>0</v>
      </c>
    </row>
    <row r="1611" spans="2:22" x14ac:dyDescent="0.3">
      <c r="B1611" s="12" t="s">
        <v>13</v>
      </c>
      <c r="C1611" s="12">
        <v>1603</v>
      </c>
      <c r="D1611" s="12">
        <v>126</v>
      </c>
      <c r="E1611" s="13">
        <v>107.7</v>
      </c>
      <c r="F1611" s="22">
        <f t="shared" si="301"/>
        <v>29.916666666666668</v>
      </c>
      <c r="G1611" s="14">
        <f t="shared" si="309"/>
        <v>-0.19444444444444522</v>
      </c>
      <c r="H1611" s="14">
        <f>('motorcycle data'!$C$4)*(G1611)</f>
        <v>-38.500000000000156</v>
      </c>
      <c r="I1611" s="14">
        <f>0.5*1.225*F1611^2*('motorcycle data'!$F$4)*('motorcycle data'!$G$4)</f>
        <v>180.35508689236113</v>
      </c>
      <c r="J1611" s="14">
        <f>IF(F1611=0,0,H1611+I1611+'motorcycle data'!$E$7)</f>
        <v>180.70268689236099</v>
      </c>
      <c r="K1611" s="14">
        <f t="shared" si="302"/>
        <v>180.70268689236099</v>
      </c>
      <c r="L1611" s="14">
        <f t="shared" si="303"/>
        <v>0</v>
      </c>
      <c r="M1611" s="14">
        <f t="shared" si="304"/>
        <v>5.4060220495297999</v>
      </c>
      <c r="N1611" s="14">
        <f t="shared" si="300"/>
        <v>5.4060220495297999</v>
      </c>
      <c r="O1611" s="14">
        <f t="shared" si="305"/>
        <v>0</v>
      </c>
      <c r="P1611" s="14">
        <f t="shared" si="306"/>
        <v>0</v>
      </c>
      <c r="Q1611" s="14">
        <f t="shared" si="307"/>
        <v>0</v>
      </c>
      <c r="R1611" s="14"/>
      <c r="S1611" s="14"/>
      <c r="T1611" s="14">
        <f t="shared" si="310"/>
        <v>2294.7519525641746</v>
      </c>
      <c r="U1611" s="14">
        <f t="shared" si="311"/>
        <v>222.38131624809319</v>
      </c>
      <c r="V1611" s="14">
        <f t="shared" si="308"/>
        <v>0</v>
      </c>
    </row>
    <row r="1612" spans="2:22" x14ac:dyDescent="0.3">
      <c r="B1612" s="12" t="s">
        <v>13</v>
      </c>
      <c r="C1612" s="12">
        <v>1604</v>
      </c>
      <c r="D1612" s="12">
        <v>127</v>
      </c>
      <c r="E1612" s="13">
        <v>107.1</v>
      </c>
      <c r="F1612" s="22">
        <f t="shared" si="301"/>
        <v>29.749999999999996</v>
      </c>
      <c r="G1612" s="14">
        <f t="shared" si="309"/>
        <v>-0.15277777777777896</v>
      </c>
      <c r="H1612" s="14">
        <f>('motorcycle data'!$C$4)*(G1612)</f>
        <v>-30.250000000000234</v>
      </c>
      <c r="I1612" s="14">
        <f>0.5*1.225*F1612^2*('motorcycle data'!$F$4)*('motorcycle data'!$G$4)</f>
        <v>178.35115703124998</v>
      </c>
      <c r="J1612" s="14">
        <f>IF(F1612=0,0,H1612+I1612+'motorcycle data'!$E$7)</f>
        <v>186.94875703124976</v>
      </c>
      <c r="K1612" s="14">
        <f t="shared" si="302"/>
        <v>186.94875703124976</v>
      </c>
      <c r="L1612" s="14">
        <f t="shared" si="303"/>
        <v>0</v>
      </c>
      <c r="M1612" s="14">
        <f t="shared" si="304"/>
        <v>5.561725521679679</v>
      </c>
      <c r="N1612" s="14">
        <f t="shared" si="300"/>
        <v>5.561725521679679</v>
      </c>
      <c r="O1612" s="14">
        <f t="shared" si="305"/>
        <v>0</v>
      </c>
      <c r="P1612" s="14">
        <f t="shared" si="306"/>
        <v>0</v>
      </c>
      <c r="Q1612" s="14">
        <f t="shared" si="307"/>
        <v>0</v>
      </c>
      <c r="R1612" s="14"/>
      <c r="S1612" s="14"/>
      <c r="T1612" s="14">
        <f t="shared" si="310"/>
        <v>2300.3136780858545</v>
      </c>
      <c r="U1612" s="14">
        <f t="shared" si="311"/>
        <v>222.38131624809319</v>
      </c>
      <c r="V1612" s="14">
        <f t="shared" si="308"/>
        <v>0</v>
      </c>
    </row>
    <row r="1613" spans="2:22" x14ac:dyDescent="0.3">
      <c r="B1613" s="12" t="s">
        <v>13</v>
      </c>
      <c r="C1613" s="12">
        <v>1605</v>
      </c>
      <c r="D1613" s="12">
        <v>128</v>
      </c>
      <c r="E1613" s="13">
        <v>106.6</v>
      </c>
      <c r="F1613" s="22">
        <f t="shared" si="301"/>
        <v>29.611111111111107</v>
      </c>
      <c r="G1613" s="14">
        <f t="shared" si="309"/>
        <v>-9.7222222222220642E-2</v>
      </c>
      <c r="H1613" s="14">
        <f>('motorcycle data'!$C$4)*(G1613)</f>
        <v>-19.249999999999687</v>
      </c>
      <c r="I1613" s="14">
        <f>0.5*1.225*F1613^2*('motorcycle data'!$F$4)*('motorcycle data'!$G$4)</f>
        <v>176.6897673225308</v>
      </c>
      <c r="J1613" s="14">
        <f>IF(F1613=0,0,H1613+I1613+'motorcycle data'!$E$7)</f>
        <v>196.28736732253111</v>
      </c>
      <c r="K1613" s="14">
        <f t="shared" si="302"/>
        <v>196.28736732253111</v>
      </c>
      <c r="L1613" s="14">
        <f t="shared" si="303"/>
        <v>0</v>
      </c>
      <c r="M1613" s="14">
        <f t="shared" si="304"/>
        <v>5.8122870434949485</v>
      </c>
      <c r="N1613" s="14">
        <f t="shared" si="300"/>
        <v>5.8122870434949485</v>
      </c>
      <c r="O1613" s="14">
        <f t="shared" si="305"/>
        <v>0</v>
      </c>
      <c r="P1613" s="14">
        <f t="shared" si="306"/>
        <v>0</v>
      </c>
      <c r="Q1613" s="14">
        <f t="shared" si="307"/>
        <v>0</v>
      </c>
      <c r="R1613" s="14"/>
      <c r="S1613" s="14"/>
      <c r="T1613" s="14">
        <f t="shared" si="310"/>
        <v>2306.1259651293494</v>
      </c>
      <c r="U1613" s="14">
        <f t="shared" si="311"/>
        <v>222.38131624809319</v>
      </c>
      <c r="V1613" s="14">
        <f t="shared" si="308"/>
        <v>0</v>
      </c>
    </row>
    <row r="1614" spans="2:22" x14ac:dyDescent="0.3">
      <c r="B1614" s="12" t="s">
        <v>13</v>
      </c>
      <c r="C1614" s="12">
        <v>1606</v>
      </c>
      <c r="D1614" s="12">
        <v>129</v>
      </c>
      <c r="E1614" s="13">
        <v>106.4</v>
      </c>
      <c r="F1614" s="22">
        <f t="shared" si="301"/>
        <v>29.555555555555557</v>
      </c>
      <c r="G1614" s="14">
        <f t="shared" si="309"/>
        <v>-5.5555555555554373E-2</v>
      </c>
      <c r="H1614" s="14">
        <f>('motorcycle data'!$C$4)*(G1614)</f>
        <v>-10.999999999999766</v>
      </c>
      <c r="I1614" s="14">
        <f>0.5*1.225*F1614^2*('motorcycle data'!$F$4)*('motorcycle data'!$G$4)</f>
        <v>176.02738827160493</v>
      </c>
      <c r="J1614" s="14">
        <f>IF(F1614=0,0,H1614+I1614+'motorcycle data'!$E$7)</f>
        <v>203.87498827160516</v>
      </c>
      <c r="K1614" s="14">
        <f t="shared" si="302"/>
        <v>203.87498827160516</v>
      </c>
      <c r="L1614" s="14">
        <f t="shared" si="303"/>
        <v>0</v>
      </c>
      <c r="M1614" s="14">
        <f t="shared" si="304"/>
        <v>6.0256385422496646</v>
      </c>
      <c r="N1614" s="14">
        <f t="shared" si="300"/>
        <v>6.0256385422496646</v>
      </c>
      <c r="O1614" s="14">
        <f t="shared" si="305"/>
        <v>0</v>
      </c>
      <c r="P1614" s="14">
        <f t="shared" si="306"/>
        <v>0</v>
      </c>
      <c r="Q1614" s="14">
        <f t="shared" si="307"/>
        <v>0</v>
      </c>
      <c r="R1614" s="14"/>
      <c r="S1614" s="14"/>
      <c r="T1614" s="14">
        <f t="shared" si="310"/>
        <v>2312.1516036715989</v>
      </c>
      <c r="U1614" s="14">
        <f t="shared" si="311"/>
        <v>222.38131624809319</v>
      </c>
      <c r="V1614" s="14">
        <f t="shared" si="308"/>
        <v>0</v>
      </c>
    </row>
    <row r="1615" spans="2:22" x14ac:dyDescent="0.3">
      <c r="B1615" s="12" t="s">
        <v>13</v>
      </c>
      <c r="C1615" s="12">
        <v>1607</v>
      </c>
      <c r="D1615" s="12">
        <v>130</v>
      </c>
      <c r="E1615" s="13">
        <v>106.2</v>
      </c>
      <c r="F1615" s="22">
        <f t="shared" si="301"/>
        <v>29.5</v>
      </c>
      <c r="G1615" s="14">
        <f t="shared" si="309"/>
        <v>-2.7777777777778172E-2</v>
      </c>
      <c r="H1615" s="14">
        <f>('motorcycle data'!$C$4)*(G1615)</f>
        <v>-5.5000000000000782</v>
      </c>
      <c r="I1615" s="14">
        <f>0.5*1.225*F1615^2*('motorcycle data'!$F$4)*('motorcycle data'!$G$4)</f>
        <v>175.36625312499999</v>
      </c>
      <c r="J1615" s="14">
        <f>IF(F1615=0,0,H1615+I1615+'motorcycle data'!$E$7)</f>
        <v>208.7138531249999</v>
      </c>
      <c r="K1615" s="14">
        <f t="shared" si="302"/>
        <v>208.7138531249999</v>
      </c>
      <c r="L1615" s="14">
        <f t="shared" si="303"/>
        <v>0</v>
      </c>
      <c r="M1615" s="14">
        <f t="shared" si="304"/>
        <v>6.1570586671874974</v>
      </c>
      <c r="N1615" s="14">
        <f t="shared" si="300"/>
        <v>6.1570586671874974</v>
      </c>
      <c r="O1615" s="14">
        <f t="shared" si="305"/>
        <v>0</v>
      </c>
      <c r="P1615" s="14">
        <f t="shared" si="306"/>
        <v>0</v>
      </c>
      <c r="Q1615" s="14">
        <f t="shared" si="307"/>
        <v>0</v>
      </c>
      <c r="R1615" s="14"/>
      <c r="S1615" s="14"/>
      <c r="T1615" s="14">
        <f t="shared" si="310"/>
        <v>2318.3086623387862</v>
      </c>
      <c r="U1615" s="14">
        <f t="shared" si="311"/>
        <v>222.38131624809319</v>
      </c>
      <c r="V1615" s="14">
        <f t="shared" si="308"/>
        <v>0</v>
      </c>
    </row>
    <row r="1616" spans="2:22" x14ac:dyDescent="0.3">
      <c r="B1616" s="12" t="s">
        <v>13</v>
      </c>
      <c r="C1616" s="12">
        <v>1608</v>
      </c>
      <c r="D1616" s="12">
        <v>131</v>
      </c>
      <c r="E1616" s="13">
        <v>106.2</v>
      </c>
      <c r="F1616" s="22">
        <f t="shared" si="301"/>
        <v>29.5</v>
      </c>
      <c r="G1616" s="14">
        <f t="shared" si="309"/>
        <v>0</v>
      </c>
      <c r="H1616" s="14">
        <f>('motorcycle data'!$C$4)*(G1616)</f>
        <v>0</v>
      </c>
      <c r="I1616" s="14">
        <f>0.5*1.225*F1616^2*('motorcycle data'!$F$4)*('motorcycle data'!$G$4)</f>
        <v>175.36625312499999</v>
      </c>
      <c r="J1616" s="14">
        <f>IF(F1616=0,0,H1616+I1616+'motorcycle data'!$E$7)</f>
        <v>214.21385312499999</v>
      </c>
      <c r="K1616" s="14">
        <f t="shared" si="302"/>
        <v>214.21385312499999</v>
      </c>
      <c r="L1616" s="14">
        <f t="shared" si="303"/>
        <v>0</v>
      </c>
      <c r="M1616" s="14">
        <f t="shared" si="304"/>
        <v>6.3193086671875003</v>
      </c>
      <c r="N1616" s="14">
        <f t="shared" si="300"/>
        <v>6.3193086671875003</v>
      </c>
      <c r="O1616" s="14">
        <f t="shared" si="305"/>
        <v>0</v>
      </c>
      <c r="P1616" s="14">
        <f t="shared" si="306"/>
        <v>0</v>
      </c>
      <c r="Q1616" s="14" t="str">
        <f t="shared" si="307"/>
        <v/>
      </c>
      <c r="R1616" s="14"/>
      <c r="S1616" s="14"/>
      <c r="T1616" s="14">
        <f t="shared" si="310"/>
        <v>2324.6279710059739</v>
      </c>
      <c r="U1616" s="14">
        <f t="shared" si="311"/>
        <v>222.38131624809319</v>
      </c>
      <c r="V1616" s="14">
        <f t="shared" si="308"/>
        <v>0</v>
      </c>
    </row>
    <row r="1617" spans="2:22" x14ac:dyDescent="0.3">
      <c r="B1617" s="12" t="s">
        <v>13</v>
      </c>
      <c r="C1617" s="12">
        <v>1609</v>
      </c>
      <c r="D1617" s="12">
        <v>132</v>
      </c>
      <c r="E1617" s="13">
        <v>106.2</v>
      </c>
      <c r="F1617" s="22">
        <f t="shared" si="301"/>
        <v>29.5</v>
      </c>
      <c r="G1617" s="14">
        <f t="shared" si="309"/>
        <v>2.7777777777778172E-2</v>
      </c>
      <c r="H1617" s="14">
        <f>('motorcycle data'!$C$4)*(G1617)</f>
        <v>5.5000000000000782</v>
      </c>
      <c r="I1617" s="14">
        <f>0.5*1.225*F1617^2*('motorcycle data'!$F$4)*('motorcycle data'!$G$4)</f>
        <v>175.36625312499999</v>
      </c>
      <c r="J1617" s="14">
        <f>IF(F1617=0,0,H1617+I1617+'motorcycle data'!$E$7)</f>
        <v>219.71385312500007</v>
      </c>
      <c r="K1617" s="14">
        <f t="shared" si="302"/>
        <v>219.71385312500007</v>
      </c>
      <c r="L1617" s="14">
        <f t="shared" si="303"/>
        <v>0</v>
      </c>
      <c r="M1617" s="14">
        <f t="shared" si="304"/>
        <v>6.4815586671875014</v>
      </c>
      <c r="N1617" s="14">
        <f t="shared" si="300"/>
        <v>6.4815586671875014</v>
      </c>
      <c r="O1617" s="14">
        <f t="shared" si="305"/>
        <v>0</v>
      </c>
      <c r="P1617" s="14">
        <f t="shared" si="306"/>
        <v>0</v>
      </c>
      <c r="Q1617" s="14" t="str">
        <f t="shared" si="307"/>
        <v/>
      </c>
      <c r="R1617" s="14"/>
      <c r="S1617" s="14"/>
      <c r="T1617" s="14">
        <f t="shared" si="310"/>
        <v>2331.1095296731614</v>
      </c>
      <c r="U1617" s="14">
        <f t="shared" si="311"/>
        <v>222.38131624809319</v>
      </c>
      <c r="V1617" s="14">
        <f t="shared" si="308"/>
        <v>0</v>
      </c>
    </row>
    <row r="1618" spans="2:22" x14ac:dyDescent="0.3">
      <c r="B1618" s="12" t="s">
        <v>13</v>
      </c>
      <c r="C1618" s="12">
        <v>1610</v>
      </c>
      <c r="D1618" s="12">
        <v>133</v>
      </c>
      <c r="E1618" s="13">
        <v>106.4</v>
      </c>
      <c r="F1618" s="22">
        <f t="shared" si="301"/>
        <v>29.555555555555557</v>
      </c>
      <c r="G1618" s="14">
        <f t="shared" si="309"/>
        <v>4.1666666666666269E-2</v>
      </c>
      <c r="H1618" s="14">
        <f>('motorcycle data'!$C$4)*(G1618)</f>
        <v>8.2499999999999218</v>
      </c>
      <c r="I1618" s="14">
        <f>0.5*1.225*F1618^2*('motorcycle data'!$F$4)*('motorcycle data'!$G$4)</f>
        <v>176.02738827160493</v>
      </c>
      <c r="J1618" s="14">
        <f>IF(F1618=0,0,H1618+I1618+'motorcycle data'!$E$7)</f>
        <v>223.12498827160485</v>
      </c>
      <c r="K1618" s="14">
        <f t="shared" si="302"/>
        <v>223.12498827160485</v>
      </c>
      <c r="L1618" s="14">
        <f t="shared" si="303"/>
        <v>0</v>
      </c>
      <c r="M1618" s="14">
        <f t="shared" si="304"/>
        <v>6.5945829866940997</v>
      </c>
      <c r="N1618" s="14">
        <f t="shared" si="300"/>
        <v>6.5945829866940997</v>
      </c>
      <c r="O1618" s="14">
        <f t="shared" si="305"/>
        <v>0</v>
      </c>
      <c r="P1618" s="14">
        <f t="shared" si="306"/>
        <v>0</v>
      </c>
      <c r="Q1618" s="14" t="str">
        <f t="shared" si="307"/>
        <v/>
      </c>
      <c r="R1618" s="14"/>
      <c r="S1618" s="14"/>
      <c r="T1618" s="14">
        <f t="shared" si="310"/>
        <v>2337.7041126598556</v>
      </c>
      <c r="U1618" s="14">
        <f t="shared" si="311"/>
        <v>222.38131624809319</v>
      </c>
      <c r="V1618" s="14">
        <f t="shared" si="308"/>
        <v>0</v>
      </c>
    </row>
    <row r="1619" spans="2:22" x14ac:dyDescent="0.3">
      <c r="B1619" s="12" t="s">
        <v>13</v>
      </c>
      <c r="C1619" s="12">
        <v>1611</v>
      </c>
      <c r="D1619" s="12">
        <v>134</v>
      </c>
      <c r="E1619" s="13">
        <v>106.5</v>
      </c>
      <c r="F1619" s="22">
        <f t="shared" si="301"/>
        <v>29.583333333333332</v>
      </c>
      <c r="G1619" s="14">
        <f t="shared" si="309"/>
        <v>5.5555555555554373E-2</v>
      </c>
      <c r="H1619" s="14">
        <f>('motorcycle data'!$C$4)*(G1619)</f>
        <v>10.999999999999766</v>
      </c>
      <c r="I1619" s="14">
        <f>0.5*1.225*F1619^2*('motorcycle data'!$F$4)*('motorcycle data'!$G$4)</f>
        <v>176.35842230902776</v>
      </c>
      <c r="J1619" s="14">
        <f>IF(F1619=0,0,H1619+I1619+'motorcycle data'!$E$7)</f>
        <v>226.20602230902753</v>
      </c>
      <c r="K1619" s="14">
        <f t="shared" si="302"/>
        <v>226.20602230902753</v>
      </c>
      <c r="L1619" s="14">
        <f t="shared" si="303"/>
        <v>0</v>
      </c>
      <c r="M1619" s="14">
        <f t="shared" si="304"/>
        <v>6.6919281599753973</v>
      </c>
      <c r="N1619" s="14">
        <f t="shared" si="300"/>
        <v>6.6919281599753973</v>
      </c>
      <c r="O1619" s="14">
        <f t="shared" si="305"/>
        <v>0</v>
      </c>
      <c r="P1619" s="14">
        <f t="shared" si="306"/>
        <v>0</v>
      </c>
      <c r="Q1619" s="14" t="str">
        <f t="shared" si="307"/>
        <v/>
      </c>
      <c r="R1619" s="14"/>
      <c r="S1619" s="14"/>
      <c r="T1619" s="14">
        <f t="shared" si="310"/>
        <v>2344.3960408198309</v>
      </c>
      <c r="U1619" s="14">
        <f t="shared" si="311"/>
        <v>222.38131624809319</v>
      </c>
      <c r="V1619" s="14">
        <f t="shared" si="308"/>
        <v>0</v>
      </c>
    </row>
    <row r="1620" spans="2:22" x14ac:dyDescent="0.3">
      <c r="B1620" s="12" t="s">
        <v>13</v>
      </c>
      <c r="C1620" s="12">
        <v>1612</v>
      </c>
      <c r="D1620" s="12">
        <v>135</v>
      </c>
      <c r="E1620" s="13">
        <v>106.8</v>
      </c>
      <c r="F1620" s="22">
        <f t="shared" si="301"/>
        <v>29.666666666666664</v>
      </c>
      <c r="G1620" s="14">
        <f t="shared" si="309"/>
        <v>9.7222222222222612E-2</v>
      </c>
      <c r="H1620" s="14">
        <f>('motorcycle data'!$C$4)*(G1620)</f>
        <v>19.250000000000078</v>
      </c>
      <c r="I1620" s="14">
        <f>0.5*1.225*F1620^2*('motorcycle data'!$F$4)*('motorcycle data'!$G$4)</f>
        <v>177.35339027777772</v>
      </c>
      <c r="J1620" s="14">
        <f>IF(F1620=0,0,H1620+I1620+'motorcycle data'!$E$7)</f>
        <v>235.45099027777781</v>
      </c>
      <c r="K1620" s="14">
        <f t="shared" si="302"/>
        <v>235.45099027777781</v>
      </c>
      <c r="L1620" s="14">
        <f t="shared" si="303"/>
        <v>0</v>
      </c>
      <c r="M1620" s="14">
        <f t="shared" si="304"/>
        <v>6.9850460449074081</v>
      </c>
      <c r="N1620" s="14">
        <f t="shared" si="300"/>
        <v>6.9850460449074081</v>
      </c>
      <c r="O1620" s="14">
        <f t="shared" si="305"/>
        <v>0</v>
      </c>
      <c r="P1620" s="14">
        <f t="shared" si="306"/>
        <v>0</v>
      </c>
      <c r="Q1620" s="14" t="str">
        <f t="shared" si="307"/>
        <v/>
      </c>
      <c r="R1620" s="14"/>
      <c r="S1620" s="14"/>
      <c r="T1620" s="14">
        <f t="shared" si="310"/>
        <v>2351.3810868647383</v>
      </c>
      <c r="U1620" s="14">
        <f t="shared" si="311"/>
        <v>222.38131624809319</v>
      </c>
      <c r="V1620" s="14">
        <f t="shared" si="308"/>
        <v>0</v>
      </c>
    </row>
    <row r="1621" spans="2:22" x14ac:dyDescent="0.3">
      <c r="B1621" s="12" t="s">
        <v>13</v>
      </c>
      <c r="C1621" s="12">
        <v>1613</v>
      </c>
      <c r="D1621" s="12">
        <v>136</v>
      </c>
      <c r="E1621" s="13">
        <v>107.2</v>
      </c>
      <c r="F1621" s="22">
        <f t="shared" si="301"/>
        <v>29.777777777777779</v>
      </c>
      <c r="G1621" s="14">
        <f t="shared" si="309"/>
        <v>0.1388888888888889</v>
      </c>
      <c r="H1621" s="14">
        <f>('motorcycle data'!$C$4)*(G1621)</f>
        <v>27.5</v>
      </c>
      <c r="I1621" s="14">
        <f>0.5*1.225*F1621^2*('motorcycle data'!$F$4)*('motorcycle data'!$G$4)</f>
        <v>178.68436790123457</v>
      </c>
      <c r="J1621" s="14">
        <f>IF(F1621=0,0,H1621+I1621+'motorcycle data'!$E$7)</f>
        <v>245.03196790123457</v>
      </c>
      <c r="K1621" s="14">
        <f t="shared" si="302"/>
        <v>245.03196790123457</v>
      </c>
      <c r="L1621" s="14">
        <f t="shared" si="303"/>
        <v>0</v>
      </c>
      <c r="M1621" s="14">
        <f t="shared" si="304"/>
        <v>7.29650748861454</v>
      </c>
      <c r="N1621" s="14">
        <f t="shared" si="300"/>
        <v>7.29650748861454</v>
      </c>
      <c r="O1621" s="14">
        <f t="shared" si="305"/>
        <v>0</v>
      </c>
      <c r="P1621" s="14">
        <f t="shared" si="306"/>
        <v>0</v>
      </c>
      <c r="Q1621" s="14" t="str">
        <f t="shared" si="307"/>
        <v/>
      </c>
      <c r="R1621" s="14"/>
      <c r="S1621" s="14"/>
      <c r="T1621" s="14">
        <f t="shared" si="310"/>
        <v>2358.677594353353</v>
      </c>
      <c r="U1621" s="14">
        <f t="shared" si="311"/>
        <v>222.38131624809319</v>
      </c>
      <c r="V1621" s="14">
        <f t="shared" si="308"/>
        <v>0</v>
      </c>
    </row>
    <row r="1622" spans="2:22" x14ac:dyDescent="0.3">
      <c r="B1622" s="12" t="s">
        <v>13</v>
      </c>
      <c r="C1622" s="12">
        <v>1614</v>
      </c>
      <c r="D1622" s="12">
        <v>137</v>
      </c>
      <c r="E1622" s="13">
        <v>107.8</v>
      </c>
      <c r="F1622" s="22">
        <f t="shared" si="301"/>
        <v>29.944444444444443</v>
      </c>
      <c r="G1622" s="14">
        <f t="shared" si="309"/>
        <v>0.18055555555555516</v>
      </c>
      <c r="H1622" s="14">
        <f>('motorcycle data'!$C$4)*(G1622)</f>
        <v>35.749999999999922</v>
      </c>
      <c r="I1622" s="14">
        <f>0.5*1.225*F1622^2*('motorcycle data'!$F$4)*('motorcycle data'!$G$4)</f>
        <v>180.69016361882711</v>
      </c>
      <c r="J1622" s="14">
        <f>IF(F1622=0,0,H1622+I1622+'motorcycle data'!$E$7)</f>
        <v>255.28776361882703</v>
      </c>
      <c r="K1622" s="14">
        <f t="shared" si="302"/>
        <v>255.28776361882703</v>
      </c>
      <c r="L1622" s="14">
        <f t="shared" si="303"/>
        <v>0</v>
      </c>
      <c r="M1622" s="14">
        <f t="shared" si="304"/>
        <v>7.6444502550304314</v>
      </c>
      <c r="N1622" s="14">
        <f t="shared" si="300"/>
        <v>7.6444502550304314</v>
      </c>
      <c r="O1622" s="14">
        <f t="shared" si="305"/>
        <v>0</v>
      </c>
      <c r="P1622" s="14">
        <f t="shared" si="306"/>
        <v>0</v>
      </c>
      <c r="Q1622" s="14" t="str">
        <f t="shared" si="307"/>
        <v/>
      </c>
      <c r="R1622" s="14"/>
      <c r="S1622" s="14"/>
      <c r="T1622" s="14">
        <f t="shared" si="310"/>
        <v>2366.3220446083833</v>
      </c>
      <c r="U1622" s="14">
        <f t="shared" si="311"/>
        <v>222.38131624809319</v>
      </c>
      <c r="V1622" s="14">
        <f t="shared" si="308"/>
        <v>0</v>
      </c>
    </row>
    <row r="1623" spans="2:22" x14ac:dyDescent="0.3">
      <c r="B1623" s="12" t="s">
        <v>13</v>
      </c>
      <c r="C1623" s="12">
        <v>1615</v>
      </c>
      <c r="D1623" s="12">
        <v>138</v>
      </c>
      <c r="E1623" s="13">
        <v>108.5</v>
      </c>
      <c r="F1623" s="22">
        <f t="shared" si="301"/>
        <v>30.138888888888889</v>
      </c>
      <c r="G1623" s="14">
        <f t="shared" si="309"/>
        <v>0.2222222222222234</v>
      </c>
      <c r="H1623" s="14">
        <f>('motorcycle data'!$C$4)*(G1623)</f>
        <v>44.000000000000234</v>
      </c>
      <c r="I1623" s="14">
        <f>0.5*1.225*F1623^2*('motorcycle data'!$F$4)*('motorcycle data'!$G$4)</f>
        <v>183.04440803433644</v>
      </c>
      <c r="J1623" s="14">
        <f>IF(F1623=0,0,H1623+I1623+'motorcycle data'!$E$7)</f>
        <v>265.89200803433664</v>
      </c>
      <c r="K1623" s="14">
        <f t="shared" si="302"/>
        <v>265.89200803433664</v>
      </c>
      <c r="L1623" s="14">
        <f t="shared" si="303"/>
        <v>0</v>
      </c>
      <c r="M1623" s="14">
        <f t="shared" si="304"/>
        <v>8.013689686590423</v>
      </c>
      <c r="N1623" s="14">
        <f t="shared" si="300"/>
        <v>8.013689686590423</v>
      </c>
      <c r="O1623" s="14">
        <f t="shared" si="305"/>
        <v>0</v>
      </c>
      <c r="P1623" s="14">
        <f t="shared" si="306"/>
        <v>0</v>
      </c>
      <c r="Q1623" s="14" t="str">
        <f t="shared" si="307"/>
        <v/>
      </c>
      <c r="R1623" s="14"/>
      <c r="S1623" s="14"/>
      <c r="T1623" s="14">
        <f t="shared" si="310"/>
        <v>2374.3357342949739</v>
      </c>
      <c r="U1623" s="14">
        <f t="shared" si="311"/>
        <v>222.38131624809319</v>
      </c>
      <c r="V1623" s="14">
        <f t="shared" si="308"/>
        <v>0</v>
      </c>
    </row>
    <row r="1624" spans="2:22" x14ac:dyDescent="0.3">
      <c r="B1624" s="12" t="s">
        <v>13</v>
      </c>
      <c r="C1624" s="12">
        <v>1616</v>
      </c>
      <c r="D1624" s="12">
        <v>139</v>
      </c>
      <c r="E1624" s="13">
        <v>109.4</v>
      </c>
      <c r="F1624" s="22">
        <f t="shared" si="301"/>
        <v>30.388888888888889</v>
      </c>
      <c r="G1624" s="14">
        <f t="shared" si="309"/>
        <v>0.27777777777777779</v>
      </c>
      <c r="H1624" s="14">
        <f>('motorcycle data'!$C$4)*(G1624)</f>
        <v>55</v>
      </c>
      <c r="I1624" s="14">
        <f>0.5*1.225*F1624^2*('motorcycle data'!$F$4)*('motorcycle data'!$G$4)</f>
        <v>186.09368398919756</v>
      </c>
      <c r="J1624" s="14">
        <f>IF(F1624=0,0,H1624+I1624+'motorcycle data'!$E$7)</f>
        <v>279.94128398919759</v>
      </c>
      <c r="K1624" s="14">
        <f t="shared" si="302"/>
        <v>279.94128398919759</v>
      </c>
      <c r="L1624" s="14">
        <f t="shared" si="303"/>
        <v>0</v>
      </c>
      <c r="M1624" s="14">
        <f t="shared" si="304"/>
        <v>8.507104574560616</v>
      </c>
      <c r="N1624" s="14">
        <f t="shared" si="300"/>
        <v>8.507104574560616</v>
      </c>
      <c r="O1624" s="14">
        <f t="shared" si="305"/>
        <v>0</v>
      </c>
      <c r="P1624" s="14">
        <f t="shared" si="306"/>
        <v>0</v>
      </c>
      <c r="Q1624" s="14" t="str">
        <f t="shared" si="307"/>
        <v/>
      </c>
      <c r="R1624" s="14"/>
      <c r="S1624" s="14"/>
      <c r="T1624" s="14">
        <f t="shared" si="310"/>
        <v>2382.8428388695347</v>
      </c>
      <c r="U1624" s="14">
        <f t="shared" si="311"/>
        <v>222.38131624809319</v>
      </c>
      <c r="V1624" s="14">
        <f t="shared" si="308"/>
        <v>0</v>
      </c>
    </row>
    <row r="1625" spans="2:22" x14ac:dyDescent="0.3">
      <c r="B1625" s="12" t="s">
        <v>13</v>
      </c>
      <c r="C1625" s="12">
        <v>1617</v>
      </c>
      <c r="D1625" s="12">
        <v>140</v>
      </c>
      <c r="E1625" s="13">
        <v>110.5</v>
      </c>
      <c r="F1625" s="22">
        <f t="shared" si="301"/>
        <v>30.694444444444443</v>
      </c>
      <c r="G1625" s="14">
        <f t="shared" si="309"/>
        <v>0.31944444444444403</v>
      </c>
      <c r="H1625" s="14">
        <f>('motorcycle data'!$C$4)*(G1625)</f>
        <v>63.249999999999915</v>
      </c>
      <c r="I1625" s="14">
        <f>0.5*1.225*F1625^2*('motorcycle data'!$F$4)*('motorcycle data'!$G$4)</f>
        <v>189.85478419174382</v>
      </c>
      <c r="J1625" s="14">
        <f>IF(F1625=0,0,H1625+I1625+'motorcycle data'!$E$7)</f>
        <v>291.9523841917437</v>
      </c>
      <c r="K1625" s="14">
        <f t="shared" si="302"/>
        <v>291.9523841917437</v>
      </c>
      <c r="L1625" s="14">
        <f t="shared" si="303"/>
        <v>0</v>
      </c>
      <c r="M1625" s="14">
        <f t="shared" si="304"/>
        <v>8.9613162369965771</v>
      </c>
      <c r="N1625" s="14">
        <f t="shared" si="300"/>
        <v>8.9613162369965771</v>
      </c>
      <c r="O1625" s="14">
        <f t="shared" si="305"/>
        <v>0</v>
      </c>
      <c r="P1625" s="14">
        <f t="shared" si="306"/>
        <v>0</v>
      </c>
      <c r="Q1625" s="14" t="str">
        <f t="shared" si="307"/>
        <v/>
      </c>
      <c r="R1625" s="14"/>
      <c r="S1625" s="14"/>
      <c r="T1625" s="14">
        <f t="shared" si="310"/>
        <v>2391.8041551065312</v>
      </c>
      <c r="U1625" s="14">
        <f t="shared" si="311"/>
        <v>222.38131624809319</v>
      </c>
      <c r="V1625" s="14">
        <f t="shared" si="308"/>
        <v>0</v>
      </c>
    </row>
    <row r="1626" spans="2:22" x14ac:dyDescent="0.3">
      <c r="B1626" s="12" t="s">
        <v>13</v>
      </c>
      <c r="C1626" s="12">
        <v>1618</v>
      </c>
      <c r="D1626" s="12">
        <v>141</v>
      </c>
      <c r="E1626" s="13">
        <v>111.7</v>
      </c>
      <c r="F1626" s="22">
        <f t="shared" si="301"/>
        <v>31.027777777777779</v>
      </c>
      <c r="G1626" s="14">
        <f t="shared" si="309"/>
        <v>0.34722222222222221</v>
      </c>
      <c r="H1626" s="14">
        <f>('motorcycle data'!$C$4)*(G1626)</f>
        <v>68.75</v>
      </c>
      <c r="I1626" s="14">
        <f>0.5*1.225*F1626^2*('motorcycle data'!$F$4)*('motorcycle data'!$G$4)</f>
        <v>194.00071729359567</v>
      </c>
      <c r="J1626" s="14">
        <f>IF(F1626=0,0,H1626+I1626+'motorcycle data'!$E$7)</f>
        <v>301.5983172935957</v>
      </c>
      <c r="K1626" s="14">
        <f t="shared" si="302"/>
        <v>301.5983172935957</v>
      </c>
      <c r="L1626" s="14">
        <f t="shared" si="303"/>
        <v>0</v>
      </c>
      <c r="M1626" s="14">
        <f t="shared" si="304"/>
        <v>9.3579255671374</v>
      </c>
      <c r="N1626" s="14">
        <f t="shared" si="300"/>
        <v>9.3579255671374</v>
      </c>
      <c r="O1626" s="14">
        <f t="shared" si="305"/>
        <v>0</v>
      </c>
      <c r="P1626" s="14">
        <f t="shared" si="306"/>
        <v>0</v>
      </c>
      <c r="Q1626" s="14" t="str">
        <f t="shared" si="307"/>
        <v/>
      </c>
      <c r="R1626" s="14"/>
      <c r="S1626" s="14"/>
      <c r="T1626" s="14">
        <f t="shared" si="310"/>
        <v>2401.1620806736687</v>
      </c>
      <c r="U1626" s="14">
        <f t="shared" si="311"/>
        <v>222.38131624809319</v>
      </c>
      <c r="V1626" s="14">
        <f t="shared" si="308"/>
        <v>0</v>
      </c>
    </row>
    <row r="1627" spans="2:22" x14ac:dyDescent="0.3">
      <c r="B1627" s="12" t="s">
        <v>13</v>
      </c>
      <c r="C1627" s="12">
        <v>1619</v>
      </c>
      <c r="D1627" s="12">
        <v>142</v>
      </c>
      <c r="E1627" s="13">
        <v>113</v>
      </c>
      <c r="F1627" s="22">
        <f t="shared" si="301"/>
        <v>31.388888888888889</v>
      </c>
      <c r="G1627" s="14">
        <f t="shared" si="309"/>
        <v>0.33333333333333215</v>
      </c>
      <c r="H1627" s="14">
        <f>('motorcycle data'!$C$4)*(G1627)</f>
        <v>65.999999999999773</v>
      </c>
      <c r="I1627" s="14">
        <f>0.5*1.225*F1627^2*('motorcycle data'!$F$4)*('motorcycle data'!$G$4)</f>
        <v>198.54267843364198</v>
      </c>
      <c r="J1627" s="14">
        <f>IF(F1627=0,0,H1627+I1627+'motorcycle data'!$E$7)</f>
        <v>303.39027843364175</v>
      </c>
      <c r="K1627" s="14">
        <f t="shared" si="302"/>
        <v>303.39027843364175</v>
      </c>
      <c r="L1627" s="14">
        <f t="shared" si="303"/>
        <v>0</v>
      </c>
      <c r="M1627" s="14">
        <f t="shared" si="304"/>
        <v>9.5230837397226438</v>
      </c>
      <c r="N1627" s="14">
        <f t="shared" si="300"/>
        <v>9.5230837397226438</v>
      </c>
      <c r="O1627" s="14">
        <f t="shared" si="305"/>
        <v>0</v>
      </c>
      <c r="P1627" s="14">
        <f t="shared" si="306"/>
        <v>0</v>
      </c>
      <c r="Q1627" s="14" t="str">
        <f t="shared" si="307"/>
        <v/>
      </c>
      <c r="R1627" s="14"/>
      <c r="S1627" s="14"/>
      <c r="T1627" s="14">
        <f t="shared" si="310"/>
        <v>2410.6851644133912</v>
      </c>
      <c r="U1627" s="14">
        <f t="shared" si="311"/>
        <v>222.38131624809319</v>
      </c>
      <c r="V1627" s="14">
        <f t="shared" si="308"/>
        <v>0</v>
      </c>
    </row>
    <row r="1628" spans="2:22" x14ac:dyDescent="0.3">
      <c r="B1628" s="12" t="s">
        <v>13</v>
      </c>
      <c r="C1628" s="12">
        <v>1620</v>
      </c>
      <c r="D1628" s="12">
        <v>143</v>
      </c>
      <c r="E1628" s="13">
        <v>114.1</v>
      </c>
      <c r="F1628" s="22">
        <f t="shared" si="301"/>
        <v>31.694444444444443</v>
      </c>
      <c r="G1628" s="14">
        <f t="shared" si="309"/>
        <v>0.29166666666666585</v>
      </c>
      <c r="H1628" s="14">
        <f>('motorcycle data'!$C$4)*(G1628)</f>
        <v>57.749999999999837</v>
      </c>
      <c r="I1628" s="14">
        <f>0.5*1.225*F1628^2*('motorcycle data'!$F$4)*('motorcycle data'!$G$4)</f>
        <v>202.42692516396602</v>
      </c>
      <c r="J1628" s="14">
        <f>IF(F1628=0,0,H1628+I1628+'motorcycle data'!$E$7)</f>
        <v>299.02452516396585</v>
      </c>
      <c r="K1628" s="14">
        <f t="shared" si="302"/>
        <v>299.02452516396585</v>
      </c>
      <c r="L1628" s="14">
        <f t="shared" si="303"/>
        <v>0</v>
      </c>
      <c r="M1628" s="14">
        <f t="shared" si="304"/>
        <v>9.4774162003356945</v>
      </c>
      <c r="N1628" s="14">
        <f t="shared" si="300"/>
        <v>9.4774162003356945</v>
      </c>
      <c r="O1628" s="14">
        <f t="shared" si="305"/>
        <v>0</v>
      </c>
      <c r="P1628" s="14">
        <f t="shared" si="306"/>
        <v>0</v>
      </c>
      <c r="Q1628" s="14" t="str">
        <f t="shared" si="307"/>
        <v/>
      </c>
      <c r="R1628" s="14"/>
      <c r="S1628" s="14"/>
      <c r="T1628" s="14">
        <f t="shared" si="310"/>
        <v>2420.1625806137267</v>
      </c>
      <c r="U1628" s="14">
        <f t="shared" si="311"/>
        <v>222.38131624809319</v>
      </c>
      <c r="V1628" s="14">
        <f t="shared" si="308"/>
        <v>0</v>
      </c>
    </row>
    <row r="1629" spans="2:22" x14ac:dyDescent="0.3">
      <c r="B1629" s="12" t="s">
        <v>13</v>
      </c>
      <c r="C1629" s="12">
        <v>1621</v>
      </c>
      <c r="D1629" s="12">
        <v>144</v>
      </c>
      <c r="E1629" s="13">
        <v>115.1</v>
      </c>
      <c r="F1629" s="22">
        <f t="shared" si="301"/>
        <v>31.972222222222221</v>
      </c>
      <c r="G1629" s="14">
        <f t="shared" si="309"/>
        <v>0.25000000000000155</v>
      </c>
      <c r="H1629" s="14">
        <f>('motorcycle data'!$C$4)*(G1629)</f>
        <v>49.500000000000306</v>
      </c>
      <c r="I1629" s="14">
        <f>0.5*1.225*F1629^2*('motorcycle data'!$F$4)*('motorcycle data'!$G$4)</f>
        <v>205.99071104359564</v>
      </c>
      <c r="J1629" s="14">
        <f>IF(F1629=0,0,H1629+I1629+'motorcycle data'!$E$7)</f>
        <v>294.33831104359592</v>
      </c>
      <c r="K1629" s="14">
        <f t="shared" si="302"/>
        <v>294.33831104359592</v>
      </c>
      <c r="L1629" s="14">
        <f t="shared" si="303"/>
        <v>0</v>
      </c>
      <c r="M1629" s="14">
        <f t="shared" si="304"/>
        <v>9.4106498891994139</v>
      </c>
      <c r="N1629" s="14">
        <f t="shared" si="300"/>
        <v>9.4106498891994139</v>
      </c>
      <c r="O1629" s="14">
        <f t="shared" si="305"/>
        <v>0</v>
      </c>
      <c r="P1629" s="14">
        <f t="shared" si="306"/>
        <v>0</v>
      </c>
      <c r="Q1629" s="14" t="str">
        <f t="shared" si="307"/>
        <v/>
      </c>
      <c r="R1629" s="14"/>
      <c r="S1629" s="14"/>
      <c r="T1629" s="14">
        <f t="shared" si="310"/>
        <v>2429.573230502926</v>
      </c>
      <c r="U1629" s="14">
        <f t="shared" si="311"/>
        <v>222.38131624809319</v>
      </c>
      <c r="V1629" s="14">
        <f t="shared" si="308"/>
        <v>0</v>
      </c>
    </row>
    <row r="1630" spans="2:22" x14ac:dyDescent="0.3">
      <c r="B1630" s="12" t="s">
        <v>13</v>
      </c>
      <c r="C1630" s="12">
        <v>1622</v>
      </c>
      <c r="D1630" s="12">
        <v>145</v>
      </c>
      <c r="E1630" s="13">
        <v>115.9</v>
      </c>
      <c r="F1630" s="22">
        <f t="shared" si="301"/>
        <v>32.194444444444443</v>
      </c>
      <c r="G1630" s="14">
        <f t="shared" si="309"/>
        <v>0.19444444444444522</v>
      </c>
      <c r="H1630" s="14">
        <f>('motorcycle data'!$C$4)*(G1630)</f>
        <v>38.500000000000156</v>
      </c>
      <c r="I1630" s="14">
        <f>0.5*1.225*F1630^2*('motorcycle data'!$F$4)*('motorcycle data'!$G$4)</f>
        <v>208.86413002507712</v>
      </c>
      <c r="J1630" s="14">
        <f>IF(F1630=0,0,H1630+I1630+'motorcycle data'!$E$7)</f>
        <v>286.21173002507726</v>
      </c>
      <c r="K1630" s="14">
        <f t="shared" si="302"/>
        <v>286.21173002507726</v>
      </c>
      <c r="L1630" s="14">
        <f t="shared" si="303"/>
        <v>0</v>
      </c>
      <c r="M1630" s="14">
        <f t="shared" si="304"/>
        <v>9.2144276416406807</v>
      </c>
      <c r="N1630" s="14">
        <f t="shared" si="300"/>
        <v>9.2144276416406807</v>
      </c>
      <c r="O1630" s="14">
        <f t="shared" si="305"/>
        <v>0</v>
      </c>
      <c r="P1630" s="14">
        <f t="shared" si="306"/>
        <v>0</v>
      </c>
      <c r="Q1630" s="14" t="str">
        <f t="shared" si="307"/>
        <v/>
      </c>
      <c r="R1630" s="14"/>
      <c r="S1630" s="14"/>
      <c r="T1630" s="14">
        <f t="shared" si="310"/>
        <v>2438.7876581445666</v>
      </c>
      <c r="U1630" s="14">
        <f t="shared" si="311"/>
        <v>222.38131624809319</v>
      </c>
      <c r="V1630" s="14">
        <f t="shared" si="308"/>
        <v>0</v>
      </c>
    </row>
    <row r="1631" spans="2:22" x14ac:dyDescent="0.3">
      <c r="B1631" s="12" t="s">
        <v>13</v>
      </c>
      <c r="C1631" s="12">
        <v>1623</v>
      </c>
      <c r="D1631" s="12">
        <v>146</v>
      </c>
      <c r="E1631" s="13">
        <v>116.5</v>
      </c>
      <c r="F1631" s="22">
        <f t="shared" si="301"/>
        <v>32.361111111111107</v>
      </c>
      <c r="G1631" s="14">
        <f t="shared" si="309"/>
        <v>0.11111111111111072</v>
      </c>
      <c r="H1631" s="14">
        <f>('motorcycle data'!$C$4)*(G1631)</f>
        <v>21.999999999999922</v>
      </c>
      <c r="I1631" s="14">
        <f>0.5*1.225*F1631^2*('motorcycle data'!$F$4)*('motorcycle data'!$G$4)</f>
        <v>211.03225525655859</v>
      </c>
      <c r="J1631" s="14">
        <f>IF(F1631=0,0,H1631+I1631+'motorcycle data'!$E$7)</f>
        <v>271.87985525655847</v>
      </c>
      <c r="K1631" s="14">
        <f t="shared" si="302"/>
        <v>271.87985525655847</v>
      </c>
      <c r="L1631" s="14">
        <f t="shared" si="303"/>
        <v>0</v>
      </c>
      <c r="M1631" s="14">
        <f t="shared" si="304"/>
        <v>8.7983342048302955</v>
      </c>
      <c r="N1631" s="14">
        <f t="shared" si="300"/>
        <v>8.7983342048302955</v>
      </c>
      <c r="O1631" s="14">
        <f t="shared" si="305"/>
        <v>0</v>
      </c>
      <c r="P1631" s="14">
        <f t="shared" si="306"/>
        <v>0</v>
      </c>
      <c r="Q1631" s="14" t="str">
        <f t="shared" si="307"/>
        <v/>
      </c>
      <c r="R1631" s="14"/>
      <c r="S1631" s="14"/>
      <c r="T1631" s="14">
        <f t="shared" si="310"/>
        <v>2447.5859923493967</v>
      </c>
      <c r="U1631" s="14">
        <f t="shared" si="311"/>
        <v>222.38131624809319</v>
      </c>
      <c r="V1631" s="14">
        <f t="shared" si="308"/>
        <v>0</v>
      </c>
    </row>
    <row r="1632" spans="2:22" x14ac:dyDescent="0.3">
      <c r="B1632" s="12" t="s">
        <v>13</v>
      </c>
      <c r="C1632" s="12">
        <v>1624</v>
      </c>
      <c r="D1632" s="12">
        <v>147</v>
      </c>
      <c r="E1632" s="13">
        <v>116.7</v>
      </c>
      <c r="F1632" s="22">
        <f t="shared" si="301"/>
        <v>32.416666666666664</v>
      </c>
      <c r="G1632" s="14">
        <f t="shared" si="309"/>
        <v>1.3888888888888099E-2</v>
      </c>
      <c r="H1632" s="14">
        <f>('motorcycle data'!$C$4)*(G1632)</f>
        <v>2.7499999999998437</v>
      </c>
      <c r="I1632" s="14">
        <f>0.5*1.225*F1632^2*('motorcycle data'!$F$4)*('motorcycle data'!$G$4)</f>
        <v>211.75745147569441</v>
      </c>
      <c r="J1632" s="14">
        <f>IF(F1632=0,0,H1632+I1632+'motorcycle data'!$E$7)</f>
        <v>253.35505147569427</v>
      </c>
      <c r="K1632" s="14">
        <f t="shared" si="302"/>
        <v>253.35505147569427</v>
      </c>
      <c r="L1632" s="14">
        <f t="shared" si="303"/>
        <v>0</v>
      </c>
      <c r="M1632" s="14">
        <f t="shared" si="304"/>
        <v>8.212926252003756</v>
      </c>
      <c r="N1632" s="14">
        <f t="shared" si="300"/>
        <v>8.212926252003756</v>
      </c>
      <c r="O1632" s="14">
        <f t="shared" si="305"/>
        <v>0</v>
      </c>
      <c r="P1632" s="14">
        <f t="shared" si="306"/>
        <v>0</v>
      </c>
      <c r="Q1632" s="14" t="str">
        <f t="shared" si="307"/>
        <v/>
      </c>
      <c r="R1632" s="14"/>
      <c r="S1632" s="14"/>
      <c r="T1632" s="14">
        <f t="shared" si="310"/>
        <v>2455.7989186014006</v>
      </c>
      <c r="U1632" s="14">
        <f t="shared" si="311"/>
        <v>222.38131624809319</v>
      </c>
      <c r="V1632" s="14">
        <f t="shared" si="308"/>
        <v>0</v>
      </c>
    </row>
    <row r="1633" spans="2:22" x14ac:dyDescent="0.3">
      <c r="B1633" s="12" t="s">
        <v>13</v>
      </c>
      <c r="C1633" s="12">
        <v>1625</v>
      </c>
      <c r="D1633" s="12">
        <v>148</v>
      </c>
      <c r="E1633" s="13">
        <v>116.6</v>
      </c>
      <c r="F1633" s="22">
        <f t="shared" si="301"/>
        <v>32.388888888888886</v>
      </c>
      <c r="G1633" s="14">
        <f t="shared" si="309"/>
        <v>-6.9444444444444448E-2</v>
      </c>
      <c r="H1633" s="14">
        <f>('motorcycle data'!$C$4)*(G1633)</f>
        <v>-13.75</v>
      </c>
      <c r="I1633" s="14">
        <f>0.5*1.225*F1633^2*('motorcycle data'!$F$4)*('motorcycle data'!$G$4)</f>
        <v>211.39469787808633</v>
      </c>
      <c r="J1633" s="14">
        <f>IF(F1633=0,0,H1633+I1633+'motorcycle data'!$E$7)</f>
        <v>236.49229787808633</v>
      </c>
      <c r="K1633" s="14">
        <f t="shared" si="302"/>
        <v>236.49229787808633</v>
      </c>
      <c r="L1633" s="14">
        <f t="shared" si="303"/>
        <v>0</v>
      </c>
      <c r="M1633" s="14">
        <f t="shared" si="304"/>
        <v>7.659722759051351</v>
      </c>
      <c r="N1633" s="14">
        <f t="shared" si="300"/>
        <v>7.659722759051351</v>
      </c>
      <c r="O1633" s="14">
        <f t="shared" si="305"/>
        <v>0</v>
      </c>
      <c r="P1633" s="14">
        <f t="shared" si="306"/>
        <v>0</v>
      </c>
      <c r="Q1633" s="14">
        <f t="shared" si="307"/>
        <v>0</v>
      </c>
      <c r="R1633" s="14">
        <f>SUM(Q1633:Q1650)</f>
        <v>0</v>
      </c>
      <c r="S1633" s="14"/>
      <c r="T1633" s="14">
        <f t="shared" si="310"/>
        <v>2463.458641360452</v>
      </c>
      <c r="U1633" s="14">
        <f t="shared" si="311"/>
        <v>222.38131624809319</v>
      </c>
      <c r="V1633" s="14">
        <f t="shared" si="308"/>
        <v>0</v>
      </c>
    </row>
    <row r="1634" spans="2:22" x14ac:dyDescent="0.3">
      <c r="B1634" s="12" t="s">
        <v>13</v>
      </c>
      <c r="C1634" s="12">
        <v>1626</v>
      </c>
      <c r="D1634" s="12">
        <v>149</v>
      </c>
      <c r="E1634" s="13">
        <v>116.2</v>
      </c>
      <c r="F1634" s="22">
        <f t="shared" si="301"/>
        <v>32.277777777777779</v>
      </c>
      <c r="G1634" s="14">
        <f t="shared" si="309"/>
        <v>-0.19444444444444325</v>
      </c>
      <c r="H1634" s="14">
        <f>('motorcycle data'!$C$4)*(G1634)</f>
        <v>-38.499999999999766</v>
      </c>
      <c r="I1634" s="14">
        <f>0.5*1.225*F1634^2*('motorcycle data'!$F$4)*('motorcycle data'!$G$4)</f>
        <v>209.9467932484568</v>
      </c>
      <c r="J1634" s="14">
        <f>IF(F1634=0,0,H1634+I1634+'motorcycle data'!$E$7)</f>
        <v>210.29439324845703</v>
      </c>
      <c r="K1634" s="14">
        <f t="shared" si="302"/>
        <v>210.29439324845703</v>
      </c>
      <c r="L1634" s="14">
        <f t="shared" si="303"/>
        <v>0</v>
      </c>
      <c r="M1634" s="14">
        <f t="shared" si="304"/>
        <v>6.7878356931863069</v>
      </c>
      <c r="N1634" s="14">
        <f t="shared" si="300"/>
        <v>6.7878356931863069</v>
      </c>
      <c r="O1634" s="14">
        <f t="shared" si="305"/>
        <v>0</v>
      </c>
      <c r="P1634" s="14">
        <f t="shared" si="306"/>
        <v>0</v>
      </c>
      <c r="Q1634" s="14">
        <f t="shared" si="307"/>
        <v>0</v>
      </c>
      <c r="R1634" s="14"/>
      <c r="S1634" s="14"/>
      <c r="T1634" s="14">
        <f t="shared" si="310"/>
        <v>2470.2464770536385</v>
      </c>
      <c r="U1634" s="14">
        <f t="shared" si="311"/>
        <v>222.38131624809319</v>
      </c>
      <c r="V1634" s="14">
        <f t="shared" si="308"/>
        <v>0</v>
      </c>
    </row>
    <row r="1635" spans="2:22" x14ac:dyDescent="0.3">
      <c r="B1635" s="12" t="s">
        <v>13</v>
      </c>
      <c r="C1635" s="12">
        <v>1627</v>
      </c>
      <c r="D1635" s="12">
        <v>150</v>
      </c>
      <c r="E1635" s="13">
        <v>115.2</v>
      </c>
      <c r="F1635" s="22">
        <f t="shared" si="301"/>
        <v>32</v>
      </c>
      <c r="G1635" s="14">
        <f t="shared" si="309"/>
        <v>-0.33333333333333409</v>
      </c>
      <c r="H1635" s="14">
        <f>('motorcycle data'!$C$4)*(G1635)</f>
        <v>-66.000000000000156</v>
      </c>
      <c r="I1635" s="14">
        <f>0.5*1.225*F1635^2*('motorcycle data'!$F$4)*('motorcycle data'!$G$4)</f>
        <v>206.34880000000001</v>
      </c>
      <c r="J1635" s="14">
        <f>IF(F1635=0,0,H1635+I1635+'motorcycle data'!$E$7)</f>
        <v>179.19639999999987</v>
      </c>
      <c r="K1635" s="14">
        <f t="shared" si="302"/>
        <v>179.19639999999987</v>
      </c>
      <c r="L1635" s="14">
        <f t="shared" si="303"/>
        <v>0</v>
      </c>
      <c r="M1635" s="14">
        <f t="shared" si="304"/>
        <v>5.7342847999999957</v>
      </c>
      <c r="N1635" s="14">
        <f t="shared" si="300"/>
        <v>5.7342847999999957</v>
      </c>
      <c r="O1635" s="14">
        <f t="shared" si="305"/>
        <v>0</v>
      </c>
      <c r="P1635" s="14">
        <f t="shared" si="306"/>
        <v>0</v>
      </c>
      <c r="Q1635" s="14">
        <f t="shared" si="307"/>
        <v>0</v>
      </c>
      <c r="R1635" s="14"/>
      <c r="S1635" s="14"/>
      <c r="T1635" s="14">
        <f t="shared" si="310"/>
        <v>2475.9807618536383</v>
      </c>
      <c r="U1635" s="14">
        <f t="shared" si="311"/>
        <v>222.38131624809319</v>
      </c>
      <c r="V1635" s="14">
        <f t="shared" si="308"/>
        <v>0</v>
      </c>
    </row>
    <row r="1636" spans="2:22" x14ac:dyDescent="0.3">
      <c r="B1636" s="12" t="s">
        <v>13</v>
      </c>
      <c r="C1636" s="12">
        <v>1628</v>
      </c>
      <c r="D1636" s="12">
        <v>151</v>
      </c>
      <c r="E1636" s="13">
        <v>113.8</v>
      </c>
      <c r="F1636" s="22">
        <f t="shared" si="301"/>
        <v>31.611111111111111</v>
      </c>
      <c r="G1636" s="14">
        <f t="shared" si="309"/>
        <v>-0.44444444444444481</v>
      </c>
      <c r="H1636" s="14">
        <f>('motorcycle data'!$C$4)*(G1636)</f>
        <v>-88.000000000000071</v>
      </c>
      <c r="I1636" s="14">
        <f>0.5*1.225*F1636^2*('motorcycle data'!$F$4)*('motorcycle data'!$G$4)</f>
        <v>201.36385343364196</v>
      </c>
      <c r="J1636" s="14">
        <f>IF(F1636=0,0,H1636+I1636+'motorcycle data'!$E$7)</f>
        <v>152.21145343364191</v>
      </c>
      <c r="K1636" s="14">
        <f t="shared" si="302"/>
        <v>152.21145343364191</v>
      </c>
      <c r="L1636" s="14">
        <f t="shared" si="303"/>
        <v>0</v>
      </c>
      <c r="M1636" s="14">
        <f t="shared" si="304"/>
        <v>4.8115731668745694</v>
      </c>
      <c r="N1636" s="14">
        <f t="shared" si="300"/>
        <v>4.8115731668745694</v>
      </c>
      <c r="O1636" s="14">
        <f t="shared" si="305"/>
        <v>0</v>
      </c>
      <c r="P1636" s="14">
        <f t="shared" si="306"/>
        <v>0</v>
      </c>
      <c r="Q1636" s="14">
        <f t="shared" si="307"/>
        <v>0</v>
      </c>
      <c r="R1636" s="14"/>
      <c r="S1636" s="14"/>
      <c r="T1636" s="14">
        <f t="shared" si="310"/>
        <v>2480.7923350205128</v>
      </c>
      <c r="U1636" s="14">
        <f t="shared" si="311"/>
        <v>222.38131624809319</v>
      </c>
      <c r="V1636" s="14">
        <f t="shared" si="308"/>
        <v>0</v>
      </c>
    </row>
    <row r="1637" spans="2:22" x14ac:dyDescent="0.3">
      <c r="B1637" s="12" t="s">
        <v>13</v>
      </c>
      <c r="C1637" s="12">
        <v>1629</v>
      </c>
      <c r="D1637" s="12">
        <v>152</v>
      </c>
      <c r="E1637" s="13">
        <v>112</v>
      </c>
      <c r="F1637" s="22">
        <f t="shared" si="301"/>
        <v>31.111111111111111</v>
      </c>
      <c r="G1637" s="14">
        <f t="shared" si="309"/>
        <v>-0.51388888888888928</v>
      </c>
      <c r="H1637" s="14">
        <f>('motorcycle data'!$C$4)*(G1637)</f>
        <v>-101.75000000000009</v>
      </c>
      <c r="I1637" s="14">
        <f>0.5*1.225*F1637^2*('motorcycle data'!$F$4)*('motorcycle data'!$G$4)</f>
        <v>195.04419753086418</v>
      </c>
      <c r="J1637" s="14">
        <f>IF(F1637=0,0,H1637+I1637+'motorcycle data'!$E$7)</f>
        <v>132.1417975308641</v>
      </c>
      <c r="K1637" s="14">
        <f t="shared" si="302"/>
        <v>132.1417975308641</v>
      </c>
      <c r="L1637" s="14">
        <f t="shared" si="303"/>
        <v>0</v>
      </c>
      <c r="M1637" s="14">
        <f t="shared" si="304"/>
        <v>4.1110781454046608</v>
      </c>
      <c r="N1637" s="14">
        <f t="shared" si="300"/>
        <v>4.1110781454046608</v>
      </c>
      <c r="O1637" s="14">
        <f t="shared" si="305"/>
        <v>0</v>
      </c>
      <c r="P1637" s="14">
        <f t="shared" si="306"/>
        <v>0</v>
      </c>
      <c r="Q1637" s="14">
        <f t="shared" si="307"/>
        <v>0</v>
      </c>
      <c r="R1637" s="14"/>
      <c r="S1637" s="14"/>
      <c r="T1637" s="14">
        <f t="shared" si="310"/>
        <v>2484.9034131659173</v>
      </c>
      <c r="U1637" s="14">
        <f t="shared" si="311"/>
        <v>222.38131624809319</v>
      </c>
      <c r="V1637" s="14">
        <f t="shared" si="308"/>
        <v>0</v>
      </c>
    </row>
    <row r="1638" spans="2:22" x14ac:dyDescent="0.3">
      <c r="B1638" s="12" t="s">
        <v>13</v>
      </c>
      <c r="C1638" s="12">
        <v>1630</v>
      </c>
      <c r="D1638" s="12">
        <v>153</v>
      </c>
      <c r="E1638" s="13">
        <v>110.1</v>
      </c>
      <c r="F1638" s="22">
        <f t="shared" si="301"/>
        <v>30.583333333333332</v>
      </c>
      <c r="G1638" s="14">
        <f t="shared" si="309"/>
        <v>-0.51388888888888928</v>
      </c>
      <c r="H1638" s="14">
        <f>('motorcycle data'!$C$4)*(G1638)</f>
        <v>-101.75000000000009</v>
      </c>
      <c r="I1638" s="14">
        <f>0.5*1.225*F1638^2*('motorcycle data'!$F$4)*('motorcycle data'!$G$4)</f>
        <v>188.4827577256944</v>
      </c>
      <c r="J1638" s="14">
        <f>IF(F1638=0,0,H1638+I1638+'motorcycle data'!$E$7)</f>
        <v>125.58035772569431</v>
      </c>
      <c r="K1638" s="14">
        <f t="shared" si="302"/>
        <v>125.58035772569431</v>
      </c>
      <c r="L1638" s="14">
        <f t="shared" si="303"/>
        <v>0</v>
      </c>
      <c r="M1638" s="14">
        <f t="shared" si="304"/>
        <v>3.840665940444151</v>
      </c>
      <c r="N1638" s="14">
        <f t="shared" si="300"/>
        <v>3.840665940444151</v>
      </c>
      <c r="O1638" s="14">
        <f t="shared" si="305"/>
        <v>0</v>
      </c>
      <c r="P1638" s="14">
        <f t="shared" si="306"/>
        <v>0</v>
      </c>
      <c r="Q1638" s="14">
        <f t="shared" si="307"/>
        <v>0</v>
      </c>
      <c r="R1638" s="14"/>
      <c r="S1638" s="14"/>
      <c r="T1638" s="14">
        <f t="shared" si="310"/>
        <v>2488.7440791063614</v>
      </c>
      <c r="U1638" s="14">
        <f t="shared" si="311"/>
        <v>222.38131624809319</v>
      </c>
      <c r="V1638" s="14">
        <f t="shared" si="308"/>
        <v>0</v>
      </c>
    </row>
    <row r="1639" spans="2:22" x14ac:dyDescent="0.3">
      <c r="B1639" s="12" t="s">
        <v>13</v>
      </c>
      <c r="C1639" s="12">
        <v>1631</v>
      </c>
      <c r="D1639" s="12">
        <v>154</v>
      </c>
      <c r="E1639" s="13">
        <v>108.3</v>
      </c>
      <c r="F1639" s="22">
        <f t="shared" si="301"/>
        <v>30.083333333333332</v>
      </c>
      <c r="G1639" s="14">
        <f t="shared" si="309"/>
        <v>-0.43055555555555475</v>
      </c>
      <c r="H1639" s="14">
        <f>('motorcycle data'!$C$4)*(G1639)</f>
        <v>-85.249999999999844</v>
      </c>
      <c r="I1639" s="14">
        <f>0.5*1.225*F1639^2*('motorcycle data'!$F$4)*('motorcycle data'!$G$4)</f>
        <v>182.37021189236108</v>
      </c>
      <c r="J1639" s="14">
        <f>IF(F1639=0,0,H1639+I1639+'motorcycle data'!$E$7)</f>
        <v>135.96781189236123</v>
      </c>
      <c r="K1639" s="14">
        <f t="shared" si="302"/>
        <v>135.96781189236123</v>
      </c>
      <c r="L1639" s="14">
        <f t="shared" si="303"/>
        <v>0</v>
      </c>
      <c r="M1639" s="14">
        <f t="shared" si="304"/>
        <v>4.090365007761867</v>
      </c>
      <c r="N1639" s="14">
        <f t="shared" si="300"/>
        <v>4.090365007761867</v>
      </c>
      <c r="O1639" s="14">
        <f t="shared" si="305"/>
        <v>0</v>
      </c>
      <c r="P1639" s="14">
        <f t="shared" si="306"/>
        <v>0</v>
      </c>
      <c r="Q1639" s="14">
        <f t="shared" si="307"/>
        <v>0</v>
      </c>
      <c r="R1639" s="14"/>
      <c r="S1639" s="14"/>
      <c r="T1639" s="14">
        <f t="shared" si="310"/>
        <v>2492.834444114123</v>
      </c>
      <c r="U1639" s="14">
        <f t="shared" si="311"/>
        <v>222.38131624809319</v>
      </c>
      <c r="V1639" s="14">
        <f t="shared" si="308"/>
        <v>0</v>
      </c>
    </row>
    <row r="1640" spans="2:22" x14ac:dyDescent="0.3">
      <c r="B1640" s="12" t="s">
        <v>13</v>
      </c>
      <c r="C1640" s="12">
        <v>1632</v>
      </c>
      <c r="D1640" s="12">
        <v>155</v>
      </c>
      <c r="E1640" s="13">
        <v>107</v>
      </c>
      <c r="F1640" s="22">
        <f t="shared" si="301"/>
        <v>29.722222222222221</v>
      </c>
      <c r="G1640" s="14">
        <f t="shared" si="309"/>
        <v>-0.30555555555555597</v>
      </c>
      <c r="H1640" s="14">
        <f>('motorcycle data'!$C$4)*(G1640)</f>
        <v>-60.500000000000085</v>
      </c>
      <c r="I1640" s="14">
        <f>0.5*1.225*F1640^2*('motorcycle data'!$F$4)*('motorcycle data'!$G$4)</f>
        <v>178.01825713734564</v>
      </c>
      <c r="J1640" s="14">
        <f>IF(F1640=0,0,H1640+I1640+'motorcycle data'!$E$7)</f>
        <v>156.36585713734556</v>
      </c>
      <c r="K1640" s="14">
        <f t="shared" si="302"/>
        <v>156.36585713734556</v>
      </c>
      <c r="L1640" s="14">
        <f t="shared" si="303"/>
        <v>0</v>
      </c>
      <c r="M1640" s="14">
        <f t="shared" si="304"/>
        <v>4.6475407538044378</v>
      </c>
      <c r="N1640" s="14">
        <f t="shared" si="300"/>
        <v>4.6475407538044378</v>
      </c>
      <c r="O1640" s="14">
        <f t="shared" si="305"/>
        <v>0</v>
      </c>
      <c r="P1640" s="14">
        <f t="shared" si="306"/>
        <v>0</v>
      </c>
      <c r="Q1640" s="14">
        <f t="shared" si="307"/>
        <v>0</v>
      </c>
      <c r="R1640" s="14"/>
      <c r="S1640" s="14"/>
      <c r="T1640" s="14">
        <f t="shared" si="310"/>
        <v>2497.4819848679276</v>
      </c>
      <c r="U1640" s="14">
        <f t="shared" si="311"/>
        <v>222.38131624809319</v>
      </c>
      <c r="V1640" s="14">
        <f t="shared" si="308"/>
        <v>0</v>
      </c>
    </row>
    <row r="1641" spans="2:22" x14ac:dyDescent="0.3">
      <c r="B1641" s="12" t="s">
        <v>13</v>
      </c>
      <c r="C1641" s="12">
        <v>1633</v>
      </c>
      <c r="D1641" s="12">
        <v>156</v>
      </c>
      <c r="E1641" s="13">
        <v>106.1</v>
      </c>
      <c r="F1641" s="22">
        <f t="shared" si="301"/>
        <v>29.472222222222221</v>
      </c>
      <c r="G1641" s="14">
        <f t="shared" si="309"/>
        <v>-0.16666666666666705</v>
      </c>
      <c r="H1641" s="14">
        <f>('motorcycle data'!$C$4)*(G1641)</f>
        <v>-33.000000000000078</v>
      </c>
      <c r="I1641" s="14">
        <f>0.5*1.225*F1641^2*('motorcycle data'!$F$4)*('motorcycle data'!$G$4)</f>
        <v>175.03615201581786</v>
      </c>
      <c r="J1641" s="14">
        <f>IF(F1641=0,0,H1641+I1641+'motorcycle data'!$E$7)</f>
        <v>180.88375201581778</v>
      </c>
      <c r="K1641" s="14">
        <f t="shared" si="302"/>
        <v>180.88375201581778</v>
      </c>
      <c r="L1641" s="14">
        <f t="shared" si="303"/>
        <v>0</v>
      </c>
      <c r="M1641" s="14">
        <f t="shared" si="304"/>
        <v>5.331046135799518</v>
      </c>
      <c r="N1641" s="14">
        <f t="shared" si="300"/>
        <v>5.331046135799518</v>
      </c>
      <c r="O1641" s="14">
        <f t="shared" si="305"/>
        <v>0</v>
      </c>
      <c r="P1641" s="14">
        <f t="shared" si="306"/>
        <v>0</v>
      </c>
      <c r="Q1641" s="14">
        <f t="shared" si="307"/>
        <v>0</v>
      </c>
      <c r="R1641" s="14"/>
      <c r="S1641" s="14"/>
      <c r="T1641" s="14">
        <f t="shared" si="310"/>
        <v>2502.8130310037272</v>
      </c>
      <c r="U1641" s="14">
        <f t="shared" si="311"/>
        <v>222.38131624809319</v>
      </c>
      <c r="V1641" s="14">
        <f t="shared" si="308"/>
        <v>0</v>
      </c>
    </row>
    <row r="1642" spans="2:22" x14ac:dyDescent="0.3">
      <c r="B1642" s="12" t="s">
        <v>13</v>
      </c>
      <c r="C1642" s="12">
        <v>1634</v>
      </c>
      <c r="D1642" s="12">
        <v>157</v>
      </c>
      <c r="E1642" s="13">
        <v>105.8</v>
      </c>
      <c r="F1642" s="22">
        <f t="shared" si="301"/>
        <v>29.388888888888886</v>
      </c>
      <c r="G1642" s="14">
        <f t="shared" si="309"/>
        <v>-5.5555555555554373E-2</v>
      </c>
      <c r="H1642" s="14">
        <f>('motorcycle data'!$C$4)*(G1642)</f>
        <v>-10.999999999999766</v>
      </c>
      <c r="I1642" s="14">
        <f>0.5*1.225*F1642^2*('motorcycle data'!$F$4)*('motorcycle data'!$G$4)</f>
        <v>174.04771454475303</v>
      </c>
      <c r="J1642" s="14">
        <f>IF(F1642=0,0,H1642+I1642+'motorcycle data'!$E$7)</f>
        <v>201.89531454475326</v>
      </c>
      <c r="K1642" s="14">
        <f t="shared" si="302"/>
        <v>201.89531454475326</v>
      </c>
      <c r="L1642" s="14">
        <f t="shared" si="303"/>
        <v>0</v>
      </c>
      <c r="M1642" s="14">
        <f t="shared" si="304"/>
        <v>5.9334789663430252</v>
      </c>
      <c r="N1642" s="14">
        <f t="shared" si="300"/>
        <v>5.9334789663430252</v>
      </c>
      <c r="O1642" s="14">
        <f t="shared" si="305"/>
        <v>0</v>
      </c>
      <c r="P1642" s="14">
        <f t="shared" si="306"/>
        <v>0</v>
      </c>
      <c r="Q1642" s="14">
        <f t="shared" si="307"/>
        <v>0</v>
      </c>
      <c r="R1642" s="14"/>
      <c r="S1642" s="14"/>
      <c r="T1642" s="14">
        <f t="shared" si="310"/>
        <v>2508.7465099700703</v>
      </c>
      <c r="U1642" s="14">
        <f t="shared" si="311"/>
        <v>222.38131624809319</v>
      </c>
      <c r="V1642" s="14">
        <f t="shared" si="308"/>
        <v>0</v>
      </c>
    </row>
    <row r="1643" spans="2:22" x14ac:dyDescent="0.3">
      <c r="B1643" s="12" t="s">
        <v>13</v>
      </c>
      <c r="C1643" s="12">
        <v>1635</v>
      </c>
      <c r="D1643" s="12">
        <v>158</v>
      </c>
      <c r="E1643" s="13">
        <v>105.7</v>
      </c>
      <c r="F1643" s="22">
        <f t="shared" si="301"/>
        <v>29.361111111111111</v>
      </c>
      <c r="G1643" s="14">
        <f t="shared" si="309"/>
        <v>-1.3888888888888099E-2</v>
      </c>
      <c r="H1643" s="14">
        <f>('motorcycle data'!$C$4)*(G1643)</f>
        <v>-2.7499999999998437</v>
      </c>
      <c r="I1643" s="14">
        <f>0.5*1.225*F1643^2*('motorcycle data'!$F$4)*('motorcycle data'!$G$4)</f>
        <v>173.71885733989194</v>
      </c>
      <c r="J1643" s="14">
        <f>IF(F1643=0,0,H1643+I1643+'motorcycle data'!$E$7)</f>
        <v>209.81645733989211</v>
      </c>
      <c r="K1643" s="14">
        <f t="shared" si="302"/>
        <v>209.81645733989211</v>
      </c>
      <c r="L1643" s="14">
        <f t="shared" si="303"/>
        <v>0</v>
      </c>
      <c r="M1643" s="14">
        <f t="shared" si="304"/>
        <v>6.1604443168962764</v>
      </c>
      <c r="N1643" s="14">
        <f t="shared" si="300"/>
        <v>6.1604443168962764</v>
      </c>
      <c r="O1643" s="14">
        <f t="shared" si="305"/>
        <v>0</v>
      </c>
      <c r="P1643" s="14">
        <f t="shared" si="306"/>
        <v>0</v>
      </c>
      <c r="Q1643" s="14">
        <f t="shared" si="307"/>
        <v>0</v>
      </c>
      <c r="R1643" s="14"/>
      <c r="S1643" s="14"/>
      <c r="T1643" s="14">
        <f t="shared" si="310"/>
        <v>2514.9069542869665</v>
      </c>
      <c r="U1643" s="14">
        <f t="shared" si="311"/>
        <v>222.38131624809319</v>
      </c>
      <c r="V1643" s="14">
        <f t="shared" si="308"/>
        <v>0</v>
      </c>
    </row>
    <row r="1644" spans="2:22" x14ac:dyDescent="0.3">
      <c r="B1644" s="12" t="s">
        <v>13</v>
      </c>
      <c r="C1644" s="12">
        <v>1636</v>
      </c>
      <c r="D1644" s="12">
        <v>159</v>
      </c>
      <c r="E1644" s="13">
        <v>105.7</v>
      </c>
      <c r="F1644" s="22">
        <f t="shared" si="301"/>
        <v>29.361111111111111</v>
      </c>
      <c r="G1644" s="14">
        <f t="shared" si="309"/>
        <v>-1.3888888888890073E-2</v>
      </c>
      <c r="H1644" s="14">
        <f>('motorcycle data'!$C$4)*(G1644)</f>
        <v>-2.7500000000002345</v>
      </c>
      <c r="I1644" s="14">
        <f>0.5*1.225*F1644^2*('motorcycle data'!$F$4)*('motorcycle data'!$G$4)</f>
        <v>173.71885733989194</v>
      </c>
      <c r="J1644" s="14">
        <f>IF(F1644=0,0,H1644+I1644+'motorcycle data'!$E$7)</f>
        <v>209.81645733989171</v>
      </c>
      <c r="K1644" s="14">
        <f t="shared" si="302"/>
        <v>209.81645733989171</v>
      </c>
      <c r="L1644" s="14">
        <f t="shared" si="303"/>
        <v>0</v>
      </c>
      <c r="M1644" s="14">
        <f t="shared" si="304"/>
        <v>6.1604443168962657</v>
      </c>
      <c r="N1644" s="14">
        <f t="shared" si="300"/>
        <v>6.1604443168962657</v>
      </c>
      <c r="O1644" s="14">
        <f t="shared" si="305"/>
        <v>0</v>
      </c>
      <c r="P1644" s="14">
        <f t="shared" si="306"/>
        <v>0</v>
      </c>
      <c r="Q1644" s="14">
        <f t="shared" si="307"/>
        <v>0</v>
      </c>
      <c r="R1644" s="14"/>
      <c r="S1644" s="14"/>
      <c r="T1644" s="14">
        <f t="shared" si="310"/>
        <v>2521.0673986038628</v>
      </c>
      <c r="U1644" s="14">
        <f t="shared" si="311"/>
        <v>222.38131624809319</v>
      </c>
      <c r="V1644" s="14">
        <f t="shared" si="308"/>
        <v>0</v>
      </c>
    </row>
    <row r="1645" spans="2:22" x14ac:dyDescent="0.3">
      <c r="B1645" s="12" t="s">
        <v>13</v>
      </c>
      <c r="C1645" s="12">
        <v>1637</v>
      </c>
      <c r="D1645" s="12">
        <v>160</v>
      </c>
      <c r="E1645" s="13">
        <v>105.6</v>
      </c>
      <c r="F1645" s="22">
        <f t="shared" si="301"/>
        <v>29.333333333333332</v>
      </c>
      <c r="G1645" s="14">
        <f t="shared" si="309"/>
        <v>-5.5555555555556344E-2</v>
      </c>
      <c r="H1645" s="14">
        <f>('motorcycle data'!$C$4)*(G1645)</f>
        <v>-11.000000000000156</v>
      </c>
      <c r="I1645" s="14">
        <f>0.5*1.225*F1645^2*('motorcycle data'!$F$4)*('motorcycle data'!$G$4)</f>
        <v>173.39031111111109</v>
      </c>
      <c r="J1645" s="14">
        <f>IF(F1645=0,0,H1645+I1645+'motorcycle data'!$E$7)</f>
        <v>201.23791111111092</v>
      </c>
      <c r="K1645" s="14">
        <f t="shared" si="302"/>
        <v>201.23791111111092</v>
      </c>
      <c r="L1645" s="14">
        <f t="shared" si="303"/>
        <v>0</v>
      </c>
      <c r="M1645" s="14">
        <f t="shared" si="304"/>
        <v>5.9029787259259203</v>
      </c>
      <c r="N1645" s="14">
        <f t="shared" si="300"/>
        <v>5.9029787259259203</v>
      </c>
      <c r="O1645" s="14">
        <f t="shared" si="305"/>
        <v>0</v>
      </c>
      <c r="P1645" s="14">
        <f t="shared" si="306"/>
        <v>0</v>
      </c>
      <c r="Q1645" s="14">
        <f t="shared" si="307"/>
        <v>0</v>
      </c>
      <c r="R1645" s="14"/>
      <c r="S1645" s="14"/>
      <c r="T1645" s="14">
        <f t="shared" si="310"/>
        <v>2526.9703773297888</v>
      </c>
      <c r="U1645" s="14">
        <f t="shared" si="311"/>
        <v>222.38131624809319</v>
      </c>
      <c r="V1645" s="14">
        <f t="shared" si="308"/>
        <v>0</v>
      </c>
    </row>
    <row r="1646" spans="2:22" x14ac:dyDescent="0.3">
      <c r="B1646" s="12" t="s">
        <v>13</v>
      </c>
      <c r="C1646" s="12">
        <v>1638</v>
      </c>
      <c r="D1646" s="12">
        <v>161</v>
      </c>
      <c r="E1646" s="13">
        <v>105.3</v>
      </c>
      <c r="F1646" s="22">
        <f t="shared" si="301"/>
        <v>29.25</v>
      </c>
      <c r="G1646" s="14">
        <f t="shared" si="309"/>
        <v>-9.7222222222220642E-2</v>
      </c>
      <c r="H1646" s="14">
        <f>('motorcycle data'!$C$4)*(G1646)</f>
        <v>-19.249999999999687</v>
      </c>
      <c r="I1646" s="14">
        <f>0.5*1.225*F1646^2*('motorcycle data'!$F$4)*('motorcycle data'!$G$4)</f>
        <v>172.40653828124999</v>
      </c>
      <c r="J1646" s="14">
        <f>IF(F1646=0,0,H1646+I1646+'motorcycle data'!$E$7)</f>
        <v>192.00413828125031</v>
      </c>
      <c r="K1646" s="14">
        <f t="shared" si="302"/>
        <v>192.00413828125031</v>
      </c>
      <c r="L1646" s="14">
        <f t="shared" si="303"/>
        <v>0</v>
      </c>
      <c r="M1646" s="14">
        <f t="shared" si="304"/>
        <v>5.6161210447265715</v>
      </c>
      <c r="N1646" s="14">
        <f t="shared" si="300"/>
        <v>5.6161210447265715</v>
      </c>
      <c r="O1646" s="14">
        <f t="shared" si="305"/>
        <v>0</v>
      </c>
      <c r="P1646" s="14">
        <f t="shared" si="306"/>
        <v>0</v>
      </c>
      <c r="Q1646" s="14">
        <f t="shared" si="307"/>
        <v>0</v>
      </c>
      <c r="R1646" s="14"/>
      <c r="S1646" s="14"/>
      <c r="T1646" s="14">
        <f t="shared" si="310"/>
        <v>2532.5864983745155</v>
      </c>
      <c r="U1646" s="14">
        <f t="shared" si="311"/>
        <v>222.38131624809319</v>
      </c>
      <c r="V1646" s="14">
        <f t="shared" si="308"/>
        <v>0</v>
      </c>
    </row>
    <row r="1647" spans="2:22" x14ac:dyDescent="0.3">
      <c r="B1647" s="12" t="s">
        <v>13</v>
      </c>
      <c r="C1647" s="12">
        <v>1639</v>
      </c>
      <c r="D1647" s="12">
        <v>162</v>
      </c>
      <c r="E1647" s="13">
        <v>104.9</v>
      </c>
      <c r="F1647" s="22">
        <f t="shared" si="301"/>
        <v>29.138888888888889</v>
      </c>
      <c r="G1647" s="14">
        <f t="shared" si="309"/>
        <v>-0.12499999999999881</v>
      </c>
      <c r="H1647" s="14">
        <f>('motorcycle data'!$C$4)*(G1647)</f>
        <v>-24.749999999999762</v>
      </c>
      <c r="I1647" s="14">
        <f>0.5*1.225*F1647^2*('motorcycle data'!$F$4)*('motorcycle data'!$G$4)</f>
        <v>171.09919483989196</v>
      </c>
      <c r="J1647" s="14">
        <f>IF(F1647=0,0,H1647+I1647+'motorcycle data'!$E$7)</f>
        <v>185.19679483989219</v>
      </c>
      <c r="K1647" s="14">
        <f t="shared" si="302"/>
        <v>185.19679483989219</v>
      </c>
      <c r="L1647" s="14">
        <f t="shared" si="303"/>
        <v>0</v>
      </c>
      <c r="M1647" s="14">
        <f t="shared" si="304"/>
        <v>5.3964288274179699</v>
      </c>
      <c r="N1647" s="14">
        <f t="shared" si="300"/>
        <v>5.3964288274179699</v>
      </c>
      <c r="O1647" s="14">
        <f t="shared" si="305"/>
        <v>0</v>
      </c>
      <c r="P1647" s="14">
        <f t="shared" si="306"/>
        <v>0</v>
      </c>
      <c r="Q1647" s="14">
        <f t="shared" si="307"/>
        <v>0</v>
      </c>
      <c r="R1647" s="14"/>
      <c r="S1647" s="14"/>
      <c r="T1647" s="14">
        <f t="shared" si="310"/>
        <v>2537.9829272019333</v>
      </c>
      <c r="U1647" s="14">
        <f t="shared" si="311"/>
        <v>222.38131624809319</v>
      </c>
      <c r="V1647" s="14">
        <f t="shared" si="308"/>
        <v>0</v>
      </c>
    </row>
    <row r="1648" spans="2:22" x14ac:dyDescent="0.3">
      <c r="B1648" s="12" t="s">
        <v>13</v>
      </c>
      <c r="C1648" s="12">
        <v>1640</v>
      </c>
      <c r="D1648" s="12">
        <v>163</v>
      </c>
      <c r="E1648" s="13">
        <v>104.4</v>
      </c>
      <c r="F1648" s="22">
        <f t="shared" si="301"/>
        <v>29</v>
      </c>
      <c r="G1648" s="14">
        <f t="shared" si="309"/>
        <v>-0.12500000000000078</v>
      </c>
      <c r="H1648" s="14">
        <f>('motorcycle data'!$C$4)*(G1648)</f>
        <v>-24.750000000000153</v>
      </c>
      <c r="I1648" s="14">
        <f>0.5*1.225*F1648^2*('motorcycle data'!$F$4)*('motorcycle data'!$G$4)</f>
        <v>169.47201250000001</v>
      </c>
      <c r="J1648" s="14">
        <f>IF(F1648=0,0,H1648+I1648+'motorcycle data'!$E$7)</f>
        <v>183.56961249999986</v>
      </c>
      <c r="K1648" s="14">
        <f t="shared" si="302"/>
        <v>183.56961249999986</v>
      </c>
      <c r="L1648" s="14">
        <f t="shared" si="303"/>
        <v>0</v>
      </c>
      <c r="M1648" s="14">
        <f t="shared" si="304"/>
        <v>5.3235187624999964</v>
      </c>
      <c r="N1648" s="14">
        <f t="shared" si="300"/>
        <v>5.3235187624999964</v>
      </c>
      <c r="O1648" s="14">
        <f t="shared" si="305"/>
        <v>0</v>
      </c>
      <c r="P1648" s="14">
        <f t="shared" si="306"/>
        <v>0</v>
      </c>
      <c r="Q1648" s="14">
        <f t="shared" si="307"/>
        <v>0</v>
      </c>
      <c r="R1648" s="14"/>
      <c r="S1648" s="14"/>
      <c r="T1648" s="14">
        <f t="shared" si="310"/>
        <v>2543.3064459644334</v>
      </c>
      <c r="U1648" s="14">
        <f t="shared" si="311"/>
        <v>222.38131624809319</v>
      </c>
      <c r="V1648" s="14">
        <f t="shared" si="308"/>
        <v>0</v>
      </c>
    </row>
    <row r="1649" spans="2:22" x14ac:dyDescent="0.3">
      <c r="B1649" s="12" t="s">
        <v>13</v>
      </c>
      <c r="C1649" s="12">
        <v>1641</v>
      </c>
      <c r="D1649" s="12">
        <v>164</v>
      </c>
      <c r="E1649" s="13">
        <v>104</v>
      </c>
      <c r="F1649" s="22">
        <f t="shared" si="301"/>
        <v>28.888888888888889</v>
      </c>
      <c r="G1649" s="14">
        <f t="shared" si="309"/>
        <v>-8.3333333333334522E-2</v>
      </c>
      <c r="H1649" s="14">
        <f>('motorcycle data'!$C$4)*(G1649)</f>
        <v>-16.500000000000234</v>
      </c>
      <c r="I1649" s="14">
        <f>0.5*1.225*F1649^2*('motorcycle data'!$F$4)*('motorcycle data'!$G$4)</f>
        <v>168.17586419753084</v>
      </c>
      <c r="J1649" s="14">
        <f>IF(F1649=0,0,H1649+I1649+'motorcycle data'!$E$7)</f>
        <v>190.52346419753061</v>
      </c>
      <c r="K1649" s="14">
        <f t="shared" si="302"/>
        <v>190.52346419753061</v>
      </c>
      <c r="L1649" s="14">
        <f t="shared" si="303"/>
        <v>0</v>
      </c>
      <c r="M1649" s="14">
        <f t="shared" si="304"/>
        <v>5.5040111879286622</v>
      </c>
      <c r="N1649" s="14">
        <f t="shared" si="300"/>
        <v>5.5040111879286622</v>
      </c>
      <c r="O1649" s="14">
        <f t="shared" si="305"/>
        <v>0</v>
      </c>
      <c r="P1649" s="14">
        <f t="shared" si="306"/>
        <v>0</v>
      </c>
      <c r="Q1649" s="14">
        <f t="shared" si="307"/>
        <v>0</v>
      </c>
      <c r="R1649" s="14"/>
      <c r="S1649" s="14"/>
      <c r="T1649" s="14">
        <f t="shared" si="310"/>
        <v>2548.8104571523622</v>
      </c>
      <c r="U1649" s="14">
        <f t="shared" si="311"/>
        <v>222.38131624809319</v>
      </c>
      <c r="V1649" s="14">
        <f t="shared" si="308"/>
        <v>0</v>
      </c>
    </row>
    <row r="1650" spans="2:22" x14ac:dyDescent="0.3">
      <c r="B1650" s="12" t="s">
        <v>13</v>
      </c>
      <c r="C1650" s="12">
        <v>1642</v>
      </c>
      <c r="D1650" s="12">
        <v>165</v>
      </c>
      <c r="E1650" s="13">
        <v>103.8</v>
      </c>
      <c r="F1650" s="22">
        <f t="shared" si="301"/>
        <v>28.833333333333332</v>
      </c>
      <c r="G1650" s="14">
        <f t="shared" si="309"/>
        <v>-1.3888888888888099E-2</v>
      </c>
      <c r="H1650" s="14">
        <f>('motorcycle data'!$C$4)*(G1650)</f>
        <v>-2.7499999999998437</v>
      </c>
      <c r="I1650" s="14">
        <f>0.5*1.225*F1650^2*('motorcycle data'!$F$4)*('motorcycle data'!$G$4)</f>
        <v>167.52965590277779</v>
      </c>
      <c r="J1650" s="14">
        <f>IF(F1650=0,0,H1650+I1650+'motorcycle data'!$E$7)</f>
        <v>203.62725590277796</v>
      </c>
      <c r="K1650" s="14">
        <f t="shared" si="302"/>
        <v>203.62725590277796</v>
      </c>
      <c r="L1650" s="14">
        <f t="shared" si="303"/>
        <v>0</v>
      </c>
      <c r="M1650" s="14">
        <f t="shared" si="304"/>
        <v>5.8712525451967643</v>
      </c>
      <c r="N1650" s="14">
        <f t="shared" si="300"/>
        <v>5.8712525451967643</v>
      </c>
      <c r="O1650" s="14">
        <f t="shared" si="305"/>
        <v>0</v>
      </c>
      <c r="P1650" s="14">
        <f t="shared" si="306"/>
        <v>0</v>
      </c>
      <c r="Q1650" s="14">
        <f t="shared" si="307"/>
        <v>0</v>
      </c>
      <c r="R1650" s="14"/>
      <c r="S1650" s="14"/>
      <c r="T1650" s="14">
        <f t="shared" si="310"/>
        <v>2554.6817096975592</v>
      </c>
      <c r="U1650" s="14">
        <f t="shared" si="311"/>
        <v>222.38131624809319</v>
      </c>
      <c r="V1650" s="14">
        <f t="shared" si="308"/>
        <v>0</v>
      </c>
    </row>
    <row r="1651" spans="2:22" x14ac:dyDescent="0.3">
      <c r="B1651" s="12" t="s">
        <v>13</v>
      </c>
      <c r="C1651" s="12">
        <v>1643</v>
      </c>
      <c r="D1651" s="12">
        <v>166</v>
      </c>
      <c r="E1651" s="13">
        <v>103.9</v>
      </c>
      <c r="F1651" s="22">
        <f t="shared" si="301"/>
        <v>28.861111111111111</v>
      </c>
      <c r="G1651" s="14">
        <f t="shared" si="309"/>
        <v>8.3333333333334522E-2</v>
      </c>
      <c r="H1651" s="14">
        <f>('motorcycle data'!$C$4)*(G1651)</f>
        <v>16.500000000000234</v>
      </c>
      <c r="I1651" s="14">
        <f>0.5*1.225*F1651^2*('motorcycle data'!$F$4)*('motorcycle data'!$G$4)</f>
        <v>167.85260456211418</v>
      </c>
      <c r="J1651" s="14">
        <f>IF(F1651=0,0,H1651+I1651+'motorcycle data'!$E$7)</f>
        <v>223.20020456211441</v>
      </c>
      <c r="K1651" s="14">
        <f t="shared" si="302"/>
        <v>223.20020456211441</v>
      </c>
      <c r="L1651" s="14">
        <f t="shared" si="303"/>
        <v>0</v>
      </c>
      <c r="M1651" s="14">
        <f t="shared" si="304"/>
        <v>6.4418059038899127</v>
      </c>
      <c r="N1651" s="14">
        <f t="shared" si="300"/>
        <v>6.4418059038899127</v>
      </c>
      <c r="O1651" s="14">
        <f t="shared" si="305"/>
        <v>0</v>
      </c>
      <c r="P1651" s="14">
        <f t="shared" si="306"/>
        <v>0</v>
      </c>
      <c r="Q1651" s="14" t="str">
        <f t="shared" si="307"/>
        <v/>
      </c>
      <c r="R1651" s="14"/>
      <c r="S1651" s="14"/>
      <c r="T1651" s="14">
        <f t="shared" si="310"/>
        <v>2561.1235156014491</v>
      </c>
      <c r="U1651" s="14">
        <f t="shared" si="311"/>
        <v>222.38131624809319</v>
      </c>
      <c r="V1651" s="14">
        <f t="shared" si="308"/>
        <v>0</v>
      </c>
    </row>
    <row r="1652" spans="2:22" x14ac:dyDescent="0.3">
      <c r="B1652" s="12" t="s">
        <v>13</v>
      </c>
      <c r="C1652" s="12">
        <v>1644</v>
      </c>
      <c r="D1652" s="12">
        <v>167</v>
      </c>
      <c r="E1652" s="13">
        <v>104.4</v>
      </c>
      <c r="F1652" s="22">
        <f t="shared" si="301"/>
        <v>29</v>
      </c>
      <c r="G1652" s="14">
        <f t="shared" si="309"/>
        <v>0.16666666666666508</v>
      </c>
      <c r="H1652" s="14">
        <f>('motorcycle data'!$C$4)*(G1652)</f>
        <v>32.999999999999687</v>
      </c>
      <c r="I1652" s="14">
        <f>0.5*1.225*F1652^2*('motorcycle data'!$F$4)*('motorcycle data'!$G$4)</f>
        <v>169.47201250000001</v>
      </c>
      <c r="J1652" s="14">
        <f>IF(F1652=0,0,H1652+I1652+'motorcycle data'!$E$7)</f>
        <v>241.31961249999969</v>
      </c>
      <c r="K1652" s="14">
        <f t="shared" si="302"/>
        <v>241.31961249999969</v>
      </c>
      <c r="L1652" s="14">
        <f t="shared" si="303"/>
        <v>0</v>
      </c>
      <c r="M1652" s="14">
        <f t="shared" si="304"/>
        <v>6.9982687624999906</v>
      </c>
      <c r="N1652" s="14">
        <f t="shared" si="300"/>
        <v>6.9982687624999906</v>
      </c>
      <c r="O1652" s="14">
        <f t="shared" si="305"/>
        <v>0</v>
      </c>
      <c r="P1652" s="14">
        <f t="shared" si="306"/>
        <v>0</v>
      </c>
      <c r="Q1652" s="14" t="str">
        <f t="shared" si="307"/>
        <v/>
      </c>
      <c r="R1652" s="14"/>
      <c r="S1652" s="14"/>
      <c r="T1652" s="14">
        <f t="shared" si="310"/>
        <v>2568.1217843639492</v>
      </c>
      <c r="U1652" s="14">
        <f t="shared" si="311"/>
        <v>222.38131624809319</v>
      </c>
      <c r="V1652" s="14">
        <f t="shared" si="308"/>
        <v>0</v>
      </c>
    </row>
    <row r="1653" spans="2:22" x14ac:dyDescent="0.3">
      <c r="B1653" s="12" t="s">
        <v>13</v>
      </c>
      <c r="C1653" s="12">
        <v>1645</v>
      </c>
      <c r="D1653" s="12">
        <v>168</v>
      </c>
      <c r="E1653" s="13">
        <v>105.1</v>
      </c>
      <c r="F1653" s="22">
        <f t="shared" si="301"/>
        <v>29.194444444444443</v>
      </c>
      <c r="G1653" s="14">
        <f t="shared" si="309"/>
        <v>0.23611111111110952</v>
      </c>
      <c r="H1653" s="14">
        <f>('motorcycle data'!$C$4)*(G1653)</f>
        <v>46.749999999999687</v>
      </c>
      <c r="I1653" s="14">
        <f>0.5*1.225*F1653^2*('motorcycle data'!$F$4)*('motorcycle data'!$G$4)</f>
        <v>171.75224460841051</v>
      </c>
      <c r="J1653" s="14">
        <f>IF(F1653=0,0,H1653+I1653+'motorcycle data'!$E$7)</f>
        <v>257.34984460841019</v>
      </c>
      <c r="K1653" s="14">
        <f t="shared" si="302"/>
        <v>257.34984460841019</v>
      </c>
      <c r="L1653" s="14">
        <f t="shared" si="303"/>
        <v>0</v>
      </c>
      <c r="M1653" s="14">
        <f t="shared" si="304"/>
        <v>7.5131857412066418</v>
      </c>
      <c r="N1653" s="14">
        <f t="shared" si="300"/>
        <v>7.5131857412066418</v>
      </c>
      <c r="O1653" s="14">
        <f t="shared" si="305"/>
        <v>0</v>
      </c>
      <c r="P1653" s="14">
        <f t="shared" si="306"/>
        <v>0</v>
      </c>
      <c r="Q1653" s="14" t="str">
        <f t="shared" si="307"/>
        <v/>
      </c>
      <c r="R1653" s="14"/>
      <c r="S1653" s="14"/>
      <c r="T1653" s="14">
        <f t="shared" si="310"/>
        <v>2575.6349701051558</v>
      </c>
      <c r="U1653" s="14">
        <f t="shared" si="311"/>
        <v>222.38131624809319</v>
      </c>
      <c r="V1653" s="14">
        <f t="shared" si="308"/>
        <v>0</v>
      </c>
    </row>
    <row r="1654" spans="2:22" x14ac:dyDescent="0.3">
      <c r="B1654" s="12" t="s">
        <v>13</v>
      </c>
      <c r="C1654" s="12">
        <v>1646</v>
      </c>
      <c r="D1654" s="12">
        <v>169</v>
      </c>
      <c r="E1654" s="13">
        <v>106.1</v>
      </c>
      <c r="F1654" s="22">
        <f t="shared" si="301"/>
        <v>29.472222222222221</v>
      </c>
      <c r="G1654" s="14">
        <f t="shared" si="309"/>
        <v>0.29166666666666785</v>
      </c>
      <c r="H1654" s="14">
        <f>('motorcycle data'!$C$4)*(G1654)</f>
        <v>57.750000000000234</v>
      </c>
      <c r="I1654" s="14">
        <f>0.5*1.225*F1654^2*('motorcycle data'!$F$4)*('motorcycle data'!$G$4)</f>
        <v>175.03615201581786</v>
      </c>
      <c r="J1654" s="14">
        <f>IF(F1654=0,0,H1654+I1654+'motorcycle data'!$E$7)</f>
        <v>271.63375201581812</v>
      </c>
      <c r="K1654" s="14">
        <f t="shared" si="302"/>
        <v>271.63375201581812</v>
      </c>
      <c r="L1654" s="14">
        <f t="shared" si="303"/>
        <v>0</v>
      </c>
      <c r="M1654" s="14">
        <f t="shared" si="304"/>
        <v>8.0056503024661954</v>
      </c>
      <c r="N1654" s="14">
        <f t="shared" si="300"/>
        <v>8.0056503024661954</v>
      </c>
      <c r="O1654" s="14">
        <f t="shared" si="305"/>
        <v>0</v>
      </c>
      <c r="P1654" s="14">
        <f t="shared" si="306"/>
        <v>0</v>
      </c>
      <c r="Q1654" s="14" t="str">
        <f t="shared" si="307"/>
        <v/>
      </c>
      <c r="R1654" s="14"/>
      <c r="S1654" s="14"/>
      <c r="T1654" s="14">
        <f t="shared" si="310"/>
        <v>2583.640620407622</v>
      </c>
      <c r="U1654" s="14">
        <f t="shared" si="311"/>
        <v>222.38131624809319</v>
      </c>
      <c r="V1654" s="14">
        <f t="shared" si="308"/>
        <v>0</v>
      </c>
    </row>
    <row r="1655" spans="2:22" x14ac:dyDescent="0.3">
      <c r="B1655" s="12" t="s">
        <v>13</v>
      </c>
      <c r="C1655" s="12">
        <v>1647</v>
      </c>
      <c r="D1655" s="12">
        <v>170</v>
      </c>
      <c r="E1655" s="13">
        <v>107.2</v>
      </c>
      <c r="F1655" s="22">
        <f t="shared" si="301"/>
        <v>29.777777777777779</v>
      </c>
      <c r="G1655" s="14">
        <f t="shared" si="309"/>
        <v>0.33333333333333409</v>
      </c>
      <c r="H1655" s="14">
        <f>('motorcycle data'!$C$4)*(G1655)</f>
        <v>66.000000000000156</v>
      </c>
      <c r="I1655" s="14">
        <f>0.5*1.225*F1655^2*('motorcycle data'!$F$4)*('motorcycle data'!$G$4)</f>
        <v>178.68436790123457</v>
      </c>
      <c r="J1655" s="14">
        <f>IF(F1655=0,0,H1655+I1655+'motorcycle data'!$E$7)</f>
        <v>283.53196790123474</v>
      </c>
      <c r="K1655" s="14">
        <f t="shared" si="302"/>
        <v>283.53196790123474</v>
      </c>
      <c r="L1655" s="14">
        <f t="shared" si="303"/>
        <v>0</v>
      </c>
      <c r="M1655" s="14">
        <f t="shared" si="304"/>
        <v>8.4429519330589908</v>
      </c>
      <c r="N1655" s="14">
        <f t="shared" si="300"/>
        <v>8.4429519330589908</v>
      </c>
      <c r="O1655" s="14">
        <f t="shared" si="305"/>
        <v>0</v>
      </c>
      <c r="P1655" s="14">
        <f t="shared" si="306"/>
        <v>0</v>
      </c>
      <c r="Q1655" s="14" t="str">
        <f t="shared" si="307"/>
        <v/>
      </c>
      <c r="R1655" s="14"/>
      <c r="S1655" s="14"/>
      <c r="T1655" s="14">
        <f t="shared" si="310"/>
        <v>2592.0835723406808</v>
      </c>
      <c r="U1655" s="14">
        <f t="shared" si="311"/>
        <v>222.38131624809319</v>
      </c>
      <c r="V1655" s="14">
        <f t="shared" si="308"/>
        <v>0</v>
      </c>
    </row>
    <row r="1656" spans="2:22" x14ac:dyDescent="0.3">
      <c r="B1656" s="12" t="s">
        <v>13</v>
      </c>
      <c r="C1656" s="12">
        <v>1648</v>
      </c>
      <c r="D1656" s="12">
        <v>171</v>
      </c>
      <c r="E1656" s="13">
        <v>108.5</v>
      </c>
      <c r="F1656" s="22">
        <f t="shared" si="301"/>
        <v>30.138888888888889</v>
      </c>
      <c r="G1656" s="14">
        <f t="shared" si="309"/>
        <v>0.37500000000000039</v>
      </c>
      <c r="H1656" s="14">
        <f>('motorcycle data'!$C$4)*(G1656)</f>
        <v>74.250000000000071</v>
      </c>
      <c r="I1656" s="14">
        <f>0.5*1.225*F1656^2*('motorcycle data'!$F$4)*('motorcycle data'!$G$4)</f>
        <v>183.04440803433644</v>
      </c>
      <c r="J1656" s="14">
        <f>IF(F1656=0,0,H1656+I1656+'motorcycle data'!$E$7)</f>
        <v>296.14200803433653</v>
      </c>
      <c r="K1656" s="14">
        <f t="shared" si="302"/>
        <v>296.14200803433653</v>
      </c>
      <c r="L1656" s="14">
        <f t="shared" si="303"/>
        <v>0</v>
      </c>
      <c r="M1656" s="14">
        <f t="shared" si="304"/>
        <v>8.9253910754793093</v>
      </c>
      <c r="N1656" s="14">
        <f t="shared" si="300"/>
        <v>8.9253910754793093</v>
      </c>
      <c r="O1656" s="14">
        <f t="shared" si="305"/>
        <v>0</v>
      </c>
      <c r="P1656" s="14">
        <f t="shared" si="306"/>
        <v>0</v>
      </c>
      <c r="Q1656" s="14" t="str">
        <f t="shared" si="307"/>
        <v/>
      </c>
      <c r="R1656" s="14"/>
      <c r="S1656" s="14"/>
      <c r="T1656" s="14">
        <f t="shared" si="310"/>
        <v>2601.00896341616</v>
      </c>
      <c r="U1656" s="14">
        <f t="shared" si="311"/>
        <v>222.38131624809319</v>
      </c>
      <c r="V1656" s="14">
        <f t="shared" si="308"/>
        <v>0</v>
      </c>
    </row>
    <row r="1657" spans="2:22" x14ac:dyDescent="0.3">
      <c r="B1657" s="12" t="s">
        <v>13</v>
      </c>
      <c r="C1657" s="12">
        <v>1649</v>
      </c>
      <c r="D1657" s="12">
        <v>172</v>
      </c>
      <c r="E1657" s="13">
        <v>109.9</v>
      </c>
      <c r="F1657" s="22">
        <f t="shared" si="301"/>
        <v>30.527777777777779</v>
      </c>
      <c r="G1657" s="14">
        <f t="shared" si="309"/>
        <v>0.38888888888888851</v>
      </c>
      <c r="H1657" s="14">
        <f>('motorcycle data'!$C$4)*(G1657)</f>
        <v>76.999999999999929</v>
      </c>
      <c r="I1657" s="14">
        <f>0.5*1.225*F1657^2*('motorcycle data'!$F$4)*('motorcycle data'!$G$4)</f>
        <v>187.79861034915123</v>
      </c>
      <c r="J1657" s="14">
        <f>IF(F1657=0,0,H1657+I1657+'motorcycle data'!$E$7)</f>
        <v>303.64621034915115</v>
      </c>
      <c r="K1657" s="14">
        <f t="shared" si="302"/>
        <v>303.64621034915115</v>
      </c>
      <c r="L1657" s="14">
        <f t="shared" si="303"/>
        <v>0</v>
      </c>
      <c r="M1657" s="14">
        <f t="shared" si="304"/>
        <v>9.269644032603253</v>
      </c>
      <c r="N1657" s="14">
        <f t="shared" si="300"/>
        <v>9.269644032603253</v>
      </c>
      <c r="O1657" s="14">
        <f t="shared" si="305"/>
        <v>0</v>
      </c>
      <c r="P1657" s="14">
        <f t="shared" si="306"/>
        <v>0</v>
      </c>
      <c r="Q1657" s="14" t="str">
        <f t="shared" si="307"/>
        <v/>
      </c>
      <c r="R1657" s="14"/>
      <c r="S1657" s="14"/>
      <c r="T1657" s="14">
        <f t="shared" si="310"/>
        <v>2610.2786074487631</v>
      </c>
      <c r="U1657" s="14">
        <f t="shared" si="311"/>
        <v>222.38131624809319</v>
      </c>
      <c r="V1657" s="14">
        <f t="shared" si="308"/>
        <v>0</v>
      </c>
    </row>
    <row r="1658" spans="2:22" x14ac:dyDescent="0.3">
      <c r="B1658" s="12" t="s">
        <v>13</v>
      </c>
      <c r="C1658" s="12">
        <v>1650</v>
      </c>
      <c r="D1658" s="12">
        <v>173</v>
      </c>
      <c r="E1658" s="13">
        <v>111.3</v>
      </c>
      <c r="F1658" s="22">
        <f t="shared" si="301"/>
        <v>30.916666666666664</v>
      </c>
      <c r="G1658" s="14">
        <f t="shared" si="309"/>
        <v>0.38888888888888851</v>
      </c>
      <c r="H1658" s="14">
        <f>('motorcycle data'!$C$4)*(G1658)</f>
        <v>76.999999999999929</v>
      </c>
      <c r="I1658" s="14">
        <f>0.5*1.225*F1658^2*('motorcycle data'!$F$4)*('motorcycle data'!$G$4)</f>
        <v>192.61376397569441</v>
      </c>
      <c r="J1658" s="14">
        <f>IF(F1658=0,0,H1658+I1658+'motorcycle data'!$E$7)</f>
        <v>308.46136397569433</v>
      </c>
      <c r="K1658" s="14">
        <f t="shared" si="302"/>
        <v>308.46136397569433</v>
      </c>
      <c r="L1658" s="14">
        <f t="shared" si="303"/>
        <v>0</v>
      </c>
      <c r="M1658" s="14">
        <f t="shared" si="304"/>
        <v>9.5365971695818832</v>
      </c>
      <c r="N1658" s="14">
        <f t="shared" si="300"/>
        <v>9.5365971695818832</v>
      </c>
      <c r="O1658" s="14">
        <f t="shared" si="305"/>
        <v>0</v>
      </c>
      <c r="P1658" s="14">
        <f t="shared" si="306"/>
        <v>0</v>
      </c>
      <c r="Q1658" s="14" t="str">
        <f t="shared" si="307"/>
        <v/>
      </c>
      <c r="R1658" s="14"/>
      <c r="S1658" s="14"/>
      <c r="T1658" s="14">
        <f t="shared" si="310"/>
        <v>2619.815204618345</v>
      </c>
      <c r="U1658" s="14">
        <f t="shared" si="311"/>
        <v>222.38131624809319</v>
      </c>
      <c r="V1658" s="14">
        <f t="shared" si="308"/>
        <v>0</v>
      </c>
    </row>
    <row r="1659" spans="2:22" x14ac:dyDescent="0.3">
      <c r="B1659" s="12" t="s">
        <v>13</v>
      </c>
      <c r="C1659" s="12">
        <v>1651</v>
      </c>
      <c r="D1659" s="12">
        <v>174</v>
      </c>
      <c r="E1659" s="13">
        <v>112.7</v>
      </c>
      <c r="F1659" s="22">
        <f t="shared" si="301"/>
        <v>31.305555555555557</v>
      </c>
      <c r="G1659" s="14">
        <f t="shared" si="309"/>
        <v>0.36111111111111227</v>
      </c>
      <c r="H1659" s="14">
        <f>('motorcycle data'!$C$4)*(G1659)</f>
        <v>71.500000000000227</v>
      </c>
      <c r="I1659" s="14">
        <f>0.5*1.225*F1659^2*('motorcycle data'!$F$4)*('motorcycle data'!$G$4)</f>
        <v>197.48986891396606</v>
      </c>
      <c r="J1659" s="14">
        <f>IF(F1659=0,0,H1659+I1659+'motorcycle data'!$E$7)</f>
        <v>307.83746891396629</v>
      </c>
      <c r="K1659" s="14">
        <f t="shared" si="302"/>
        <v>307.83746891396629</v>
      </c>
      <c r="L1659" s="14">
        <f t="shared" si="303"/>
        <v>0</v>
      </c>
      <c r="M1659" s="14">
        <f t="shared" si="304"/>
        <v>9.6370229851677784</v>
      </c>
      <c r="N1659" s="14">
        <f t="shared" si="300"/>
        <v>9.6370229851677784</v>
      </c>
      <c r="O1659" s="14">
        <f t="shared" si="305"/>
        <v>0</v>
      </c>
      <c r="P1659" s="14">
        <f t="shared" si="306"/>
        <v>0</v>
      </c>
      <c r="Q1659" s="14" t="str">
        <f t="shared" si="307"/>
        <v/>
      </c>
      <c r="R1659" s="14"/>
      <c r="S1659" s="14"/>
      <c r="T1659" s="14">
        <f t="shared" si="310"/>
        <v>2629.4522276035127</v>
      </c>
      <c r="U1659" s="14">
        <f t="shared" si="311"/>
        <v>222.38131624809319</v>
      </c>
      <c r="V1659" s="14">
        <f t="shared" si="308"/>
        <v>0</v>
      </c>
    </row>
    <row r="1660" spans="2:22" x14ac:dyDescent="0.3">
      <c r="B1660" s="12" t="s">
        <v>13</v>
      </c>
      <c r="C1660" s="12">
        <v>1652</v>
      </c>
      <c r="D1660" s="12">
        <v>175</v>
      </c>
      <c r="E1660" s="13">
        <v>113.9</v>
      </c>
      <c r="F1660" s="22">
        <f t="shared" si="301"/>
        <v>31.638888888888889</v>
      </c>
      <c r="G1660" s="14">
        <f t="shared" si="309"/>
        <v>0.31944444444444403</v>
      </c>
      <c r="H1660" s="14">
        <f>('motorcycle data'!$C$4)*(G1660)</f>
        <v>63.249999999999915</v>
      </c>
      <c r="I1660" s="14">
        <f>0.5*1.225*F1660^2*('motorcycle data'!$F$4)*('motorcycle data'!$G$4)</f>
        <v>201.71789970100309</v>
      </c>
      <c r="J1660" s="14">
        <f>IF(F1660=0,0,H1660+I1660+'motorcycle data'!$E$7)</f>
        <v>303.81549970100303</v>
      </c>
      <c r="K1660" s="14">
        <f t="shared" si="302"/>
        <v>303.81549970100303</v>
      </c>
      <c r="L1660" s="14">
        <f t="shared" si="303"/>
        <v>0</v>
      </c>
      <c r="M1660" s="14">
        <f t="shared" si="304"/>
        <v>9.6123848377622902</v>
      </c>
      <c r="N1660" s="14">
        <f t="shared" si="300"/>
        <v>9.6123848377622902</v>
      </c>
      <c r="O1660" s="14">
        <f t="shared" si="305"/>
        <v>0</v>
      </c>
      <c r="P1660" s="14">
        <f t="shared" si="306"/>
        <v>0</v>
      </c>
      <c r="Q1660" s="14" t="str">
        <f t="shared" si="307"/>
        <v/>
      </c>
      <c r="R1660" s="14"/>
      <c r="S1660" s="14"/>
      <c r="T1660" s="14">
        <f t="shared" si="310"/>
        <v>2639.0646124412751</v>
      </c>
      <c r="U1660" s="14">
        <f t="shared" si="311"/>
        <v>222.38131624809319</v>
      </c>
      <c r="V1660" s="14">
        <f t="shared" si="308"/>
        <v>0</v>
      </c>
    </row>
    <row r="1661" spans="2:22" x14ac:dyDescent="0.3">
      <c r="B1661" s="12" t="s">
        <v>13</v>
      </c>
      <c r="C1661" s="12">
        <v>1653</v>
      </c>
      <c r="D1661" s="12">
        <v>176</v>
      </c>
      <c r="E1661" s="13">
        <v>115</v>
      </c>
      <c r="F1661" s="22">
        <f t="shared" si="301"/>
        <v>31.944444444444443</v>
      </c>
      <c r="G1661" s="14">
        <f t="shared" si="309"/>
        <v>0.29166666666666585</v>
      </c>
      <c r="H1661" s="14">
        <f>('motorcycle data'!$C$4)*(G1661)</f>
        <v>57.749999999999837</v>
      </c>
      <c r="I1661" s="14">
        <f>0.5*1.225*F1661^2*('motorcycle data'!$F$4)*('motorcycle data'!$G$4)</f>
        <v>205.63293306327159</v>
      </c>
      <c r="J1661" s="14">
        <f>IF(F1661=0,0,H1661+I1661+'motorcycle data'!$E$7)</f>
        <v>302.23053306327142</v>
      </c>
      <c r="K1661" s="14">
        <f t="shared" si="302"/>
        <v>302.23053306327142</v>
      </c>
      <c r="L1661" s="14">
        <f t="shared" si="303"/>
        <v>0</v>
      </c>
      <c r="M1661" s="14">
        <f t="shared" si="304"/>
        <v>9.6545864728545041</v>
      </c>
      <c r="N1661" s="14">
        <f t="shared" si="300"/>
        <v>9.6545864728545041</v>
      </c>
      <c r="O1661" s="14">
        <f t="shared" si="305"/>
        <v>0</v>
      </c>
      <c r="P1661" s="14">
        <f t="shared" si="306"/>
        <v>0</v>
      </c>
      <c r="Q1661" s="14" t="str">
        <f t="shared" si="307"/>
        <v/>
      </c>
      <c r="R1661" s="14"/>
      <c r="S1661" s="14"/>
      <c r="T1661" s="14">
        <f t="shared" si="310"/>
        <v>2648.7191989141297</v>
      </c>
      <c r="U1661" s="14">
        <f t="shared" si="311"/>
        <v>222.38131624809319</v>
      </c>
      <c r="V1661" s="14">
        <f t="shared" si="308"/>
        <v>0</v>
      </c>
    </row>
    <row r="1662" spans="2:22" x14ac:dyDescent="0.3">
      <c r="B1662" s="12" t="s">
        <v>13</v>
      </c>
      <c r="C1662" s="12">
        <v>1654</v>
      </c>
      <c r="D1662" s="12">
        <v>177</v>
      </c>
      <c r="E1662" s="13">
        <v>116</v>
      </c>
      <c r="F1662" s="22">
        <f t="shared" si="301"/>
        <v>32.222222222222221</v>
      </c>
      <c r="G1662" s="14">
        <f t="shared" si="309"/>
        <v>0.24999999999999961</v>
      </c>
      <c r="H1662" s="14">
        <f>('motorcycle data'!$C$4)*(G1662)</f>
        <v>49.499999999999922</v>
      </c>
      <c r="I1662" s="14">
        <f>0.5*1.225*F1662^2*('motorcycle data'!$F$4)*('motorcycle data'!$G$4)</f>
        <v>209.22470679012346</v>
      </c>
      <c r="J1662" s="14">
        <f>IF(F1662=0,0,H1662+I1662+'motorcycle data'!$E$7)</f>
        <v>297.57230679012338</v>
      </c>
      <c r="K1662" s="14">
        <f t="shared" si="302"/>
        <v>297.57230679012338</v>
      </c>
      <c r="L1662" s="14">
        <f t="shared" si="303"/>
        <v>0</v>
      </c>
      <c r="M1662" s="14">
        <f t="shared" si="304"/>
        <v>9.5884409965706414</v>
      </c>
      <c r="N1662" s="14">
        <f t="shared" si="300"/>
        <v>9.5884409965706414</v>
      </c>
      <c r="O1662" s="14">
        <f t="shared" si="305"/>
        <v>0</v>
      </c>
      <c r="P1662" s="14">
        <f t="shared" si="306"/>
        <v>0</v>
      </c>
      <c r="Q1662" s="14" t="str">
        <f t="shared" si="307"/>
        <v/>
      </c>
      <c r="R1662" s="14"/>
      <c r="S1662" s="14"/>
      <c r="T1662" s="14">
        <f t="shared" si="310"/>
        <v>2658.3076399107003</v>
      </c>
      <c r="U1662" s="14">
        <f t="shared" si="311"/>
        <v>222.38131624809319</v>
      </c>
      <c r="V1662" s="14">
        <f t="shared" si="308"/>
        <v>0</v>
      </c>
    </row>
    <row r="1663" spans="2:22" x14ac:dyDescent="0.3">
      <c r="B1663" s="12" t="s">
        <v>13</v>
      </c>
      <c r="C1663" s="12">
        <v>1655</v>
      </c>
      <c r="D1663" s="12">
        <v>178</v>
      </c>
      <c r="E1663" s="13">
        <v>116.8</v>
      </c>
      <c r="F1663" s="22">
        <f t="shared" si="301"/>
        <v>32.444444444444443</v>
      </c>
      <c r="G1663" s="14">
        <f t="shared" si="309"/>
        <v>0.22222222222222143</v>
      </c>
      <c r="H1663" s="14">
        <f>('motorcycle data'!$C$4)*(G1663)</f>
        <v>43.999999999999844</v>
      </c>
      <c r="I1663" s="14">
        <f>0.5*1.225*F1663^2*('motorcycle data'!$F$4)*('motorcycle data'!$G$4)</f>
        <v>212.12051604938264</v>
      </c>
      <c r="J1663" s="14">
        <f>IF(F1663=0,0,H1663+I1663+'motorcycle data'!$E$7)</f>
        <v>294.9681160493825</v>
      </c>
      <c r="K1663" s="14">
        <f t="shared" si="302"/>
        <v>294.9681160493825</v>
      </c>
      <c r="L1663" s="14">
        <f t="shared" si="303"/>
        <v>0</v>
      </c>
      <c r="M1663" s="14">
        <f t="shared" si="304"/>
        <v>9.5700766540466322</v>
      </c>
      <c r="N1663" s="14">
        <f t="shared" si="300"/>
        <v>9.5700766540466322</v>
      </c>
      <c r="O1663" s="14">
        <f t="shared" si="305"/>
        <v>0</v>
      </c>
      <c r="P1663" s="14">
        <f t="shared" si="306"/>
        <v>0</v>
      </c>
      <c r="Q1663" s="14" t="str">
        <f t="shared" si="307"/>
        <v/>
      </c>
      <c r="R1663" s="14"/>
      <c r="S1663" s="14"/>
      <c r="T1663" s="14">
        <f t="shared" si="310"/>
        <v>2667.8777165647471</v>
      </c>
      <c r="U1663" s="14">
        <f t="shared" si="311"/>
        <v>222.38131624809319</v>
      </c>
      <c r="V1663" s="14">
        <f t="shared" si="308"/>
        <v>0</v>
      </c>
    </row>
    <row r="1664" spans="2:22" x14ac:dyDescent="0.3">
      <c r="B1664" s="12" t="s">
        <v>13</v>
      </c>
      <c r="C1664" s="12">
        <v>1656</v>
      </c>
      <c r="D1664" s="12">
        <v>179</v>
      </c>
      <c r="E1664" s="13">
        <v>117.6</v>
      </c>
      <c r="F1664" s="22">
        <f t="shared" si="301"/>
        <v>32.666666666666664</v>
      </c>
      <c r="G1664" s="14">
        <f t="shared" si="309"/>
        <v>0.2222222222222234</v>
      </c>
      <c r="H1664" s="14">
        <f>('motorcycle data'!$C$4)*(G1664)</f>
        <v>44.000000000000234</v>
      </c>
      <c r="I1664" s="14">
        <f>0.5*1.225*F1664^2*('motorcycle data'!$F$4)*('motorcycle data'!$G$4)</f>
        <v>215.03622777777773</v>
      </c>
      <c r="J1664" s="14">
        <f>IF(F1664=0,0,H1664+I1664+'motorcycle data'!$E$7)</f>
        <v>297.88382777777798</v>
      </c>
      <c r="K1664" s="14">
        <f t="shared" si="302"/>
        <v>297.88382777777798</v>
      </c>
      <c r="L1664" s="14">
        <f t="shared" si="303"/>
        <v>0</v>
      </c>
      <c r="M1664" s="14">
        <f t="shared" si="304"/>
        <v>9.7308717074074131</v>
      </c>
      <c r="N1664" s="14">
        <f t="shared" si="300"/>
        <v>9.7308717074074131</v>
      </c>
      <c r="O1664" s="14">
        <f t="shared" si="305"/>
        <v>0</v>
      </c>
      <c r="P1664" s="14">
        <f t="shared" si="306"/>
        <v>0</v>
      </c>
      <c r="Q1664" s="14" t="str">
        <f t="shared" si="307"/>
        <v/>
      </c>
      <c r="R1664" s="14"/>
      <c r="S1664" s="14"/>
      <c r="T1664" s="14">
        <f t="shared" si="310"/>
        <v>2677.6085882721545</v>
      </c>
      <c r="U1664" s="14">
        <f t="shared" si="311"/>
        <v>222.38131624809319</v>
      </c>
      <c r="V1664" s="14">
        <f t="shared" si="308"/>
        <v>0</v>
      </c>
    </row>
    <row r="1665" spans="2:22" x14ac:dyDescent="0.3">
      <c r="B1665" s="12" t="s">
        <v>13</v>
      </c>
      <c r="C1665" s="12">
        <v>1657</v>
      </c>
      <c r="D1665" s="12">
        <v>180</v>
      </c>
      <c r="E1665" s="13">
        <v>118.4</v>
      </c>
      <c r="F1665" s="22">
        <f t="shared" si="301"/>
        <v>32.888888888888893</v>
      </c>
      <c r="G1665" s="14">
        <f t="shared" si="309"/>
        <v>0.2222222222222234</v>
      </c>
      <c r="H1665" s="14">
        <f>('motorcycle data'!$C$4)*(G1665)</f>
        <v>44.000000000000234</v>
      </c>
      <c r="I1665" s="14">
        <f>0.5*1.225*F1665^2*('motorcycle data'!$F$4)*('motorcycle data'!$G$4)</f>
        <v>217.97184197530868</v>
      </c>
      <c r="J1665" s="14">
        <f>IF(F1665=0,0,H1665+I1665+'motorcycle data'!$E$7)</f>
        <v>300.81944197530891</v>
      </c>
      <c r="K1665" s="14">
        <f t="shared" si="302"/>
        <v>300.81944197530891</v>
      </c>
      <c r="L1665" s="14">
        <f t="shared" si="303"/>
        <v>0</v>
      </c>
      <c r="M1665" s="14">
        <f t="shared" si="304"/>
        <v>9.8936172027434939</v>
      </c>
      <c r="N1665" s="14">
        <f t="shared" si="300"/>
        <v>9.8936172027434939</v>
      </c>
      <c r="O1665" s="14">
        <f t="shared" si="305"/>
        <v>0</v>
      </c>
      <c r="P1665" s="14">
        <f t="shared" si="306"/>
        <v>0</v>
      </c>
      <c r="Q1665" s="14" t="str">
        <f t="shared" si="307"/>
        <v/>
      </c>
      <c r="R1665" s="14"/>
      <c r="S1665" s="14"/>
      <c r="T1665" s="14">
        <f t="shared" si="310"/>
        <v>2687.5022054748979</v>
      </c>
      <c r="U1665" s="14">
        <f t="shared" si="311"/>
        <v>222.38131624809319</v>
      </c>
      <c r="V1665" s="14">
        <f t="shared" si="308"/>
        <v>0</v>
      </c>
    </row>
    <row r="1666" spans="2:22" x14ac:dyDescent="0.3">
      <c r="B1666" s="12" t="s">
        <v>13</v>
      </c>
      <c r="C1666" s="12">
        <v>1658</v>
      </c>
      <c r="D1666" s="12">
        <v>181</v>
      </c>
      <c r="E1666" s="13">
        <v>119.2</v>
      </c>
      <c r="F1666" s="22">
        <f t="shared" si="301"/>
        <v>33.111111111111114</v>
      </c>
      <c r="G1666" s="14">
        <f t="shared" si="309"/>
        <v>0.22222222222222143</v>
      </c>
      <c r="H1666" s="14">
        <f>('motorcycle data'!$C$4)*(G1666)</f>
        <v>43.999999999999844</v>
      </c>
      <c r="I1666" s="14">
        <f>0.5*1.225*F1666^2*('motorcycle data'!$F$4)*('motorcycle data'!$G$4)</f>
        <v>220.92735864197536</v>
      </c>
      <c r="J1666" s="14">
        <f>IF(F1666=0,0,H1666+I1666+'motorcycle data'!$E$7)</f>
        <v>303.77495864197522</v>
      </c>
      <c r="K1666" s="14">
        <f t="shared" si="302"/>
        <v>303.77495864197522</v>
      </c>
      <c r="L1666" s="14">
        <f t="shared" si="303"/>
        <v>0</v>
      </c>
      <c r="M1666" s="14">
        <f t="shared" si="304"/>
        <v>10.058326408367623</v>
      </c>
      <c r="N1666" s="14">
        <f t="shared" si="300"/>
        <v>10.058326408367623</v>
      </c>
      <c r="O1666" s="14">
        <f t="shared" si="305"/>
        <v>0</v>
      </c>
      <c r="P1666" s="14">
        <f t="shared" si="306"/>
        <v>0</v>
      </c>
      <c r="Q1666" s="14" t="str">
        <f t="shared" si="307"/>
        <v/>
      </c>
      <c r="R1666" s="14"/>
      <c r="S1666" s="14"/>
      <c r="T1666" s="14">
        <f t="shared" si="310"/>
        <v>2697.5605318832654</v>
      </c>
      <c r="U1666" s="14">
        <f t="shared" si="311"/>
        <v>222.38131624809319</v>
      </c>
      <c r="V1666" s="14">
        <f t="shared" si="308"/>
        <v>0</v>
      </c>
    </row>
    <row r="1667" spans="2:22" x14ac:dyDescent="0.3">
      <c r="B1667" s="12" t="s">
        <v>13</v>
      </c>
      <c r="C1667" s="12">
        <v>1659</v>
      </c>
      <c r="D1667" s="12">
        <v>182</v>
      </c>
      <c r="E1667" s="13">
        <v>120</v>
      </c>
      <c r="F1667" s="22">
        <f t="shared" si="301"/>
        <v>33.333333333333336</v>
      </c>
      <c r="G1667" s="14">
        <f t="shared" si="309"/>
        <v>0.22222222222222143</v>
      </c>
      <c r="H1667" s="14">
        <f>('motorcycle data'!$C$4)*(G1667)</f>
        <v>43.999999999999844</v>
      </c>
      <c r="I1667" s="14">
        <f>0.5*1.225*F1667^2*('motorcycle data'!$F$4)*('motorcycle data'!$G$4)</f>
        <v>223.90277777777783</v>
      </c>
      <c r="J1667" s="14">
        <f>IF(F1667=0,0,H1667+I1667+'motorcycle data'!$E$7)</f>
        <v>306.75037777777766</v>
      </c>
      <c r="K1667" s="14">
        <f t="shared" si="302"/>
        <v>306.75037777777766</v>
      </c>
      <c r="L1667" s="14">
        <f t="shared" si="303"/>
        <v>0</v>
      </c>
      <c r="M1667" s="14">
        <f t="shared" si="304"/>
        <v>10.22501259259259</v>
      </c>
      <c r="N1667" s="14">
        <f t="shared" si="300"/>
        <v>10.22501259259259</v>
      </c>
      <c r="O1667" s="14">
        <f t="shared" si="305"/>
        <v>0</v>
      </c>
      <c r="P1667" s="14">
        <f t="shared" si="306"/>
        <v>0</v>
      </c>
      <c r="Q1667" s="14" t="str">
        <f t="shared" si="307"/>
        <v/>
      </c>
      <c r="R1667" s="14"/>
      <c r="S1667" s="14"/>
      <c r="T1667" s="14">
        <f t="shared" si="310"/>
        <v>2707.7855444758579</v>
      </c>
      <c r="U1667" s="14">
        <f t="shared" si="311"/>
        <v>222.38131624809319</v>
      </c>
      <c r="V1667" s="14">
        <f t="shared" si="308"/>
        <v>0</v>
      </c>
    </row>
    <row r="1668" spans="2:22" x14ac:dyDescent="0.3">
      <c r="B1668" s="12" t="s">
        <v>13</v>
      </c>
      <c r="C1668" s="12">
        <v>1660</v>
      </c>
      <c r="D1668" s="12">
        <v>183</v>
      </c>
      <c r="E1668" s="13">
        <v>120.8</v>
      </c>
      <c r="F1668" s="22">
        <f t="shared" si="301"/>
        <v>33.555555555555557</v>
      </c>
      <c r="G1668" s="14">
        <f t="shared" si="309"/>
        <v>0.22222222222222143</v>
      </c>
      <c r="H1668" s="14">
        <f>('motorcycle data'!$C$4)*(G1668)</f>
        <v>43.999999999999844</v>
      </c>
      <c r="I1668" s="14">
        <f>0.5*1.225*F1668^2*('motorcycle data'!$F$4)*('motorcycle data'!$G$4)</f>
        <v>226.89809938271608</v>
      </c>
      <c r="J1668" s="14">
        <f>IF(F1668=0,0,H1668+I1668+'motorcycle data'!$E$7)</f>
        <v>309.74569938271594</v>
      </c>
      <c r="K1668" s="14">
        <f t="shared" si="302"/>
        <v>309.74569938271594</v>
      </c>
      <c r="L1668" s="14">
        <f t="shared" si="303"/>
        <v>0</v>
      </c>
      <c r="M1668" s="14">
        <f t="shared" si="304"/>
        <v>10.393689023731135</v>
      </c>
      <c r="N1668" s="14">
        <f t="shared" si="300"/>
        <v>10.393689023731135</v>
      </c>
      <c r="O1668" s="14">
        <f t="shared" si="305"/>
        <v>0</v>
      </c>
      <c r="P1668" s="14">
        <f t="shared" si="306"/>
        <v>0</v>
      </c>
      <c r="Q1668" s="14" t="str">
        <f t="shared" si="307"/>
        <v/>
      </c>
      <c r="R1668" s="14"/>
      <c r="S1668" s="14"/>
      <c r="T1668" s="14">
        <f t="shared" si="310"/>
        <v>2718.1792334995889</v>
      </c>
      <c r="U1668" s="14">
        <f t="shared" si="311"/>
        <v>222.38131624809319</v>
      </c>
      <c r="V1668" s="14">
        <f t="shared" si="308"/>
        <v>0</v>
      </c>
    </row>
    <row r="1669" spans="2:22" x14ac:dyDescent="0.3">
      <c r="B1669" s="12" t="s">
        <v>13</v>
      </c>
      <c r="C1669" s="12">
        <v>1661</v>
      </c>
      <c r="D1669" s="12">
        <v>184</v>
      </c>
      <c r="E1669" s="13">
        <v>121.6</v>
      </c>
      <c r="F1669" s="22">
        <f t="shared" si="301"/>
        <v>33.777777777777779</v>
      </c>
      <c r="G1669" s="14">
        <f t="shared" si="309"/>
        <v>0.20833333333333331</v>
      </c>
      <c r="H1669" s="14">
        <f>('motorcycle data'!$C$4)*(G1669)</f>
        <v>41.249999999999993</v>
      </c>
      <c r="I1669" s="14">
        <f>0.5*1.225*F1669^2*('motorcycle data'!$F$4)*('motorcycle data'!$G$4)</f>
        <v>229.91332345679012</v>
      </c>
      <c r="J1669" s="14">
        <f>IF(F1669=0,0,H1669+I1669+'motorcycle data'!$E$7)</f>
        <v>310.01092345679012</v>
      </c>
      <c r="K1669" s="14">
        <f t="shared" si="302"/>
        <v>310.01092345679012</v>
      </c>
      <c r="L1669" s="14">
        <f t="shared" si="303"/>
        <v>0</v>
      </c>
      <c r="M1669" s="14">
        <f t="shared" si="304"/>
        <v>10.471480081207133</v>
      </c>
      <c r="N1669" s="14">
        <f t="shared" si="300"/>
        <v>10.471480081207133</v>
      </c>
      <c r="O1669" s="14">
        <f t="shared" si="305"/>
        <v>0</v>
      </c>
      <c r="P1669" s="14">
        <f t="shared" si="306"/>
        <v>0</v>
      </c>
      <c r="Q1669" s="14" t="str">
        <f t="shared" si="307"/>
        <v/>
      </c>
      <c r="R1669" s="14"/>
      <c r="S1669" s="14"/>
      <c r="T1669" s="14">
        <f t="shared" si="310"/>
        <v>2728.650713580796</v>
      </c>
      <c r="U1669" s="14">
        <f t="shared" si="311"/>
        <v>222.38131624809319</v>
      </c>
      <c r="V1669" s="14">
        <f t="shared" si="308"/>
        <v>0</v>
      </c>
    </row>
    <row r="1670" spans="2:22" x14ac:dyDescent="0.3">
      <c r="B1670" s="12" t="s">
        <v>13</v>
      </c>
      <c r="C1670" s="12">
        <v>1662</v>
      </c>
      <c r="D1670" s="12">
        <v>185</v>
      </c>
      <c r="E1670" s="13">
        <v>122.3</v>
      </c>
      <c r="F1670" s="22">
        <f t="shared" si="301"/>
        <v>33.972222222222221</v>
      </c>
      <c r="G1670" s="14">
        <f t="shared" si="309"/>
        <v>0.20833333333333331</v>
      </c>
      <c r="H1670" s="14">
        <f>('motorcycle data'!$C$4)*(G1670)</f>
        <v>41.249999999999993</v>
      </c>
      <c r="I1670" s="14">
        <f>0.5*1.225*F1670^2*('motorcycle data'!$F$4)*('motorcycle data'!$G$4)</f>
        <v>232.5679707658179</v>
      </c>
      <c r="J1670" s="14">
        <f>IF(F1670=0,0,H1670+I1670+'motorcycle data'!$E$7)</f>
        <v>312.6655707658179</v>
      </c>
      <c r="K1670" s="14">
        <f t="shared" si="302"/>
        <v>312.6655707658179</v>
      </c>
      <c r="L1670" s="14">
        <f t="shared" si="303"/>
        <v>0</v>
      </c>
      <c r="M1670" s="14">
        <f t="shared" si="304"/>
        <v>10.621944251294313</v>
      </c>
      <c r="N1670" s="14">
        <f t="shared" si="300"/>
        <v>10.621944251294313</v>
      </c>
      <c r="O1670" s="14">
        <f t="shared" si="305"/>
        <v>0</v>
      </c>
      <c r="P1670" s="14">
        <f t="shared" si="306"/>
        <v>0</v>
      </c>
      <c r="Q1670" s="14" t="str">
        <f t="shared" si="307"/>
        <v/>
      </c>
      <c r="R1670" s="14"/>
      <c r="S1670" s="14"/>
      <c r="T1670" s="14">
        <f t="shared" si="310"/>
        <v>2739.2726578320903</v>
      </c>
      <c r="U1670" s="14">
        <f t="shared" si="311"/>
        <v>222.38131624809319</v>
      </c>
      <c r="V1670" s="14">
        <f t="shared" si="308"/>
        <v>0</v>
      </c>
    </row>
    <row r="1671" spans="2:22" x14ac:dyDescent="0.3">
      <c r="B1671" s="12" t="s">
        <v>13</v>
      </c>
      <c r="C1671" s="12">
        <v>1663</v>
      </c>
      <c r="D1671" s="12">
        <v>186</v>
      </c>
      <c r="E1671" s="13">
        <v>123.1</v>
      </c>
      <c r="F1671" s="22">
        <f t="shared" si="301"/>
        <v>34.194444444444443</v>
      </c>
      <c r="G1671" s="14">
        <f t="shared" si="309"/>
        <v>0.20833333333333331</v>
      </c>
      <c r="H1671" s="14">
        <f>('motorcycle data'!$C$4)*(G1671)</f>
        <v>41.249999999999993</v>
      </c>
      <c r="I1671" s="14">
        <f>0.5*1.225*F1671^2*('motorcycle data'!$F$4)*('motorcycle data'!$G$4)</f>
        <v>235.62051196952157</v>
      </c>
      <c r="J1671" s="14">
        <f>IF(F1671=0,0,H1671+I1671+'motorcycle data'!$E$7)</f>
        <v>315.71811196952154</v>
      </c>
      <c r="K1671" s="14">
        <f t="shared" si="302"/>
        <v>315.71811196952154</v>
      </c>
      <c r="L1671" s="14">
        <f t="shared" si="303"/>
        <v>0</v>
      </c>
      <c r="M1671" s="14">
        <f t="shared" si="304"/>
        <v>10.795805439846694</v>
      </c>
      <c r="N1671" s="14">
        <f t="shared" si="300"/>
        <v>10.795805439846694</v>
      </c>
      <c r="O1671" s="14">
        <f t="shared" si="305"/>
        <v>0</v>
      </c>
      <c r="P1671" s="14">
        <f t="shared" si="306"/>
        <v>0</v>
      </c>
      <c r="Q1671" s="14" t="str">
        <f t="shared" si="307"/>
        <v/>
      </c>
      <c r="R1671" s="14"/>
      <c r="S1671" s="14"/>
      <c r="T1671" s="14">
        <f t="shared" si="310"/>
        <v>2750.0684632719372</v>
      </c>
      <c r="U1671" s="14">
        <f t="shared" si="311"/>
        <v>222.38131624809319</v>
      </c>
      <c r="V1671" s="14">
        <f t="shared" si="308"/>
        <v>0</v>
      </c>
    </row>
    <row r="1672" spans="2:22" x14ac:dyDescent="0.3">
      <c r="B1672" s="12" t="s">
        <v>13</v>
      </c>
      <c r="C1672" s="12">
        <v>1664</v>
      </c>
      <c r="D1672" s="12">
        <v>187</v>
      </c>
      <c r="E1672" s="13">
        <v>123.8</v>
      </c>
      <c r="F1672" s="22">
        <f t="shared" si="301"/>
        <v>34.388888888888886</v>
      </c>
      <c r="G1672" s="14">
        <f t="shared" si="309"/>
        <v>0.18055555555555713</v>
      </c>
      <c r="H1672" s="14">
        <f>('motorcycle data'!$C$4)*(G1672)</f>
        <v>35.750000000000313</v>
      </c>
      <c r="I1672" s="14">
        <f>0.5*1.225*F1672^2*('motorcycle data'!$F$4)*('motorcycle data'!$G$4)</f>
        <v>238.30781176697528</v>
      </c>
      <c r="J1672" s="14">
        <f>IF(F1672=0,0,H1672+I1672+'motorcycle data'!$E$7)</f>
        <v>312.90541176697559</v>
      </c>
      <c r="K1672" s="14">
        <f t="shared" si="302"/>
        <v>312.90541176697559</v>
      </c>
      <c r="L1672" s="14">
        <f t="shared" si="303"/>
        <v>0</v>
      </c>
      <c r="M1672" s="14">
        <f t="shared" si="304"/>
        <v>10.760469437986549</v>
      </c>
      <c r="N1672" s="14">
        <f t="shared" ref="N1672:N1735" si="312">IF(M1672&gt;0,M1672,0)</f>
        <v>10.760469437986549</v>
      </c>
      <c r="O1672" s="14">
        <f t="shared" si="305"/>
        <v>0</v>
      </c>
      <c r="P1672" s="14">
        <f t="shared" si="306"/>
        <v>0</v>
      </c>
      <c r="Q1672" s="14" t="str">
        <f t="shared" si="307"/>
        <v/>
      </c>
      <c r="R1672" s="14"/>
      <c r="S1672" s="14"/>
      <c r="T1672" s="14">
        <f t="shared" si="310"/>
        <v>2760.8289327099237</v>
      </c>
      <c r="U1672" s="14">
        <f t="shared" si="311"/>
        <v>222.38131624809319</v>
      </c>
      <c r="V1672" s="14">
        <f t="shared" si="308"/>
        <v>0</v>
      </c>
    </row>
    <row r="1673" spans="2:22" x14ac:dyDescent="0.3">
      <c r="B1673" s="12" t="s">
        <v>13</v>
      </c>
      <c r="C1673" s="12">
        <v>1665</v>
      </c>
      <c r="D1673" s="12">
        <v>188</v>
      </c>
      <c r="E1673" s="13">
        <v>124.4</v>
      </c>
      <c r="F1673" s="22">
        <f t="shared" ref="F1673:F1736" si="313">E1673/3.6</f>
        <v>34.555555555555557</v>
      </c>
      <c r="G1673" s="14">
        <f t="shared" si="309"/>
        <v>0.16666666666666705</v>
      </c>
      <c r="H1673" s="14">
        <f>('motorcycle data'!$C$4)*(G1673)</f>
        <v>33.000000000000078</v>
      </c>
      <c r="I1673" s="14">
        <f>0.5*1.225*F1673^2*('motorcycle data'!$F$4)*('motorcycle data'!$G$4)</f>
        <v>240.62333966049385</v>
      </c>
      <c r="J1673" s="14">
        <f>IF(F1673=0,0,H1673+I1673+'motorcycle data'!$E$7)</f>
        <v>312.47093966049391</v>
      </c>
      <c r="K1673" s="14">
        <f t="shared" ref="K1673:K1736" si="314">IF(J1673&lt;=0,0,J1673)</f>
        <v>312.47093966049391</v>
      </c>
      <c r="L1673" s="14">
        <f t="shared" ref="L1673:L1736" si="315">IF(J1673&lt;0,J1673*-1,0)</f>
        <v>0</v>
      </c>
      <c r="M1673" s="14">
        <f t="shared" ref="M1673:M1736" si="316">(J1673*F1673)/1000</f>
        <v>10.797606914934846</v>
      </c>
      <c r="N1673" s="14">
        <f t="shared" si="312"/>
        <v>10.797606914934846</v>
      </c>
      <c r="O1673" s="14">
        <f t="shared" ref="O1673:O1736" si="317">IF(M1673&lt;0,M1673*-1,0)</f>
        <v>0</v>
      </c>
      <c r="P1673" s="14">
        <f t="shared" ref="P1673:P1736" si="318">O1673*0.75</f>
        <v>0</v>
      </c>
      <c r="Q1673" s="14" t="str">
        <f t="shared" ref="Q1673:Q1736" si="319">IF(G1673&lt;0,P1673,"")</f>
        <v/>
      </c>
      <c r="R1673" s="14"/>
      <c r="S1673" s="14"/>
      <c r="T1673" s="14">
        <f t="shared" si="310"/>
        <v>2771.6265396248587</v>
      </c>
      <c r="U1673" s="14">
        <f t="shared" si="311"/>
        <v>222.38131624809319</v>
      </c>
      <c r="V1673" s="14">
        <f t="shared" ref="V1673:V1736" si="320">O1673*0.75*0.9*0.9</f>
        <v>0</v>
      </c>
    </row>
    <row r="1674" spans="2:22" x14ac:dyDescent="0.3">
      <c r="B1674" s="12" t="s">
        <v>13</v>
      </c>
      <c r="C1674" s="12">
        <v>1666</v>
      </c>
      <c r="D1674" s="12">
        <v>189</v>
      </c>
      <c r="E1674" s="13">
        <v>125</v>
      </c>
      <c r="F1674" s="22">
        <f t="shared" si="313"/>
        <v>34.722222222222221</v>
      </c>
      <c r="G1674" s="14">
        <f t="shared" ref="G1674:G1737" si="321">($E1675-$E1673)/2/3.6</f>
        <v>0.1388888888888889</v>
      </c>
      <c r="H1674" s="14">
        <f>('motorcycle data'!$C$4)*(G1674)</f>
        <v>27.5</v>
      </c>
      <c r="I1674" s="14">
        <f>0.5*1.225*F1674^2*('motorcycle data'!$F$4)*('motorcycle data'!$G$4)</f>
        <v>242.95006269290124</v>
      </c>
      <c r="J1674" s="14">
        <f>IF(F1674=0,0,H1674+I1674+'motorcycle data'!$E$7)</f>
        <v>309.29766269290127</v>
      </c>
      <c r="K1674" s="14">
        <f t="shared" si="314"/>
        <v>309.29766269290127</v>
      </c>
      <c r="L1674" s="14">
        <f t="shared" si="315"/>
        <v>0</v>
      </c>
      <c r="M1674" s="14">
        <f t="shared" si="316"/>
        <v>10.739502176836849</v>
      </c>
      <c r="N1674" s="14">
        <f t="shared" si="312"/>
        <v>10.739502176836849</v>
      </c>
      <c r="O1674" s="14">
        <f t="shared" si="317"/>
        <v>0</v>
      </c>
      <c r="P1674" s="14">
        <f t="shared" si="318"/>
        <v>0</v>
      </c>
      <c r="Q1674" s="14" t="str">
        <f t="shared" si="319"/>
        <v/>
      </c>
      <c r="R1674" s="14"/>
      <c r="S1674" s="14"/>
      <c r="T1674" s="14">
        <f t="shared" ref="T1674:T1737" si="322">T1673+N1674</f>
        <v>2782.3660418016957</v>
      </c>
      <c r="U1674" s="14">
        <f t="shared" ref="U1674:U1737" si="323">U1673+O1674</f>
        <v>222.38131624809319</v>
      </c>
      <c r="V1674" s="14">
        <f t="shared" si="320"/>
        <v>0</v>
      </c>
    </row>
    <row r="1675" spans="2:22" x14ac:dyDescent="0.3">
      <c r="B1675" s="12" t="s">
        <v>13</v>
      </c>
      <c r="C1675" s="12">
        <v>1667</v>
      </c>
      <c r="D1675" s="12">
        <v>190</v>
      </c>
      <c r="E1675" s="13">
        <v>125.4</v>
      </c>
      <c r="F1675" s="22">
        <f t="shared" si="313"/>
        <v>34.833333333333336</v>
      </c>
      <c r="G1675" s="14">
        <f t="shared" si="321"/>
        <v>0.11111111111111072</v>
      </c>
      <c r="H1675" s="14">
        <f>('motorcycle data'!$C$4)*(G1675)</f>
        <v>21.999999999999922</v>
      </c>
      <c r="I1675" s="14">
        <f>0.5*1.225*F1675^2*('motorcycle data'!$F$4)*('motorcycle data'!$G$4)</f>
        <v>244.50743090277783</v>
      </c>
      <c r="J1675" s="14">
        <f>IF(F1675=0,0,H1675+I1675+'motorcycle data'!$E$7)</f>
        <v>305.35503090277774</v>
      </c>
      <c r="K1675" s="14">
        <f t="shared" si="314"/>
        <v>305.35503090277774</v>
      </c>
      <c r="L1675" s="14">
        <f t="shared" si="315"/>
        <v>0</v>
      </c>
      <c r="M1675" s="14">
        <f t="shared" si="316"/>
        <v>10.636533576446759</v>
      </c>
      <c r="N1675" s="14">
        <f t="shared" si="312"/>
        <v>10.636533576446759</v>
      </c>
      <c r="O1675" s="14">
        <f t="shared" si="317"/>
        <v>0</v>
      </c>
      <c r="P1675" s="14">
        <f t="shared" si="318"/>
        <v>0</v>
      </c>
      <c r="Q1675" s="14" t="str">
        <f t="shared" si="319"/>
        <v/>
      </c>
      <c r="R1675" s="14"/>
      <c r="S1675" s="14"/>
      <c r="T1675" s="14">
        <f t="shared" si="322"/>
        <v>2793.0025753781424</v>
      </c>
      <c r="U1675" s="14">
        <f t="shared" si="323"/>
        <v>222.38131624809319</v>
      </c>
      <c r="V1675" s="14">
        <f t="shared" si="320"/>
        <v>0</v>
      </c>
    </row>
    <row r="1676" spans="2:22" x14ac:dyDescent="0.3">
      <c r="B1676" s="12" t="s">
        <v>13</v>
      </c>
      <c r="C1676" s="12">
        <v>1668</v>
      </c>
      <c r="D1676" s="12">
        <v>191</v>
      </c>
      <c r="E1676" s="13">
        <v>125.8</v>
      </c>
      <c r="F1676" s="22">
        <f t="shared" si="313"/>
        <v>34.944444444444443</v>
      </c>
      <c r="G1676" s="14">
        <f t="shared" si="321"/>
        <v>9.7222222222220642E-2</v>
      </c>
      <c r="H1676" s="14">
        <f>('motorcycle data'!$C$4)*(G1676)</f>
        <v>19.249999999999687</v>
      </c>
      <c r="I1676" s="14">
        <f>0.5*1.225*F1676^2*('motorcycle data'!$F$4)*('motorcycle data'!$G$4)</f>
        <v>246.06977472993822</v>
      </c>
      <c r="J1676" s="14">
        <f>IF(F1676=0,0,H1676+I1676+'motorcycle data'!$E$7)</f>
        <v>304.16737472993788</v>
      </c>
      <c r="K1676" s="14">
        <f t="shared" si="314"/>
        <v>304.16737472993788</v>
      </c>
      <c r="L1676" s="14">
        <f t="shared" si="315"/>
        <v>0</v>
      </c>
      <c r="M1676" s="14">
        <f t="shared" si="316"/>
        <v>10.628959928062828</v>
      </c>
      <c r="N1676" s="14">
        <f t="shared" si="312"/>
        <v>10.628959928062828</v>
      </c>
      <c r="O1676" s="14">
        <f t="shared" si="317"/>
        <v>0</v>
      </c>
      <c r="P1676" s="14">
        <f t="shared" si="318"/>
        <v>0</v>
      </c>
      <c r="Q1676" s="14" t="str">
        <f t="shared" si="319"/>
        <v/>
      </c>
      <c r="R1676" s="14"/>
      <c r="S1676" s="14"/>
      <c r="T1676" s="14">
        <f t="shared" si="322"/>
        <v>2803.631535306205</v>
      </c>
      <c r="U1676" s="14">
        <f t="shared" si="323"/>
        <v>222.38131624809319</v>
      </c>
      <c r="V1676" s="14">
        <f t="shared" si="320"/>
        <v>0</v>
      </c>
    </row>
    <row r="1677" spans="2:22" x14ac:dyDescent="0.3">
      <c r="B1677" s="12" t="s">
        <v>13</v>
      </c>
      <c r="C1677" s="12">
        <v>1669</v>
      </c>
      <c r="D1677" s="12">
        <v>192</v>
      </c>
      <c r="E1677" s="13">
        <v>126.1</v>
      </c>
      <c r="F1677" s="22">
        <f t="shared" si="313"/>
        <v>35.027777777777779</v>
      </c>
      <c r="G1677" s="14">
        <f t="shared" si="321"/>
        <v>8.3333333333334522E-2</v>
      </c>
      <c r="H1677" s="14">
        <f>('motorcycle data'!$C$4)*(G1677)</f>
        <v>16.500000000000234</v>
      </c>
      <c r="I1677" s="14">
        <f>0.5*1.225*F1677^2*('motorcycle data'!$F$4)*('motorcycle data'!$G$4)</f>
        <v>247.24479784915118</v>
      </c>
      <c r="J1677" s="14">
        <f>IF(F1677=0,0,H1677+I1677+'motorcycle data'!$E$7)</f>
        <v>302.59239784915144</v>
      </c>
      <c r="K1677" s="14">
        <f t="shared" si="314"/>
        <v>302.59239784915144</v>
      </c>
      <c r="L1677" s="14">
        <f t="shared" si="315"/>
        <v>0</v>
      </c>
      <c r="M1677" s="14">
        <f t="shared" si="316"/>
        <v>10.599139269104999</v>
      </c>
      <c r="N1677" s="14">
        <f t="shared" si="312"/>
        <v>10.599139269104999</v>
      </c>
      <c r="O1677" s="14">
        <f t="shared" si="317"/>
        <v>0</v>
      </c>
      <c r="P1677" s="14">
        <f t="shared" si="318"/>
        <v>0</v>
      </c>
      <c r="Q1677" s="14" t="str">
        <f t="shared" si="319"/>
        <v/>
      </c>
      <c r="R1677" s="14"/>
      <c r="S1677" s="14"/>
      <c r="T1677" s="14">
        <f t="shared" si="322"/>
        <v>2814.2306745753099</v>
      </c>
      <c r="U1677" s="14">
        <f t="shared" si="323"/>
        <v>222.38131624809319</v>
      </c>
      <c r="V1677" s="14">
        <f t="shared" si="320"/>
        <v>0</v>
      </c>
    </row>
    <row r="1678" spans="2:22" x14ac:dyDescent="0.3">
      <c r="B1678" s="12" t="s">
        <v>13</v>
      </c>
      <c r="C1678" s="12">
        <v>1670</v>
      </c>
      <c r="D1678" s="12">
        <v>193</v>
      </c>
      <c r="E1678" s="13">
        <v>126.4</v>
      </c>
      <c r="F1678" s="22">
        <f t="shared" si="313"/>
        <v>35.111111111111114</v>
      </c>
      <c r="G1678" s="14">
        <f t="shared" si="321"/>
        <v>6.9444444444444448E-2</v>
      </c>
      <c r="H1678" s="14">
        <f>('motorcycle data'!$C$4)*(G1678)</f>
        <v>13.75</v>
      </c>
      <c r="I1678" s="14">
        <f>0.5*1.225*F1678^2*('motorcycle data'!$F$4)*('motorcycle data'!$G$4)</f>
        <v>248.42261975308645</v>
      </c>
      <c r="J1678" s="14">
        <f>IF(F1678=0,0,H1678+I1678+'motorcycle data'!$E$7)</f>
        <v>301.02021975308645</v>
      </c>
      <c r="K1678" s="14">
        <f t="shared" si="314"/>
        <v>301.02021975308645</v>
      </c>
      <c r="L1678" s="14">
        <f t="shared" si="315"/>
        <v>0</v>
      </c>
      <c r="M1678" s="14">
        <f t="shared" si="316"/>
        <v>10.569154382441702</v>
      </c>
      <c r="N1678" s="14">
        <f t="shared" si="312"/>
        <v>10.569154382441702</v>
      </c>
      <c r="O1678" s="14">
        <f t="shared" si="317"/>
        <v>0</v>
      </c>
      <c r="P1678" s="14">
        <f t="shared" si="318"/>
        <v>0</v>
      </c>
      <c r="Q1678" s="14" t="str">
        <f t="shared" si="319"/>
        <v/>
      </c>
      <c r="R1678" s="14"/>
      <c r="S1678" s="14"/>
      <c r="T1678" s="14">
        <f t="shared" si="322"/>
        <v>2824.7998289577517</v>
      </c>
      <c r="U1678" s="14">
        <f t="shared" si="323"/>
        <v>222.38131624809319</v>
      </c>
      <c r="V1678" s="14">
        <f t="shared" si="320"/>
        <v>0</v>
      </c>
    </row>
    <row r="1679" spans="2:22" x14ac:dyDescent="0.3">
      <c r="B1679" s="12" t="s">
        <v>13</v>
      </c>
      <c r="C1679" s="12">
        <v>1671</v>
      </c>
      <c r="D1679" s="12">
        <v>194</v>
      </c>
      <c r="E1679" s="13">
        <v>126.6</v>
      </c>
      <c r="F1679" s="22">
        <f t="shared" si="313"/>
        <v>35.166666666666664</v>
      </c>
      <c r="G1679" s="14">
        <f t="shared" si="321"/>
        <v>4.1666666666666269E-2</v>
      </c>
      <c r="H1679" s="14">
        <f>('motorcycle data'!$C$4)*(G1679)</f>
        <v>8.2499999999999218</v>
      </c>
      <c r="I1679" s="14">
        <f>0.5*1.225*F1679^2*('motorcycle data'!$F$4)*('motorcycle data'!$G$4)</f>
        <v>249.20938923611106</v>
      </c>
      <c r="J1679" s="14">
        <f>IF(F1679=0,0,H1679+I1679+'motorcycle data'!$E$7)</f>
        <v>296.30698923611101</v>
      </c>
      <c r="K1679" s="14">
        <f t="shared" si="314"/>
        <v>296.30698923611101</v>
      </c>
      <c r="L1679" s="14">
        <f t="shared" si="315"/>
        <v>0</v>
      </c>
      <c r="M1679" s="14">
        <f t="shared" si="316"/>
        <v>10.420129121469904</v>
      </c>
      <c r="N1679" s="14">
        <f t="shared" si="312"/>
        <v>10.420129121469904</v>
      </c>
      <c r="O1679" s="14">
        <f t="shared" si="317"/>
        <v>0</v>
      </c>
      <c r="P1679" s="14">
        <f t="shared" si="318"/>
        <v>0</v>
      </c>
      <c r="Q1679" s="14" t="str">
        <f t="shared" si="319"/>
        <v/>
      </c>
      <c r="R1679" s="14"/>
      <c r="S1679" s="14"/>
      <c r="T1679" s="14">
        <f t="shared" si="322"/>
        <v>2835.2199580792217</v>
      </c>
      <c r="U1679" s="14">
        <f t="shared" si="323"/>
        <v>222.38131624809319</v>
      </c>
      <c r="V1679" s="14">
        <f t="shared" si="320"/>
        <v>0</v>
      </c>
    </row>
    <row r="1680" spans="2:22" x14ac:dyDescent="0.3">
      <c r="B1680" s="12" t="s">
        <v>13</v>
      </c>
      <c r="C1680" s="12">
        <v>1672</v>
      </c>
      <c r="D1680" s="12">
        <v>195</v>
      </c>
      <c r="E1680" s="13">
        <v>126.7</v>
      </c>
      <c r="F1680" s="22">
        <f t="shared" si="313"/>
        <v>35.194444444444443</v>
      </c>
      <c r="G1680" s="14">
        <f t="shared" si="321"/>
        <v>2.7777777777778172E-2</v>
      </c>
      <c r="H1680" s="14">
        <f>('motorcycle data'!$C$4)*(G1680)</f>
        <v>5.5000000000000782</v>
      </c>
      <c r="I1680" s="14">
        <f>0.5*1.225*F1680^2*('motorcycle data'!$F$4)*('motorcycle data'!$G$4)</f>
        <v>249.60324044174379</v>
      </c>
      <c r="J1680" s="14">
        <f>IF(F1680=0,0,H1680+I1680+'motorcycle data'!$E$7)</f>
        <v>293.95084044174388</v>
      </c>
      <c r="K1680" s="14">
        <f t="shared" si="314"/>
        <v>293.95084044174388</v>
      </c>
      <c r="L1680" s="14">
        <f t="shared" si="315"/>
        <v>0</v>
      </c>
      <c r="M1680" s="14">
        <f t="shared" si="316"/>
        <v>10.345436523324707</v>
      </c>
      <c r="N1680" s="14">
        <f t="shared" si="312"/>
        <v>10.345436523324707</v>
      </c>
      <c r="O1680" s="14">
        <f t="shared" si="317"/>
        <v>0</v>
      </c>
      <c r="P1680" s="14">
        <f t="shared" si="318"/>
        <v>0</v>
      </c>
      <c r="Q1680" s="14" t="str">
        <f t="shared" si="319"/>
        <v/>
      </c>
      <c r="R1680" s="14"/>
      <c r="S1680" s="14"/>
      <c r="T1680" s="14">
        <f t="shared" si="322"/>
        <v>2845.5653946025463</v>
      </c>
      <c r="U1680" s="14">
        <f t="shared" si="323"/>
        <v>222.38131624809319</v>
      </c>
      <c r="V1680" s="14">
        <f t="shared" si="320"/>
        <v>0</v>
      </c>
    </row>
    <row r="1681" spans="2:22" x14ac:dyDescent="0.3">
      <c r="B1681" s="12" t="s">
        <v>13</v>
      </c>
      <c r="C1681" s="12">
        <v>1673</v>
      </c>
      <c r="D1681" s="12">
        <v>196</v>
      </c>
      <c r="E1681" s="13">
        <v>126.8</v>
      </c>
      <c r="F1681" s="22">
        <f t="shared" si="313"/>
        <v>35.222222222222221</v>
      </c>
      <c r="G1681" s="14">
        <f t="shared" si="321"/>
        <v>2.7777777777778172E-2</v>
      </c>
      <c r="H1681" s="14">
        <f>('motorcycle data'!$C$4)*(G1681)</f>
        <v>5.5000000000000782</v>
      </c>
      <c r="I1681" s="14">
        <f>0.5*1.225*F1681^2*('motorcycle data'!$F$4)*('motorcycle data'!$G$4)</f>
        <v>249.99740262345676</v>
      </c>
      <c r="J1681" s="14">
        <f>IF(F1681=0,0,H1681+I1681+'motorcycle data'!$E$7)</f>
        <v>294.34500262345682</v>
      </c>
      <c r="K1681" s="14">
        <f t="shared" si="314"/>
        <v>294.34500262345682</v>
      </c>
      <c r="L1681" s="14">
        <f t="shared" si="315"/>
        <v>0</v>
      </c>
      <c r="M1681" s="14">
        <f t="shared" si="316"/>
        <v>10.367485092403978</v>
      </c>
      <c r="N1681" s="14">
        <f t="shared" si="312"/>
        <v>10.367485092403978</v>
      </c>
      <c r="O1681" s="14">
        <f t="shared" si="317"/>
        <v>0</v>
      </c>
      <c r="P1681" s="14">
        <f t="shared" si="318"/>
        <v>0</v>
      </c>
      <c r="Q1681" s="14" t="str">
        <f t="shared" si="319"/>
        <v/>
      </c>
      <c r="R1681" s="14"/>
      <c r="S1681" s="14"/>
      <c r="T1681" s="14">
        <f t="shared" si="322"/>
        <v>2855.9328796949503</v>
      </c>
      <c r="U1681" s="14">
        <f t="shared" si="323"/>
        <v>222.38131624809319</v>
      </c>
      <c r="V1681" s="14">
        <f t="shared" si="320"/>
        <v>0</v>
      </c>
    </row>
    <row r="1682" spans="2:22" x14ac:dyDescent="0.3">
      <c r="B1682" s="12" t="s">
        <v>13</v>
      </c>
      <c r="C1682" s="12">
        <v>1674</v>
      </c>
      <c r="D1682" s="12">
        <v>197</v>
      </c>
      <c r="E1682" s="13">
        <v>126.9</v>
      </c>
      <c r="F1682" s="22">
        <f t="shared" si="313"/>
        <v>35.25</v>
      </c>
      <c r="G1682" s="14">
        <f t="shared" si="321"/>
        <v>1.3888888888890073E-2</v>
      </c>
      <c r="H1682" s="14">
        <f>('motorcycle data'!$C$4)*(G1682)</f>
        <v>2.7500000000002345</v>
      </c>
      <c r="I1682" s="14">
        <f>0.5*1.225*F1682^2*('motorcycle data'!$F$4)*('motorcycle data'!$G$4)</f>
        <v>250.39187578124998</v>
      </c>
      <c r="J1682" s="14">
        <f>IF(F1682=0,0,H1682+I1682+'motorcycle data'!$E$7)</f>
        <v>291.98947578125023</v>
      </c>
      <c r="K1682" s="14">
        <f t="shared" si="314"/>
        <v>291.98947578125023</v>
      </c>
      <c r="L1682" s="14">
        <f t="shared" si="315"/>
        <v>0</v>
      </c>
      <c r="M1682" s="14">
        <f t="shared" si="316"/>
        <v>10.292629021289072</v>
      </c>
      <c r="N1682" s="14">
        <f t="shared" si="312"/>
        <v>10.292629021289072</v>
      </c>
      <c r="O1682" s="14">
        <f t="shared" si="317"/>
        <v>0</v>
      </c>
      <c r="P1682" s="14">
        <f t="shared" si="318"/>
        <v>0</v>
      </c>
      <c r="Q1682" s="14" t="str">
        <f t="shared" si="319"/>
        <v/>
      </c>
      <c r="R1682" s="14"/>
      <c r="S1682" s="14"/>
      <c r="T1682" s="14">
        <f t="shared" si="322"/>
        <v>2866.2255087162393</v>
      </c>
      <c r="U1682" s="14">
        <f t="shared" si="323"/>
        <v>222.38131624809319</v>
      </c>
      <c r="V1682" s="14">
        <f t="shared" si="320"/>
        <v>0</v>
      </c>
    </row>
    <row r="1683" spans="2:22" x14ac:dyDescent="0.3">
      <c r="B1683" s="12" t="s">
        <v>13</v>
      </c>
      <c r="C1683" s="12">
        <v>1675</v>
      </c>
      <c r="D1683" s="12">
        <v>198</v>
      </c>
      <c r="E1683" s="13">
        <v>126.9</v>
      </c>
      <c r="F1683" s="22">
        <f t="shared" si="313"/>
        <v>35.25</v>
      </c>
      <c r="G1683" s="14">
        <f t="shared" si="321"/>
        <v>0</v>
      </c>
      <c r="H1683" s="14">
        <f>('motorcycle data'!$C$4)*(G1683)</f>
        <v>0</v>
      </c>
      <c r="I1683" s="14">
        <f>0.5*1.225*F1683^2*('motorcycle data'!$F$4)*('motorcycle data'!$G$4)</f>
        <v>250.39187578124998</v>
      </c>
      <c r="J1683" s="14">
        <f>IF(F1683=0,0,H1683+I1683+'motorcycle data'!$E$7)</f>
        <v>289.23947578125001</v>
      </c>
      <c r="K1683" s="14">
        <f t="shared" si="314"/>
        <v>289.23947578125001</v>
      </c>
      <c r="L1683" s="14">
        <f t="shared" si="315"/>
        <v>0</v>
      </c>
      <c r="M1683" s="14">
        <f t="shared" si="316"/>
        <v>10.195691521289064</v>
      </c>
      <c r="N1683" s="14">
        <f t="shared" si="312"/>
        <v>10.195691521289064</v>
      </c>
      <c r="O1683" s="14">
        <f t="shared" si="317"/>
        <v>0</v>
      </c>
      <c r="P1683" s="14">
        <f t="shared" si="318"/>
        <v>0</v>
      </c>
      <c r="Q1683" s="14" t="str">
        <f t="shared" si="319"/>
        <v/>
      </c>
      <c r="R1683" s="14"/>
      <c r="S1683" s="14"/>
      <c r="T1683" s="14">
        <f t="shared" si="322"/>
        <v>2876.4212002375284</v>
      </c>
      <c r="U1683" s="14">
        <f t="shared" si="323"/>
        <v>222.38131624809319</v>
      </c>
      <c r="V1683" s="14">
        <f t="shared" si="320"/>
        <v>0</v>
      </c>
    </row>
    <row r="1684" spans="2:22" x14ac:dyDescent="0.3">
      <c r="B1684" s="12" t="s">
        <v>13</v>
      </c>
      <c r="C1684" s="12">
        <v>1676</v>
      </c>
      <c r="D1684" s="12">
        <v>199</v>
      </c>
      <c r="E1684" s="13">
        <v>126.9</v>
      </c>
      <c r="F1684" s="22">
        <f t="shared" si="313"/>
        <v>35.25</v>
      </c>
      <c r="G1684" s="14">
        <f t="shared" si="321"/>
        <v>-1.3888888888890073E-2</v>
      </c>
      <c r="H1684" s="14">
        <f>('motorcycle data'!$C$4)*(G1684)</f>
        <v>-2.7500000000002345</v>
      </c>
      <c r="I1684" s="14">
        <f>0.5*1.225*F1684^2*('motorcycle data'!$F$4)*('motorcycle data'!$G$4)</f>
        <v>250.39187578124998</v>
      </c>
      <c r="J1684" s="14">
        <f>IF(F1684=0,0,H1684+I1684+'motorcycle data'!$E$7)</f>
        <v>286.48947578124978</v>
      </c>
      <c r="K1684" s="14">
        <f t="shared" si="314"/>
        <v>286.48947578124978</v>
      </c>
      <c r="L1684" s="14">
        <f t="shared" si="315"/>
        <v>0</v>
      </c>
      <c r="M1684" s="14">
        <f t="shared" si="316"/>
        <v>10.098754021289054</v>
      </c>
      <c r="N1684" s="14">
        <f t="shared" si="312"/>
        <v>10.098754021289054</v>
      </c>
      <c r="O1684" s="14">
        <f t="shared" si="317"/>
        <v>0</v>
      </c>
      <c r="P1684" s="14">
        <f t="shared" si="318"/>
        <v>0</v>
      </c>
      <c r="Q1684" s="14">
        <f t="shared" si="319"/>
        <v>0</v>
      </c>
      <c r="R1684" s="14">
        <f>SUM(Q1684:Q1690)</f>
        <v>0</v>
      </c>
      <c r="S1684" s="14"/>
      <c r="T1684" s="14">
        <f t="shared" si="322"/>
        <v>2886.5199542588175</v>
      </c>
      <c r="U1684" s="14">
        <f t="shared" si="323"/>
        <v>222.38131624809319</v>
      </c>
      <c r="V1684" s="14">
        <f t="shared" si="320"/>
        <v>0</v>
      </c>
    </row>
    <row r="1685" spans="2:22" x14ac:dyDescent="0.3">
      <c r="B1685" s="12" t="s">
        <v>13</v>
      </c>
      <c r="C1685" s="12">
        <v>1677</v>
      </c>
      <c r="D1685" s="12">
        <v>200</v>
      </c>
      <c r="E1685" s="13">
        <v>126.8</v>
      </c>
      <c r="F1685" s="22">
        <f t="shared" si="313"/>
        <v>35.222222222222221</v>
      </c>
      <c r="G1685" s="14">
        <f t="shared" si="321"/>
        <v>-4.1666666666668246E-2</v>
      </c>
      <c r="H1685" s="14">
        <f>('motorcycle data'!$C$4)*(G1685)</f>
        <v>-8.2500000000003126</v>
      </c>
      <c r="I1685" s="14">
        <f>0.5*1.225*F1685^2*('motorcycle data'!$F$4)*('motorcycle data'!$G$4)</f>
        <v>249.99740262345676</v>
      </c>
      <c r="J1685" s="14">
        <f>IF(F1685=0,0,H1685+I1685+'motorcycle data'!$E$7)</f>
        <v>280.59500262345648</v>
      </c>
      <c r="K1685" s="14">
        <f t="shared" si="314"/>
        <v>280.59500262345648</v>
      </c>
      <c r="L1685" s="14">
        <f t="shared" si="315"/>
        <v>0</v>
      </c>
      <c r="M1685" s="14">
        <f t="shared" si="316"/>
        <v>9.8831795368484112</v>
      </c>
      <c r="N1685" s="14">
        <f t="shared" si="312"/>
        <v>9.8831795368484112</v>
      </c>
      <c r="O1685" s="14">
        <f t="shared" si="317"/>
        <v>0</v>
      </c>
      <c r="P1685" s="14">
        <f t="shared" si="318"/>
        <v>0</v>
      </c>
      <c r="Q1685" s="14">
        <f t="shared" si="319"/>
        <v>0</v>
      </c>
      <c r="R1685" s="14"/>
      <c r="S1685" s="14"/>
      <c r="T1685" s="14">
        <f t="shared" si="322"/>
        <v>2896.4031337956658</v>
      </c>
      <c r="U1685" s="14">
        <f t="shared" si="323"/>
        <v>222.38131624809319</v>
      </c>
      <c r="V1685" s="14">
        <f t="shared" si="320"/>
        <v>0</v>
      </c>
    </row>
    <row r="1686" spans="2:22" x14ac:dyDescent="0.3">
      <c r="B1686" s="12" t="s">
        <v>13</v>
      </c>
      <c r="C1686" s="12">
        <v>1678</v>
      </c>
      <c r="D1686" s="12">
        <v>201</v>
      </c>
      <c r="E1686" s="13">
        <v>126.6</v>
      </c>
      <c r="F1686" s="22">
        <f t="shared" si="313"/>
        <v>35.166666666666664</v>
      </c>
      <c r="G1686" s="14">
        <f t="shared" si="321"/>
        <v>-6.9444444444444448E-2</v>
      </c>
      <c r="H1686" s="14">
        <f>('motorcycle data'!$C$4)*(G1686)</f>
        <v>-13.75</v>
      </c>
      <c r="I1686" s="14">
        <f>0.5*1.225*F1686^2*('motorcycle data'!$F$4)*('motorcycle data'!$G$4)</f>
        <v>249.20938923611106</v>
      </c>
      <c r="J1686" s="14">
        <f>IF(F1686=0,0,H1686+I1686+'motorcycle data'!$E$7)</f>
        <v>274.30698923611106</v>
      </c>
      <c r="K1686" s="14">
        <f t="shared" si="314"/>
        <v>274.30698923611106</v>
      </c>
      <c r="L1686" s="14">
        <f t="shared" si="315"/>
        <v>0</v>
      </c>
      <c r="M1686" s="14">
        <f t="shared" si="316"/>
        <v>9.6464624548032383</v>
      </c>
      <c r="N1686" s="14">
        <f t="shared" si="312"/>
        <v>9.6464624548032383</v>
      </c>
      <c r="O1686" s="14">
        <f t="shared" si="317"/>
        <v>0</v>
      </c>
      <c r="P1686" s="14">
        <f t="shared" si="318"/>
        <v>0</v>
      </c>
      <c r="Q1686" s="14">
        <f t="shared" si="319"/>
        <v>0</v>
      </c>
      <c r="R1686" s="14"/>
      <c r="S1686" s="14"/>
      <c r="T1686" s="14">
        <f t="shared" si="322"/>
        <v>2906.0495962504692</v>
      </c>
      <c r="U1686" s="14">
        <f t="shared" si="323"/>
        <v>222.38131624809319</v>
      </c>
      <c r="V1686" s="14">
        <f t="shared" si="320"/>
        <v>0</v>
      </c>
    </row>
    <row r="1687" spans="2:22" x14ac:dyDescent="0.3">
      <c r="B1687" s="12" t="s">
        <v>13</v>
      </c>
      <c r="C1687" s="12">
        <v>1679</v>
      </c>
      <c r="D1687" s="12">
        <v>202</v>
      </c>
      <c r="E1687" s="13">
        <v>126.3</v>
      </c>
      <c r="F1687" s="22">
        <f t="shared" si="313"/>
        <v>35.083333333333329</v>
      </c>
      <c r="G1687" s="14">
        <f t="shared" si="321"/>
        <v>-8.3333333333332538E-2</v>
      </c>
      <c r="H1687" s="14">
        <f>('motorcycle data'!$C$4)*(G1687)</f>
        <v>-16.499999999999844</v>
      </c>
      <c r="I1687" s="14">
        <f>0.5*1.225*F1687^2*('motorcycle data'!$F$4)*('motorcycle data'!$G$4)</f>
        <v>248.02970147569437</v>
      </c>
      <c r="J1687" s="14">
        <f>IF(F1687=0,0,H1687+I1687+'motorcycle data'!$E$7)</f>
        <v>270.37730147569454</v>
      </c>
      <c r="K1687" s="14">
        <f t="shared" si="314"/>
        <v>270.37730147569454</v>
      </c>
      <c r="L1687" s="14">
        <f t="shared" si="315"/>
        <v>0</v>
      </c>
      <c r="M1687" s="14">
        <f t="shared" si="316"/>
        <v>9.4857369934389482</v>
      </c>
      <c r="N1687" s="14">
        <f t="shared" si="312"/>
        <v>9.4857369934389482</v>
      </c>
      <c r="O1687" s="14">
        <f t="shared" si="317"/>
        <v>0</v>
      </c>
      <c r="P1687" s="14">
        <f t="shared" si="318"/>
        <v>0</v>
      </c>
      <c r="Q1687" s="14">
        <f t="shared" si="319"/>
        <v>0</v>
      </c>
      <c r="R1687" s="14"/>
      <c r="S1687" s="14"/>
      <c r="T1687" s="14">
        <f t="shared" si="322"/>
        <v>2915.5353332439081</v>
      </c>
      <c r="U1687" s="14">
        <f t="shared" si="323"/>
        <v>222.38131624809319</v>
      </c>
      <c r="V1687" s="14">
        <f t="shared" si="320"/>
        <v>0</v>
      </c>
    </row>
    <row r="1688" spans="2:22" x14ac:dyDescent="0.3">
      <c r="B1688" s="12" t="s">
        <v>13</v>
      </c>
      <c r="C1688" s="12">
        <v>1680</v>
      </c>
      <c r="D1688" s="12">
        <v>203</v>
      </c>
      <c r="E1688" s="13">
        <v>126</v>
      </c>
      <c r="F1688" s="22">
        <f t="shared" si="313"/>
        <v>35</v>
      </c>
      <c r="G1688" s="14">
        <f t="shared" si="321"/>
        <v>-8.3333333333332538E-2</v>
      </c>
      <c r="H1688" s="14">
        <f>('motorcycle data'!$C$4)*(G1688)</f>
        <v>-16.499999999999844</v>
      </c>
      <c r="I1688" s="14">
        <f>0.5*1.225*F1688^2*('motorcycle data'!$F$4)*('motorcycle data'!$G$4)</f>
        <v>246.8528125</v>
      </c>
      <c r="J1688" s="14">
        <f>IF(F1688=0,0,H1688+I1688+'motorcycle data'!$E$7)</f>
        <v>269.20041250000014</v>
      </c>
      <c r="K1688" s="14">
        <f t="shared" si="314"/>
        <v>269.20041250000014</v>
      </c>
      <c r="L1688" s="14">
        <f t="shared" si="315"/>
        <v>0</v>
      </c>
      <c r="M1688" s="14">
        <f t="shared" si="316"/>
        <v>9.422014437500005</v>
      </c>
      <c r="N1688" s="14">
        <f t="shared" si="312"/>
        <v>9.422014437500005</v>
      </c>
      <c r="O1688" s="14">
        <f t="shared" si="317"/>
        <v>0</v>
      </c>
      <c r="P1688" s="14">
        <f t="shared" si="318"/>
        <v>0</v>
      </c>
      <c r="Q1688" s="14">
        <f t="shared" si="319"/>
        <v>0</v>
      </c>
      <c r="R1688" s="14"/>
      <c r="S1688" s="14"/>
      <c r="T1688" s="14">
        <f t="shared" si="322"/>
        <v>2924.957347681408</v>
      </c>
      <c r="U1688" s="14">
        <f t="shared" si="323"/>
        <v>222.38131624809319</v>
      </c>
      <c r="V1688" s="14">
        <f t="shared" si="320"/>
        <v>0</v>
      </c>
    </row>
    <row r="1689" spans="2:22" x14ac:dyDescent="0.3">
      <c r="B1689" s="12" t="s">
        <v>13</v>
      </c>
      <c r="C1689" s="12">
        <v>1681</v>
      </c>
      <c r="D1689" s="12">
        <v>204</v>
      </c>
      <c r="E1689" s="13">
        <v>125.7</v>
      </c>
      <c r="F1689" s="22">
        <f t="shared" si="313"/>
        <v>34.916666666666664</v>
      </c>
      <c r="G1689" s="14">
        <f t="shared" si="321"/>
        <v>-5.5555555555556344E-2</v>
      </c>
      <c r="H1689" s="14">
        <f>('motorcycle data'!$C$4)*(G1689)</f>
        <v>-11.000000000000156</v>
      </c>
      <c r="I1689" s="14">
        <f>0.5*1.225*F1689^2*('motorcycle data'!$F$4)*('motorcycle data'!$G$4)</f>
        <v>245.67872230902773</v>
      </c>
      <c r="J1689" s="14">
        <f>IF(F1689=0,0,H1689+I1689+'motorcycle data'!$E$7)</f>
        <v>273.52632230902759</v>
      </c>
      <c r="K1689" s="14">
        <f t="shared" si="314"/>
        <v>273.52632230902759</v>
      </c>
      <c r="L1689" s="14">
        <f t="shared" si="315"/>
        <v>0</v>
      </c>
      <c r="M1689" s="14">
        <f t="shared" si="316"/>
        <v>9.5506274206235471</v>
      </c>
      <c r="N1689" s="14">
        <f t="shared" si="312"/>
        <v>9.5506274206235471</v>
      </c>
      <c r="O1689" s="14">
        <f t="shared" si="317"/>
        <v>0</v>
      </c>
      <c r="P1689" s="14">
        <f t="shared" si="318"/>
        <v>0</v>
      </c>
      <c r="Q1689" s="14">
        <f t="shared" si="319"/>
        <v>0</v>
      </c>
      <c r="R1689" s="14"/>
      <c r="S1689" s="14"/>
      <c r="T1689" s="14">
        <f t="shared" si="322"/>
        <v>2934.5079751020317</v>
      </c>
      <c r="U1689" s="14">
        <f t="shared" si="323"/>
        <v>222.38131624809319</v>
      </c>
      <c r="V1689" s="14">
        <f t="shared" si="320"/>
        <v>0</v>
      </c>
    </row>
    <row r="1690" spans="2:22" x14ac:dyDescent="0.3">
      <c r="B1690" s="12" t="s">
        <v>13</v>
      </c>
      <c r="C1690" s="12">
        <v>1682</v>
      </c>
      <c r="D1690" s="12">
        <v>205</v>
      </c>
      <c r="E1690" s="13">
        <v>125.6</v>
      </c>
      <c r="F1690" s="22">
        <f t="shared" si="313"/>
        <v>34.888888888888886</v>
      </c>
      <c r="G1690" s="14">
        <f t="shared" si="321"/>
        <v>-1.3888888888890073E-2</v>
      </c>
      <c r="H1690" s="14">
        <f>('motorcycle data'!$C$4)*(G1690)</f>
        <v>-2.7500000000002345</v>
      </c>
      <c r="I1690" s="14">
        <f>0.5*1.225*F1690^2*('motorcycle data'!$F$4)*('motorcycle data'!$G$4)</f>
        <v>245.28798086419749</v>
      </c>
      <c r="J1690" s="14">
        <f>IF(F1690=0,0,H1690+I1690+'motorcycle data'!$E$7)</f>
        <v>281.38558086419727</v>
      </c>
      <c r="K1690" s="14">
        <f t="shared" si="314"/>
        <v>281.38558086419727</v>
      </c>
      <c r="L1690" s="14">
        <f t="shared" si="315"/>
        <v>0</v>
      </c>
      <c r="M1690" s="14">
        <f t="shared" si="316"/>
        <v>9.8172302657064368</v>
      </c>
      <c r="N1690" s="14">
        <f t="shared" si="312"/>
        <v>9.8172302657064368</v>
      </c>
      <c r="O1690" s="14">
        <f t="shared" si="317"/>
        <v>0</v>
      </c>
      <c r="P1690" s="14">
        <f t="shared" si="318"/>
        <v>0</v>
      </c>
      <c r="Q1690" s="14">
        <f t="shared" si="319"/>
        <v>0</v>
      </c>
      <c r="R1690" s="14"/>
      <c r="S1690" s="14"/>
      <c r="T1690" s="14">
        <f t="shared" si="322"/>
        <v>2944.3252053677379</v>
      </c>
      <c r="U1690" s="14">
        <f t="shared" si="323"/>
        <v>222.38131624809319</v>
      </c>
      <c r="V1690" s="14">
        <f t="shared" si="320"/>
        <v>0</v>
      </c>
    </row>
    <row r="1691" spans="2:22" x14ac:dyDescent="0.3">
      <c r="B1691" s="12" t="s">
        <v>13</v>
      </c>
      <c r="C1691" s="12">
        <v>1683</v>
      </c>
      <c r="D1691" s="12">
        <v>206</v>
      </c>
      <c r="E1691" s="13">
        <v>125.6</v>
      </c>
      <c r="F1691" s="22">
        <f t="shared" si="313"/>
        <v>34.888888888888886</v>
      </c>
      <c r="G1691" s="14">
        <f t="shared" si="321"/>
        <v>2.7777777777778172E-2</v>
      </c>
      <c r="H1691" s="14">
        <f>('motorcycle data'!$C$4)*(G1691)</f>
        <v>5.5000000000000782</v>
      </c>
      <c r="I1691" s="14">
        <f>0.5*1.225*F1691^2*('motorcycle data'!$F$4)*('motorcycle data'!$G$4)</f>
        <v>245.28798086419749</v>
      </c>
      <c r="J1691" s="14">
        <f>IF(F1691=0,0,H1691+I1691+'motorcycle data'!$E$7)</f>
        <v>289.63558086419755</v>
      </c>
      <c r="K1691" s="14">
        <f t="shared" si="314"/>
        <v>289.63558086419755</v>
      </c>
      <c r="L1691" s="14">
        <f t="shared" si="315"/>
        <v>0</v>
      </c>
      <c r="M1691" s="14">
        <f t="shared" si="316"/>
        <v>10.105063599039781</v>
      </c>
      <c r="N1691" s="14">
        <f t="shared" si="312"/>
        <v>10.105063599039781</v>
      </c>
      <c r="O1691" s="14">
        <f t="shared" si="317"/>
        <v>0</v>
      </c>
      <c r="P1691" s="14">
        <f t="shared" si="318"/>
        <v>0</v>
      </c>
      <c r="Q1691" s="14" t="str">
        <f t="shared" si="319"/>
        <v/>
      </c>
      <c r="R1691" s="14"/>
      <c r="S1691" s="14"/>
      <c r="T1691" s="14">
        <f t="shared" si="322"/>
        <v>2954.4302689667775</v>
      </c>
      <c r="U1691" s="14">
        <f t="shared" si="323"/>
        <v>222.38131624809319</v>
      </c>
      <c r="V1691" s="14">
        <f t="shared" si="320"/>
        <v>0</v>
      </c>
    </row>
    <row r="1692" spans="2:22" x14ac:dyDescent="0.3">
      <c r="B1692" s="12" t="s">
        <v>13</v>
      </c>
      <c r="C1692" s="12">
        <v>1684</v>
      </c>
      <c r="D1692" s="12">
        <v>207</v>
      </c>
      <c r="E1692" s="13">
        <v>125.8</v>
      </c>
      <c r="F1692" s="22">
        <f t="shared" si="313"/>
        <v>34.944444444444443</v>
      </c>
      <c r="G1692" s="14">
        <f t="shared" si="321"/>
        <v>8.3333333333334522E-2</v>
      </c>
      <c r="H1692" s="14">
        <f>('motorcycle data'!$C$4)*(G1692)</f>
        <v>16.500000000000234</v>
      </c>
      <c r="I1692" s="14">
        <f>0.5*1.225*F1692^2*('motorcycle data'!$F$4)*('motorcycle data'!$G$4)</f>
        <v>246.06977472993822</v>
      </c>
      <c r="J1692" s="14">
        <f>IF(F1692=0,0,H1692+I1692+'motorcycle data'!$E$7)</f>
        <v>301.41737472993844</v>
      </c>
      <c r="K1692" s="14">
        <f t="shared" si="314"/>
        <v>301.41737472993844</v>
      </c>
      <c r="L1692" s="14">
        <f t="shared" si="315"/>
        <v>0</v>
      </c>
      <c r="M1692" s="14">
        <f t="shared" si="316"/>
        <v>10.532862705840625</v>
      </c>
      <c r="N1692" s="14">
        <f t="shared" si="312"/>
        <v>10.532862705840625</v>
      </c>
      <c r="O1692" s="14">
        <f t="shared" si="317"/>
        <v>0</v>
      </c>
      <c r="P1692" s="14">
        <f t="shared" si="318"/>
        <v>0</v>
      </c>
      <c r="Q1692" s="14" t="str">
        <f t="shared" si="319"/>
        <v/>
      </c>
      <c r="R1692" s="14"/>
      <c r="S1692" s="14"/>
      <c r="T1692" s="14">
        <f t="shared" si="322"/>
        <v>2964.9631316726181</v>
      </c>
      <c r="U1692" s="14">
        <f t="shared" si="323"/>
        <v>222.38131624809319</v>
      </c>
      <c r="V1692" s="14">
        <f t="shared" si="320"/>
        <v>0</v>
      </c>
    </row>
    <row r="1693" spans="2:22" x14ac:dyDescent="0.3">
      <c r="B1693" s="12" t="s">
        <v>13</v>
      </c>
      <c r="C1693" s="12">
        <v>1685</v>
      </c>
      <c r="D1693" s="12">
        <v>208</v>
      </c>
      <c r="E1693" s="13">
        <v>126.2</v>
      </c>
      <c r="F1693" s="22">
        <f t="shared" si="313"/>
        <v>35.055555555555557</v>
      </c>
      <c r="G1693" s="14">
        <f t="shared" si="321"/>
        <v>0.11111111111111072</v>
      </c>
      <c r="H1693" s="14">
        <f>('motorcycle data'!$C$4)*(G1693)</f>
        <v>21.999999999999922</v>
      </c>
      <c r="I1693" s="14">
        <f>0.5*1.225*F1693^2*('motorcycle data'!$F$4)*('motorcycle data'!$G$4)</f>
        <v>247.63709417438272</v>
      </c>
      <c r="J1693" s="14">
        <f>IF(F1693=0,0,H1693+I1693+'motorcycle data'!$E$7)</f>
        <v>308.48469417438264</v>
      </c>
      <c r="K1693" s="14">
        <f t="shared" si="314"/>
        <v>308.48469417438264</v>
      </c>
      <c r="L1693" s="14">
        <f t="shared" si="315"/>
        <v>0</v>
      </c>
      <c r="M1693" s="14">
        <f t="shared" si="316"/>
        <v>10.814102334668636</v>
      </c>
      <c r="N1693" s="14">
        <f t="shared" si="312"/>
        <v>10.814102334668636</v>
      </c>
      <c r="O1693" s="14">
        <f t="shared" si="317"/>
        <v>0</v>
      </c>
      <c r="P1693" s="14">
        <f t="shared" si="318"/>
        <v>0</v>
      </c>
      <c r="Q1693" s="14" t="str">
        <f t="shared" si="319"/>
        <v/>
      </c>
      <c r="R1693" s="14"/>
      <c r="S1693" s="14"/>
      <c r="T1693" s="14">
        <f t="shared" si="322"/>
        <v>2975.777234007287</v>
      </c>
      <c r="U1693" s="14">
        <f t="shared" si="323"/>
        <v>222.38131624809319</v>
      </c>
      <c r="V1693" s="14">
        <f t="shared" si="320"/>
        <v>0</v>
      </c>
    </row>
    <row r="1694" spans="2:22" x14ac:dyDescent="0.3">
      <c r="B1694" s="12" t="s">
        <v>13</v>
      </c>
      <c r="C1694" s="12">
        <v>1686</v>
      </c>
      <c r="D1694" s="12">
        <v>209</v>
      </c>
      <c r="E1694" s="13">
        <v>126.6</v>
      </c>
      <c r="F1694" s="22">
        <f t="shared" si="313"/>
        <v>35.166666666666664</v>
      </c>
      <c r="G1694" s="14">
        <f t="shared" si="321"/>
        <v>0.11111111111111072</v>
      </c>
      <c r="H1694" s="14">
        <f>('motorcycle data'!$C$4)*(G1694)</f>
        <v>21.999999999999922</v>
      </c>
      <c r="I1694" s="14">
        <f>0.5*1.225*F1694^2*('motorcycle data'!$F$4)*('motorcycle data'!$G$4)</f>
        <v>249.20938923611106</v>
      </c>
      <c r="J1694" s="14">
        <f>IF(F1694=0,0,H1694+I1694+'motorcycle data'!$E$7)</f>
        <v>310.05698923611101</v>
      </c>
      <c r="K1694" s="14">
        <f t="shared" si="314"/>
        <v>310.05698923611101</v>
      </c>
      <c r="L1694" s="14">
        <f t="shared" si="315"/>
        <v>0</v>
      </c>
      <c r="M1694" s="14">
        <f t="shared" si="316"/>
        <v>10.903670788136569</v>
      </c>
      <c r="N1694" s="14">
        <f t="shared" si="312"/>
        <v>10.903670788136569</v>
      </c>
      <c r="O1694" s="14">
        <f t="shared" si="317"/>
        <v>0</v>
      </c>
      <c r="P1694" s="14">
        <f t="shared" si="318"/>
        <v>0</v>
      </c>
      <c r="Q1694" s="14" t="str">
        <f t="shared" si="319"/>
        <v/>
      </c>
      <c r="R1694" s="14"/>
      <c r="S1694" s="14"/>
      <c r="T1694" s="14">
        <f t="shared" si="322"/>
        <v>2986.6809047954234</v>
      </c>
      <c r="U1694" s="14">
        <f t="shared" si="323"/>
        <v>222.38131624809319</v>
      </c>
      <c r="V1694" s="14">
        <f t="shared" si="320"/>
        <v>0</v>
      </c>
    </row>
    <row r="1695" spans="2:22" x14ac:dyDescent="0.3">
      <c r="B1695" s="12" t="s">
        <v>13</v>
      </c>
      <c r="C1695" s="12">
        <v>1687</v>
      </c>
      <c r="D1695" s="12">
        <v>210</v>
      </c>
      <c r="E1695" s="13">
        <v>127</v>
      </c>
      <c r="F1695" s="22">
        <f t="shared" si="313"/>
        <v>35.277777777777779</v>
      </c>
      <c r="G1695" s="14">
        <f t="shared" si="321"/>
        <v>0.11111111111111269</v>
      </c>
      <c r="H1695" s="14">
        <f>('motorcycle data'!$C$4)*(G1695)</f>
        <v>22.000000000000313</v>
      </c>
      <c r="I1695" s="14">
        <f>0.5*1.225*F1695^2*('motorcycle data'!$F$4)*('motorcycle data'!$G$4)</f>
        <v>250.78665991512344</v>
      </c>
      <c r="J1695" s="14">
        <f>IF(F1695=0,0,H1695+I1695+'motorcycle data'!$E$7)</f>
        <v>311.63425991512378</v>
      </c>
      <c r="K1695" s="14">
        <f t="shared" si="314"/>
        <v>311.63425991512378</v>
      </c>
      <c r="L1695" s="14">
        <f t="shared" si="315"/>
        <v>0</v>
      </c>
      <c r="M1695" s="14">
        <f t="shared" si="316"/>
        <v>10.993764169227978</v>
      </c>
      <c r="N1695" s="14">
        <f t="shared" si="312"/>
        <v>10.993764169227978</v>
      </c>
      <c r="O1695" s="14">
        <f t="shared" si="317"/>
        <v>0</v>
      </c>
      <c r="P1695" s="14">
        <f t="shared" si="318"/>
        <v>0</v>
      </c>
      <c r="Q1695" s="14" t="str">
        <f t="shared" si="319"/>
        <v/>
      </c>
      <c r="R1695" s="14"/>
      <c r="S1695" s="14"/>
      <c r="T1695" s="14">
        <f t="shared" si="322"/>
        <v>2997.6746689646516</v>
      </c>
      <c r="U1695" s="14">
        <f t="shared" si="323"/>
        <v>222.38131624809319</v>
      </c>
      <c r="V1695" s="14">
        <f t="shared" si="320"/>
        <v>0</v>
      </c>
    </row>
    <row r="1696" spans="2:22" x14ac:dyDescent="0.3">
      <c r="B1696" s="12" t="s">
        <v>13</v>
      </c>
      <c r="C1696" s="12">
        <v>1688</v>
      </c>
      <c r="D1696" s="12">
        <v>211</v>
      </c>
      <c r="E1696" s="13">
        <v>127.4</v>
      </c>
      <c r="F1696" s="22">
        <f t="shared" si="313"/>
        <v>35.388888888888893</v>
      </c>
      <c r="G1696" s="14">
        <f t="shared" si="321"/>
        <v>8.3333333333332538E-2</v>
      </c>
      <c r="H1696" s="14">
        <f>('motorcycle data'!$C$4)*(G1696)</f>
        <v>16.499999999999844</v>
      </c>
      <c r="I1696" s="14">
        <f>0.5*1.225*F1696^2*('motorcycle data'!$F$4)*('motorcycle data'!$G$4)</f>
        <v>252.36890621141981</v>
      </c>
      <c r="J1696" s="14">
        <f>IF(F1696=0,0,H1696+I1696+'motorcycle data'!$E$7)</f>
        <v>307.71650621141964</v>
      </c>
      <c r="K1696" s="14">
        <f t="shared" si="314"/>
        <v>307.71650621141964</v>
      </c>
      <c r="L1696" s="14">
        <f t="shared" si="315"/>
        <v>0</v>
      </c>
      <c r="M1696" s="14">
        <f t="shared" si="316"/>
        <v>10.889745247593019</v>
      </c>
      <c r="N1696" s="14">
        <f t="shared" si="312"/>
        <v>10.889745247593019</v>
      </c>
      <c r="O1696" s="14">
        <f t="shared" si="317"/>
        <v>0</v>
      </c>
      <c r="P1696" s="14">
        <f t="shared" si="318"/>
        <v>0</v>
      </c>
      <c r="Q1696" s="14" t="str">
        <f t="shared" si="319"/>
        <v/>
      </c>
      <c r="R1696" s="14"/>
      <c r="S1696" s="14"/>
      <c r="T1696" s="14">
        <f t="shared" si="322"/>
        <v>3008.5644142122446</v>
      </c>
      <c r="U1696" s="14">
        <f t="shared" si="323"/>
        <v>222.38131624809319</v>
      </c>
      <c r="V1696" s="14">
        <f t="shared" si="320"/>
        <v>0</v>
      </c>
    </row>
    <row r="1697" spans="2:22" x14ac:dyDescent="0.3">
      <c r="B1697" s="12" t="s">
        <v>13</v>
      </c>
      <c r="C1697" s="12">
        <v>1689</v>
      </c>
      <c r="D1697" s="12">
        <v>212</v>
      </c>
      <c r="E1697" s="13">
        <v>127.6</v>
      </c>
      <c r="F1697" s="22">
        <f t="shared" si="313"/>
        <v>35.444444444444443</v>
      </c>
      <c r="G1697" s="14">
        <f t="shared" si="321"/>
        <v>5.5555555555554373E-2</v>
      </c>
      <c r="H1697" s="14">
        <f>('motorcycle data'!$C$4)*(G1697)</f>
        <v>10.999999999999766</v>
      </c>
      <c r="I1697" s="14">
        <f>0.5*1.225*F1697^2*('motorcycle data'!$F$4)*('motorcycle data'!$G$4)</f>
        <v>253.16189521604934</v>
      </c>
      <c r="J1697" s="14">
        <f>IF(F1697=0,0,H1697+I1697+'motorcycle data'!$E$7)</f>
        <v>303.00949521604912</v>
      </c>
      <c r="K1697" s="14">
        <f t="shared" si="314"/>
        <v>303.00949521604912</v>
      </c>
      <c r="L1697" s="14">
        <f t="shared" si="315"/>
        <v>0</v>
      </c>
      <c r="M1697" s="14">
        <f t="shared" si="316"/>
        <v>10.740003219324407</v>
      </c>
      <c r="N1697" s="14">
        <f t="shared" si="312"/>
        <v>10.740003219324407</v>
      </c>
      <c r="O1697" s="14">
        <f t="shared" si="317"/>
        <v>0</v>
      </c>
      <c r="P1697" s="14">
        <f t="shared" si="318"/>
        <v>0</v>
      </c>
      <c r="Q1697" s="14" t="str">
        <f t="shared" si="319"/>
        <v/>
      </c>
      <c r="R1697" s="14"/>
      <c r="S1697" s="14"/>
      <c r="T1697" s="14">
        <f t="shared" si="322"/>
        <v>3019.3044174315692</v>
      </c>
      <c r="U1697" s="14">
        <f t="shared" si="323"/>
        <v>222.38131624809319</v>
      </c>
      <c r="V1697" s="14">
        <f t="shared" si="320"/>
        <v>0</v>
      </c>
    </row>
    <row r="1698" spans="2:22" x14ac:dyDescent="0.3">
      <c r="B1698" s="12" t="s">
        <v>13</v>
      </c>
      <c r="C1698" s="12">
        <v>1690</v>
      </c>
      <c r="D1698" s="12">
        <v>213</v>
      </c>
      <c r="E1698" s="13">
        <v>127.8</v>
      </c>
      <c r="F1698" s="22">
        <f t="shared" si="313"/>
        <v>35.5</v>
      </c>
      <c r="G1698" s="14">
        <f t="shared" si="321"/>
        <v>4.1666666666668246E-2</v>
      </c>
      <c r="H1698" s="14">
        <f>('motorcycle data'!$C$4)*(G1698)</f>
        <v>8.2500000000003126</v>
      </c>
      <c r="I1698" s="14">
        <f>0.5*1.225*F1698^2*('motorcycle data'!$F$4)*('motorcycle data'!$G$4)</f>
        <v>253.95612812499999</v>
      </c>
      <c r="J1698" s="14">
        <f>IF(F1698=0,0,H1698+I1698+'motorcycle data'!$E$7)</f>
        <v>301.0537281250003</v>
      </c>
      <c r="K1698" s="14">
        <f t="shared" si="314"/>
        <v>301.0537281250003</v>
      </c>
      <c r="L1698" s="14">
        <f t="shared" si="315"/>
        <v>0</v>
      </c>
      <c r="M1698" s="14">
        <f t="shared" si="316"/>
        <v>10.687407348437512</v>
      </c>
      <c r="N1698" s="14">
        <f t="shared" si="312"/>
        <v>10.687407348437512</v>
      </c>
      <c r="O1698" s="14">
        <f t="shared" si="317"/>
        <v>0</v>
      </c>
      <c r="P1698" s="14">
        <f t="shared" si="318"/>
        <v>0</v>
      </c>
      <c r="Q1698" s="14" t="str">
        <f t="shared" si="319"/>
        <v/>
      </c>
      <c r="R1698" s="14"/>
      <c r="S1698" s="14"/>
      <c r="T1698" s="14">
        <f t="shared" si="322"/>
        <v>3029.9918247800065</v>
      </c>
      <c r="U1698" s="14">
        <f t="shared" si="323"/>
        <v>222.38131624809319</v>
      </c>
      <c r="V1698" s="14">
        <f t="shared" si="320"/>
        <v>0</v>
      </c>
    </row>
    <row r="1699" spans="2:22" x14ac:dyDescent="0.3">
      <c r="B1699" s="12" t="s">
        <v>13</v>
      </c>
      <c r="C1699" s="12">
        <v>1691</v>
      </c>
      <c r="D1699" s="12">
        <v>214</v>
      </c>
      <c r="E1699" s="13">
        <v>127.9</v>
      </c>
      <c r="F1699" s="22">
        <f t="shared" si="313"/>
        <v>35.527777777777779</v>
      </c>
      <c r="G1699" s="14">
        <f t="shared" si="321"/>
        <v>2.7777777777778172E-2</v>
      </c>
      <c r="H1699" s="14">
        <f>('motorcycle data'!$C$4)*(G1699)</f>
        <v>5.5000000000000782</v>
      </c>
      <c r="I1699" s="14">
        <f>0.5*1.225*F1699^2*('motorcycle data'!$F$4)*('motorcycle data'!$G$4)</f>
        <v>254.35371104359569</v>
      </c>
      <c r="J1699" s="14">
        <f>IF(F1699=0,0,H1699+I1699+'motorcycle data'!$E$7)</f>
        <v>298.70131104359575</v>
      </c>
      <c r="K1699" s="14">
        <f t="shared" si="314"/>
        <v>298.70131104359575</v>
      </c>
      <c r="L1699" s="14">
        <f t="shared" si="315"/>
        <v>0</v>
      </c>
      <c r="M1699" s="14">
        <f t="shared" si="316"/>
        <v>10.61219380068775</v>
      </c>
      <c r="N1699" s="14">
        <f t="shared" si="312"/>
        <v>10.61219380068775</v>
      </c>
      <c r="O1699" s="14">
        <f t="shared" si="317"/>
        <v>0</v>
      </c>
      <c r="P1699" s="14">
        <f t="shared" si="318"/>
        <v>0</v>
      </c>
      <c r="Q1699" s="14" t="str">
        <f t="shared" si="319"/>
        <v/>
      </c>
      <c r="R1699" s="14"/>
      <c r="S1699" s="14"/>
      <c r="T1699" s="14">
        <f t="shared" si="322"/>
        <v>3040.6040185806942</v>
      </c>
      <c r="U1699" s="14">
        <f t="shared" si="323"/>
        <v>222.38131624809319</v>
      </c>
      <c r="V1699" s="14">
        <f t="shared" si="320"/>
        <v>0</v>
      </c>
    </row>
    <row r="1700" spans="2:22" x14ac:dyDescent="0.3">
      <c r="B1700" s="12" t="s">
        <v>13</v>
      </c>
      <c r="C1700" s="12">
        <v>1692</v>
      </c>
      <c r="D1700" s="12">
        <v>215</v>
      </c>
      <c r="E1700" s="13">
        <v>128</v>
      </c>
      <c r="F1700" s="22">
        <f t="shared" si="313"/>
        <v>35.555555555555557</v>
      </c>
      <c r="G1700" s="14">
        <f t="shared" si="321"/>
        <v>2.7777777777776198E-2</v>
      </c>
      <c r="H1700" s="14">
        <f>('motorcycle data'!$C$4)*(G1700)</f>
        <v>5.4999999999996874</v>
      </c>
      <c r="I1700" s="14">
        <f>0.5*1.225*F1700^2*('motorcycle data'!$F$4)*('motorcycle data'!$G$4)</f>
        <v>254.75160493827161</v>
      </c>
      <c r="J1700" s="14">
        <f>IF(F1700=0,0,H1700+I1700+'motorcycle data'!$E$7)</f>
        <v>299.09920493827127</v>
      </c>
      <c r="K1700" s="14">
        <f t="shared" si="314"/>
        <v>299.09920493827127</v>
      </c>
      <c r="L1700" s="14">
        <f t="shared" si="315"/>
        <v>0</v>
      </c>
      <c r="M1700" s="14">
        <f t="shared" si="316"/>
        <v>10.634638397805201</v>
      </c>
      <c r="N1700" s="14">
        <f t="shared" si="312"/>
        <v>10.634638397805201</v>
      </c>
      <c r="O1700" s="14">
        <f t="shared" si="317"/>
        <v>0</v>
      </c>
      <c r="P1700" s="14">
        <f t="shared" si="318"/>
        <v>0</v>
      </c>
      <c r="Q1700" s="14" t="str">
        <f t="shared" si="319"/>
        <v/>
      </c>
      <c r="R1700" s="14"/>
      <c r="S1700" s="14"/>
      <c r="T1700" s="14">
        <f t="shared" si="322"/>
        <v>3051.2386569784994</v>
      </c>
      <c r="U1700" s="14">
        <f t="shared" si="323"/>
        <v>222.38131624809319</v>
      </c>
      <c r="V1700" s="14">
        <f t="shared" si="320"/>
        <v>0</v>
      </c>
    </row>
    <row r="1701" spans="2:22" x14ac:dyDescent="0.3">
      <c r="B1701" s="12" t="s">
        <v>13</v>
      </c>
      <c r="C1701" s="12">
        <v>1693</v>
      </c>
      <c r="D1701" s="12">
        <v>216</v>
      </c>
      <c r="E1701" s="13">
        <v>128.1</v>
      </c>
      <c r="F1701" s="22">
        <f t="shared" si="313"/>
        <v>35.583333333333329</v>
      </c>
      <c r="G1701" s="14">
        <f t="shared" si="321"/>
        <v>2.7777777777776198E-2</v>
      </c>
      <c r="H1701" s="14">
        <f>('motorcycle data'!$C$4)*(G1701)</f>
        <v>5.4999999999996874</v>
      </c>
      <c r="I1701" s="14">
        <f>0.5*1.225*F1701^2*('motorcycle data'!$F$4)*('motorcycle data'!$G$4)</f>
        <v>255.14980980902772</v>
      </c>
      <c r="J1701" s="14">
        <f>IF(F1701=0,0,H1701+I1701+'motorcycle data'!$E$7)</f>
        <v>299.49740980902737</v>
      </c>
      <c r="K1701" s="14">
        <f t="shared" si="314"/>
        <v>299.49740980902737</v>
      </c>
      <c r="L1701" s="14">
        <f t="shared" si="315"/>
        <v>0</v>
      </c>
      <c r="M1701" s="14">
        <f t="shared" si="316"/>
        <v>10.657116165704556</v>
      </c>
      <c r="N1701" s="14">
        <f t="shared" si="312"/>
        <v>10.657116165704556</v>
      </c>
      <c r="O1701" s="14">
        <f t="shared" si="317"/>
        <v>0</v>
      </c>
      <c r="P1701" s="14">
        <f t="shared" si="318"/>
        <v>0</v>
      </c>
      <c r="Q1701" s="14" t="str">
        <f t="shared" si="319"/>
        <v/>
      </c>
      <c r="R1701" s="14"/>
      <c r="S1701" s="14"/>
      <c r="T1701" s="14">
        <f t="shared" si="322"/>
        <v>3061.8957731442038</v>
      </c>
      <c r="U1701" s="14">
        <f t="shared" si="323"/>
        <v>222.38131624809319</v>
      </c>
      <c r="V1701" s="14">
        <f t="shared" si="320"/>
        <v>0</v>
      </c>
    </row>
    <row r="1702" spans="2:22" x14ac:dyDescent="0.3">
      <c r="B1702" s="12" t="s">
        <v>13</v>
      </c>
      <c r="C1702" s="12">
        <v>1694</v>
      </c>
      <c r="D1702" s="12">
        <v>217</v>
      </c>
      <c r="E1702" s="13">
        <v>128.19999999999999</v>
      </c>
      <c r="F1702" s="22">
        <f t="shared" si="313"/>
        <v>35.611111111111107</v>
      </c>
      <c r="G1702" s="14">
        <f t="shared" si="321"/>
        <v>2.7777777777780146E-2</v>
      </c>
      <c r="H1702" s="14">
        <f>('motorcycle data'!$C$4)*(G1702)</f>
        <v>5.500000000000469</v>
      </c>
      <c r="I1702" s="14">
        <f>0.5*1.225*F1702^2*('motorcycle data'!$F$4)*('motorcycle data'!$G$4)</f>
        <v>255.54832565586412</v>
      </c>
      <c r="J1702" s="14">
        <f>IF(F1702=0,0,H1702+I1702+'motorcycle data'!$E$7)</f>
        <v>299.89592565586457</v>
      </c>
      <c r="K1702" s="14">
        <f t="shared" si="314"/>
        <v>299.89592565586457</v>
      </c>
      <c r="L1702" s="14">
        <f t="shared" si="315"/>
        <v>0</v>
      </c>
      <c r="M1702" s="14">
        <f t="shared" si="316"/>
        <v>10.679627130300508</v>
      </c>
      <c r="N1702" s="14">
        <f t="shared" si="312"/>
        <v>10.679627130300508</v>
      </c>
      <c r="O1702" s="14">
        <f t="shared" si="317"/>
        <v>0</v>
      </c>
      <c r="P1702" s="14">
        <f t="shared" si="318"/>
        <v>0</v>
      </c>
      <c r="Q1702" s="14" t="str">
        <f t="shared" si="319"/>
        <v/>
      </c>
      <c r="R1702" s="14"/>
      <c r="S1702" s="14"/>
      <c r="T1702" s="14">
        <f t="shared" si="322"/>
        <v>3072.5754002745043</v>
      </c>
      <c r="U1702" s="14">
        <f t="shared" si="323"/>
        <v>222.38131624809319</v>
      </c>
      <c r="V1702" s="14">
        <f t="shared" si="320"/>
        <v>0</v>
      </c>
    </row>
    <row r="1703" spans="2:22" x14ac:dyDescent="0.3">
      <c r="B1703" s="12" t="s">
        <v>13</v>
      </c>
      <c r="C1703" s="12">
        <v>1695</v>
      </c>
      <c r="D1703" s="12">
        <v>218</v>
      </c>
      <c r="E1703" s="13">
        <v>128.30000000000001</v>
      </c>
      <c r="F1703" s="22">
        <f t="shared" si="313"/>
        <v>35.638888888888893</v>
      </c>
      <c r="G1703" s="14">
        <f t="shared" si="321"/>
        <v>2.7777777777780146E-2</v>
      </c>
      <c r="H1703" s="14">
        <f>('motorcycle data'!$C$4)*(G1703)</f>
        <v>5.500000000000469</v>
      </c>
      <c r="I1703" s="14">
        <f>0.5*1.225*F1703^2*('motorcycle data'!$F$4)*('motorcycle data'!$G$4)</f>
        <v>255.94715247878091</v>
      </c>
      <c r="J1703" s="14">
        <f>IF(F1703=0,0,H1703+I1703+'motorcycle data'!$E$7)</f>
        <v>300.29475247878139</v>
      </c>
      <c r="K1703" s="14">
        <f t="shared" si="314"/>
        <v>300.29475247878139</v>
      </c>
      <c r="L1703" s="14">
        <f t="shared" si="315"/>
        <v>0</v>
      </c>
      <c r="M1703" s="14">
        <f t="shared" si="316"/>
        <v>10.702171317507682</v>
      </c>
      <c r="N1703" s="14">
        <f t="shared" si="312"/>
        <v>10.702171317507682</v>
      </c>
      <c r="O1703" s="14">
        <f t="shared" si="317"/>
        <v>0</v>
      </c>
      <c r="P1703" s="14">
        <f t="shared" si="318"/>
        <v>0</v>
      </c>
      <c r="Q1703" s="14" t="str">
        <f t="shared" si="319"/>
        <v/>
      </c>
      <c r="R1703" s="14"/>
      <c r="S1703" s="14"/>
      <c r="T1703" s="14">
        <f t="shared" si="322"/>
        <v>3083.277571592012</v>
      </c>
      <c r="U1703" s="14">
        <f t="shared" si="323"/>
        <v>222.38131624809319</v>
      </c>
      <c r="V1703" s="14">
        <f t="shared" si="320"/>
        <v>0</v>
      </c>
    </row>
    <row r="1704" spans="2:22" x14ac:dyDescent="0.3">
      <c r="B1704" s="12" t="s">
        <v>13</v>
      </c>
      <c r="C1704" s="12">
        <v>1696</v>
      </c>
      <c r="D1704" s="12">
        <v>219</v>
      </c>
      <c r="E1704" s="13">
        <v>128.4</v>
      </c>
      <c r="F1704" s="22">
        <f t="shared" si="313"/>
        <v>35.666666666666664</v>
      </c>
      <c r="G1704" s="14">
        <f t="shared" si="321"/>
        <v>2.7777777777776198E-2</v>
      </c>
      <c r="H1704" s="14">
        <f>('motorcycle data'!$C$4)*(G1704)</f>
        <v>5.4999999999996874</v>
      </c>
      <c r="I1704" s="14">
        <f>0.5*1.225*F1704^2*('motorcycle data'!$F$4)*('motorcycle data'!$G$4)</f>
        <v>256.34629027777777</v>
      </c>
      <c r="J1704" s="14">
        <f>IF(F1704=0,0,H1704+I1704+'motorcycle data'!$E$7)</f>
        <v>300.69389027777748</v>
      </c>
      <c r="K1704" s="14">
        <f t="shared" si="314"/>
        <v>300.69389027777748</v>
      </c>
      <c r="L1704" s="14">
        <f t="shared" si="315"/>
        <v>0</v>
      </c>
      <c r="M1704" s="14">
        <f t="shared" si="316"/>
        <v>10.72474875324073</v>
      </c>
      <c r="N1704" s="14">
        <f t="shared" si="312"/>
        <v>10.72474875324073</v>
      </c>
      <c r="O1704" s="14">
        <f t="shared" si="317"/>
        <v>0</v>
      </c>
      <c r="P1704" s="14">
        <f t="shared" si="318"/>
        <v>0</v>
      </c>
      <c r="Q1704" s="14" t="str">
        <f t="shared" si="319"/>
        <v/>
      </c>
      <c r="R1704" s="14"/>
      <c r="S1704" s="14"/>
      <c r="T1704" s="14">
        <f t="shared" si="322"/>
        <v>3094.0023203452529</v>
      </c>
      <c r="U1704" s="14">
        <f t="shared" si="323"/>
        <v>222.38131624809319</v>
      </c>
      <c r="V1704" s="14">
        <f t="shared" si="320"/>
        <v>0</v>
      </c>
    </row>
    <row r="1705" spans="2:22" x14ac:dyDescent="0.3">
      <c r="B1705" s="12" t="s">
        <v>13</v>
      </c>
      <c r="C1705" s="12">
        <v>1697</v>
      </c>
      <c r="D1705" s="12">
        <v>220</v>
      </c>
      <c r="E1705" s="13">
        <v>128.5</v>
      </c>
      <c r="F1705" s="22">
        <f t="shared" si="313"/>
        <v>35.694444444444443</v>
      </c>
      <c r="G1705" s="14">
        <f t="shared" si="321"/>
        <v>2.7777777777776198E-2</v>
      </c>
      <c r="H1705" s="14">
        <f>('motorcycle data'!$C$4)*(G1705)</f>
        <v>5.4999999999996874</v>
      </c>
      <c r="I1705" s="14">
        <f>0.5*1.225*F1705^2*('motorcycle data'!$F$4)*('motorcycle data'!$G$4)</f>
        <v>256.7457390528549</v>
      </c>
      <c r="J1705" s="14">
        <f>IF(F1705=0,0,H1705+I1705+'motorcycle data'!$E$7)</f>
        <v>301.09333905285456</v>
      </c>
      <c r="K1705" s="14">
        <f t="shared" si="314"/>
        <v>301.09333905285456</v>
      </c>
      <c r="L1705" s="14">
        <f t="shared" si="315"/>
        <v>0</v>
      </c>
      <c r="M1705" s="14">
        <f t="shared" si="316"/>
        <v>10.747359463414393</v>
      </c>
      <c r="N1705" s="14">
        <f t="shared" si="312"/>
        <v>10.747359463414393</v>
      </c>
      <c r="O1705" s="14">
        <f t="shared" si="317"/>
        <v>0</v>
      </c>
      <c r="P1705" s="14">
        <f t="shared" si="318"/>
        <v>0</v>
      </c>
      <c r="Q1705" s="14" t="str">
        <f t="shared" si="319"/>
        <v/>
      </c>
      <c r="R1705" s="14"/>
      <c r="S1705" s="14"/>
      <c r="T1705" s="14">
        <f t="shared" si="322"/>
        <v>3104.7496798086672</v>
      </c>
      <c r="U1705" s="14">
        <f t="shared" si="323"/>
        <v>222.38131624809319</v>
      </c>
      <c r="V1705" s="14">
        <f t="shared" si="320"/>
        <v>0</v>
      </c>
    </row>
    <row r="1706" spans="2:22" x14ac:dyDescent="0.3">
      <c r="B1706" s="12" t="s">
        <v>13</v>
      </c>
      <c r="C1706" s="12">
        <v>1698</v>
      </c>
      <c r="D1706" s="12">
        <v>221</v>
      </c>
      <c r="E1706" s="13">
        <v>128.6</v>
      </c>
      <c r="F1706" s="22">
        <f t="shared" si="313"/>
        <v>35.722222222222221</v>
      </c>
      <c r="G1706" s="14">
        <f t="shared" si="321"/>
        <v>1.3888888888888099E-2</v>
      </c>
      <c r="H1706" s="14">
        <f>('motorcycle data'!$C$4)*(G1706)</f>
        <v>2.7499999999998437</v>
      </c>
      <c r="I1706" s="14">
        <f>0.5*1.225*F1706^2*('motorcycle data'!$F$4)*('motorcycle data'!$G$4)</f>
        <v>257.14549880401228</v>
      </c>
      <c r="J1706" s="14">
        <f>IF(F1706=0,0,H1706+I1706+'motorcycle data'!$E$7)</f>
        <v>298.74309880401211</v>
      </c>
      <c r="K1706" s="14">
        <f t="shared" si="314"/>
        <v>298.74309880401211</v>
      </c>
      <c r="L1706" s="14">
        <f t="shared" si="315"/>
        <v>0</v>
      </c>
      <c r="M1706" s="14">
        <f t="shared" si="316"/>
        <v>10.67176736283221</v>
      </c>
      <c r="N1706" s="14">
        <f t="shared" si="312"/>
        <v>10.67176736283221</v>
      </c>
      <c r="O1706" s="14">
        <f t="shared" si="317"/>
        <v>0</v>
      </c>
      <c r="P1706" s="14">
        <f t="shared" si="318"/>
        <v>0</v>
      </c>
      <c r="Q1706" s="14" t="str">
        <f t="shared" si="319"/>
        <v/>
      </c>
      <c r="R1706" s="14"/>
      <c r="S1706" s="14"/>
      <c r="T1706" s="14">
        <f t="shared" si="322"/>
        <v>3115.4214471714995</v>
      </c>
      <c r="U1706" s="14">
        <f t="shared" si="323"/>
        <v>222.38131624809319</v>
      </c>
      <c r="V1706" s="14">
        <f t="shared" si="320"/>
        <v>0</v>
      </c>
    </row>
    <row r="1707" spans="2:22" x14ac:dyDescent="0.3">
      <c r="B1707" s="12" t="s">
        <v>13</v>
      </c>
      <c r="C1707" s="12">
        <v>1699</v>
      </c>
      <c r="D1707" s="12">
        <v>222</v>
      </c>
      <c r="E1707" s="13">
        <v>128.6</v>
      </c>
      <c r="F1707" s="22">
        <f t="shared" si="313"/>
        <v>35.722222222222221</v>
      </c>
      <c r="G1707" s="14">
        <f t="shared" si="321"/>
        <v>-1.3888888888888099E-2</v>
      </c>
      <c r="H1707" s="14">
        <f>('motorcycle data'!$C$4)*(G1707)</f>
        <v>-2.7499999999998437</v>
      </c>
      <c r="I1707" s="14">
        <f>0.5*1.225*F1707^2*('motorcycle data'!$F$4)*('motorcycle data'!$G$4)</f>
        <v>257.14549880401228</v>
      </c>
      <c r="J1707" s="14">
        <f>IF(F1707=0,0,H1707+I1707+'motorcycle data'!$E$7)</f>
        <v>293.24309880401245</v>
      </c>
      <c r="K1707" s="14">
        <f t="shared" si="314"/>
        <v>293.24309880401245</v>
      </c>
      <c r="L1707" s="14">
        <f t="shared" si="315"/>
        <v>0</v>
      </c>
      <c r="M1707" s="14">
        <f t="shared" si="316"/>
        <v>10.475295140609999</v>
      </c>
      <c r="N1707" s="14">
        <f t="shared" si="312"/>
        <v>10.475295140609999</v>
      </c>
      <c r="O1707" s="14">
        <f t="shared" si="317"/>
        <v>0</v>
      </c>
      <c r="P1707" s="14">
        <f t="shared" si="318"/>
        <v>0</v>
      </c>
      <c r="Q1707" s="14">
        <f t="shared" si="319"/>
        <v>0</v>
      </c>
      <c r="R1707" s="14">
        <f>SUM(Q1707:Q1717)</f>
        <v>0</v>
      </c>
      <c r="S1707" s="14"/>
      <c r="T1707" s="14">
        <f t="shared" si="322"/>
        <v>3125.8967423121094</v>
      </c>
      <c r="U1707" s="14">
        <f t="shared" si="323"/>
        <v>222.38131624809319</v>
      </c>
      <c r="V1707" s="14">
        <f t="shared" si="320"/>
        <v>0</v>
      </c>
    </row>
    <row r="1708" spans="2:22" x14ac:dyDescent="0.3">
      <c r="B1708" s="12" t="s">
        <v>13</v>
      </c>
      <c r="C1708" s="12">
        <v>1700</v>
      </c>
      <c r="D1708" s="12">
        <v>223</v>
      </c>
      <c r="E1708" s="13">
        <v>128.5</v>
      </c>
      <c r="F1708" s="22">
        <f t="shared" si="313"/>
        <v>35.694444444444443</v>
      </c>
      <c r="G1708" s="14">
        <f t="shared" si="321"/>
        <v>-4.1666666666664298E-2</v>
      </c>
      <c r="H1708" s="14">
        <f>('motorcycle data'!$C$4)*(G1708)</f>
        <v>-8.249999999999531</v>
      </c>
      <c r="I1708" s="14">
        <f>0.5*1.225*F1708^2*('motorcycle data'!$F$4)*('motorcycle data'!$G$4)</f>
        <v>256.7457390528549</v>
      </c>
      <c r="J1708" s="14">
        <f>IF(F1708=0,0,H1708+I1708+'motorcycle data'!$E$7)</f>
        <v>287.34333905285536</v>
      </c>
      <c r="K1708" s="14">
        <f t="shared" si="314"/>
        <v>287.34333905285536</v>
      </c>
      <c r="L1708" s="14">
        <f t="shared" si="315"/>
        <v>0</v>
      </c>
      <c r="M1708" s="14">
        <f t="shared" si="316"/>
        <v>10.256560852303307</v>
      </c>
      <c r="N1708" s="14">
        <f t="shared" si="312"/>
        <v>10.256560852303307</v>
      </c>
      <c r="O1708" s="14">
        <f t="shared" si="317"/>
        <v>0</v>
      </c>
      <c r="P1708" s="14">
        <f t="shared" si="318"/>
        <v>0</v>
      </c>
      <c r="Q1708" s="14">
        <f t="shared" si="319"/>
        <v>0</v>
      </c>
      <c r="R1708" s="14"/>
      <c r="S1708" s="14"/>
      <c r="T1708" s="14">
        <f t="shared" si="322"/>
        <v>3136.1533031644126</v>
      </c>
      <c r="U1708" s="14">
        <f t="shared" si="323"/>
        <v>222.38131624809319</v>
      </c>
      <c r="V1708" s="14">
        <f t="shared" si="320"/>
        <v>0</v>
      </c>
    </row>
    <row r="1709" spans="2:22" x14ac:dyDescent="0.3">
      <c r="B1709" s="12" t="s">
        <v>13</v>
      </c>
      <c r="C1709" s="12">
        <v>1701</v>
      </c>
      <c r="D1709" s="12">
        <v>224</v>
      </c>
      <c r="E1709" s="13">
        <v>128.30000000000001</v>
      </c>
      <c r="F1709" s="22">
        <f t="shared" si="313"/>
        <v>35.638888888888893</v>
      </c>
      <c r="G1709" s="14">
        <f t="shared" si="321"/>
        <v>-5.5555555555556344E-2</v>
      </c>
      <c r="H1709" s="14">
        <f>('motorcycle data'!$C$4)*(G1709)</f>
        <v>-11.000000000000156</v>
      </c>
      <c r="I1709" s="14">
        <f>0.5*1.225*F1709^2*('motorcycle data'!$F$4)*('motorcycle data'!$G$4)</f>
        <v>255.94715247878091</v>
      </c>
      <c r="J1709" s="14">
        <f>IF(F1709=0,0,H1709+I1709+'motorcycle data'!$E$7)</f>
        <v>283.79475247878077</v>
      </c>
      <c r="K1709" s="14">
        <f t="shared" si="314"/>
        <v>283.79475247878077</v>
      </c>
      <c r="L1709" s="14">
        <f t="shared" si="315"/>
        <v>0</v>
      </c>
      <c r="M1709" s="14">
        <f t="shared" si="316"/>
        <v>10.114129650840994</v>
      </c>
      <c r="N1709" s="14">
        <f t="shared" si="312"/>
        <v>10.114129650840994</v>
      </c>
      <c r="O1709" s="14">
        <f t="shared" si="317"/>
        <v>0</v>
      </c>
      <c r="P1709" s="14">
        <f t="shared" si="318"/>
        <v>0</v>
      </c>
      <c r="Q1709" s="14">
        <f t="shared" si="319"/>
        <v>0</v>
      </c>
      <c r="R1709" s="14"/>
      <c r="S1709" s="14"/>
      <c r="T1709" s="14">
        <f t="shared" si="322"/>
        <v>3146.2674328152534</v>
      </c>
      <c r="U1709" s="14">
        <f t="shared" si="323"/>
        <v>222.38131624809319</v>
      </c>
      <c r="V1709" s="14">
        <f t="shared" si="320"/>
        <v>0</v>
      </c>
    </row>
    <row r="1710" spans="2:22" x14ac:dyDescent="0.3">
      <c r="B1710" s="12" t="s">
        <v>13</v>
      </c>
      <c r="C1710" s="12">
        <v>1702</v>
      </c>
      <c r="D1710" s="12">
        <v>225</v>
      </c>
      <c r="E1710" s="13">
        <v>128.1</v>
      </c>
      <c r="F1710" s="22">
        <f t="shared" si="313"/>
        <v>35.583333333333329</v>
      </c>
      <c r="G1710" s="14">
        <f t="shared" si="321"/>
        <v>-5.5555555555556344E-2</v>
      </c>
      <c r="H1710" s="14">
        <f>('motorcycle data'!$C$4)*(G1710)</f>
        <v>-11.000000000000156</v>
      </c>
      <c r="I1710" s="14">
        <f>0.5*1.225*F1710^2*('motorcycle data'!$F$4)*('motorcycle data'!$G$4)</f>
        <v>255.14980980902772</v>
      </c>
      <c r="J1710" s="14">
        <f>IF(F1710=0,0,H1710+I1710+'motorcycle data'!$E$7)</f>
        <v>282.99740980902754</v>
      </c>
      <c r="K1710" s="14">
        <f t="shared" si="314"/>
        <v>282.99740980902754</v>
      </c>
      <c r="L1710" s="14">
        <f t="shared" si="315"/>
        <v>0</v>
      </c>
      <c r="M1710" s="14">
        <f t="shared" si="316"/>
        <v>10.069991165704561</v>
      </c>
      <c r="N1710" s="14">
        <f t="shared" si="312"/>
        <v>10.069991165704561</v>
      </c>
      <c r="O1710" s="14">
        <f t="shared" si="317"/>
        <v>0</v>
      </c>
      <c r="P1710" s="14">
        <f t="shared" si="318"/>
        <v>0</v>
      </c>
      <c r="Q1710" s="14">
        <f t="shared" si="319"/>
        <v>0</v>
      </c>
      <c r="R1710" s="14"/>
      <c r="S1710" s="14"/>
      <c r="T1710" s="14">
        <f t="shared" si="322"/>
        <v>3156.3374239809582</v>
      </c>
      <c r="U1710" s="14">
        <f t="shared" si="323"/>
        <v>222.38131624809319</v>
      </c>
      <c r="V1710" s="14">
        <f t="shared" si="320"/>
        <v>0</v>
      </c>
    </row>
    <row r="1711" spans="2:22" x14ac:dyDescent="0.3">
      <c r="B1711" s="12" t="s">
        <v>13</v>
      </c>
      <c r="C1711" s="12">
        <v>1703</v>
      </c>
      <c r="D1711" s="12">
        <v>226</v>
      </c>
      <c r="E1711" s="13">
        <v>127.9</v>
      </c>
      <c r="F1711" s="22">
        <f t="shared" si="313"/>
        <v>35.527777777777779</v>
      </c>
      <c r="G1711" s="14">
        <f t="shared" si="321"/>
        <v>-6.9444444444444448E-2</v>
      </c>
      <c r="H1711" s="14">
        <f>('motorcycle data'!$C$4)*(G1711)</f>
        <v>-13.75</v>
      </c>
      <c r="I1711" s="14">
        <f>0.5*1.225*F1711^2*('motorcycle data'!$F$4)*('motorcycle data'!$G$4)</f>
        <v>254.35371104359569</v>
      </c>
      <c r="J1711" s="14">
        <f>IF(F1711=0,0,H1711+I1711+'motorcycle data'!$E$7)</f>
        <v>279.45131104359569</v>
      </c>
      <c r="K1711" s="14">
        <f t="shared" si="314"/>
        <v>279.45131104359569</v>
      </c>
      <c r="L1711" s="14">
        <f t="shared" si="315"/>
        <v>0</v>
      </c>
      <c r="M1711" s="14">
        <f t="shared" si="316"/>
        <v>9.9282840784655253</v>
      </c>
      <c r="N1711" s="14">
        <f t="shared" si="312"/>
        <v>9.9282840784655253</v>
      </c>
      <c r="O1711" s="14">
        <f t="shared" si="317"/>
        <v>0</v>
      </c>
      <c r="P1711" s="14">
        <f t="shared" si="318"/>
        <v>0</v>
      </c>
      <c r="Q1711" s="14">
        <f t="shared" si="319"/>
        <v>0</v>
      </c>
      <c r="R1711" s="14"/>
      <c r="S1711" s="14"/>
      <c r="T1711" s="14">
        <f t="shared" si="322"/>
        <v>3166.2657080594236</v>
      </c>
      <c r="U1711" s="14">
        <f t="shared" si="323"/>
        <v>222.38131624809319</v>
      </c>
      <c r="V1711" s="14">
        <f t="shared" si="320"/>
        <v>0</v>
      </c>
    </row>
    <row r="1712" spans="2:22" x14ac:dyDescent="0.3">
      <c r="B1712" s="12" t="s">
        <v>13</v>
      </c>
      <c r="C1712" s="12">
        <v>1704</v>
      </c>
      <c r="D1712" s="12">
        <v>227</v>
      </c>
      <c r="E1712" s="13">
        <v>127.6</v>
      </c>
      <c r="F1712" s="22">
        <f t="shared" si="313"/>
        <v>35.444444444444443</v>
      </c>
      <c r="G1712" s="14">
        <f t="shared" si="321"/>
        <v>-6.9444444444444448E-2</v>
      </c>
      <c r="H1712" s="14">
        <f>('motorcycle data'!$C$4)*(G1712)</f>
        <v>-13.75</v>
      </c>
      <c r="I1712" s="14">
        <f>0.5*1.225*F1712^2*('motorcycle data'!$F$4)*('motorcycle data'!$G$4)</f>
        <v>253.16189521604934</v>
      </c>
      <c r="J1712" s="14">
        <f>IF(F1712=0,0,H1712+I1712+'motorcycle data'!$E$7)</f>
        <v>278.25949521604934</v>
      </c>
      <c r="K1712" s="14">
        <f t="shared" si="314"/>
        <v>278.25949521604934</v>
      </c>
      <c r="L1712" s="14">
        <f t="shared" si="315"/>
        <v>0</v>
      </c>
      <c r="M1712" s="14">
        <f t="shared" si="316"/>
        <v>9.8627532193244143</v>
      </c>
      <c r="N1712" s="14">
        <f t="shared" si="312"/>
        <v>9.8627532193244143</v>
      </c>
      <c r="O1712" s="14">
        <f t="shared" si="317"/>
        <v>0</v>
      </c>
      <c r="P1712" s="14">
        <f t="shared" si="318"/>
        <v>0</v>
      </c>
      <c r="Q1712" s="14">
        <f t="shared" si="319"/>
        <v>0</v>
      </c>
      <c r="R1712" s="14"/>
      <c r="S1712" s="14"/>
      <c r="T1712" s="14">
        <f t="shared" si="322"/>
        <v>3176.1284612787481</v>
      </c>
      <c r="U1712" s="14">
        <f t="shared" si="323"/>
        <v>222.38131624809319</v>
      </c>
      <c r="V1712" s="14">
        <f t="shared" si="320"/>
        <v>0</v>
      </c>
    </row>
    <row r="1713" spans="2:22" x14ac:dyDescent="0.3">
      <c r="B1713" s="12" t="s">
        <v>13</v>
      </c>
      <c r="C1713" s="12">
        <v>1705</v>
      </c>
      <c r="D1713" s="12">
        <v>228</v>
      </c>
      <c r="E1713" s="13">
        <v>127.4</v>
      </c>
      <c r="F1713" s="22">
        <f t="shared" si="313"/>
        <v>35.388888888888893</v>
      </c>
      <c r="G1713" s="14">
        <f t="shared" si="321"/>
        <v>-5.5555555555554373E-2</v>
      </c>
      <c r="H1713" s="14">
        <f>('motorcycle data'!$C$4)*(G1713)</f>
        <v>-10.999999999999766</v>
      </c>
      <c r="I1713" s="14">
        <f>0.5*1.225*F1713^2*('motorcycle data'!$F$4)*('motorcycle data'!$G$4)</f>
        <v>252.36890621141981</v>
      </c>
      <c r="J1713" s="14">
        <f>IF(F1713=0,0,H1713+I1713+'motorcycle data'!$E$7)</f>
        <v>280.21650621142004</v>
      </c>
      <c r="K1713" s="14">
        <f t="shared" si="314"/>
        <v>280.21650621142004</v>
      </c>
      <c r="L1713" s="14">
        <f t="shared" si="315"/>
        <v>0</v>
      </c>
      <c r="M1713" s="14">
        <f t="shared" si="316"/>
        <v>9.9165508031485885</v>
      </c>
      <c r="N1713" s="14">
        <f t="shared" si="312"/>
        <v>9.9165508031485885</v>
      </c>
      <c r="O1713" s="14">
        <f t="shared" si="317"/>
        <v>0</v>
      </c>
      <c r="P1713" s="14">
        <f t="shared" si="318"/>
        <v>0</v>
      </c>
      <c r="Q1713" s="14">
        <f t="shared" si="319"/>
        <v>0</v>
      </c>
      <c r="R1713" s="14"/>
      <c r="S1713" s="14"/>
      <c r="T1713" s="14">
        <f t="shared" si="322"/>
        <v>3186.0450120818969</v>
      </c>
      <c r="U1713" s="14">
        <f t="shared" si="323"/>
        <v>222.38131624809319</v>
      </c>
      <c r="V1713" s="14">
        <f t="shared" si="320"/>
        <v>0</v>
      </c>
    </row>
    <row r="1714" spans="2:22" x14ac:dyDescent="0.3">
      <c r="B1714" s="12" t="s">
        <v>13</v>
      </c>
      <c r="C1714" s="12">
        <v>1706</v>
      </c>
      <c r="D1714" s="12">
        <v>229</v>
      </c>
      <c r="E1714" s="13">
        <v>127.2</v>
      </c>
      <c r="F1714" s="22">
        <f t="shared" si="313"/>
        <v>35.333333333333336</v>
      </c>
      <c r="G1714" s="14">
        <f t="shared" si="321"/>
        <v>-5.5555555555556344E-2</v>
      </c>
      <c r="H1714" s="14">
        <f>('motorcycle data'!$C$4)*(G1714)</f>
        <v>-11.000000000000156</v>
      </c>
      <c r="I1714" s="14">
        <f>0.5*1.225*F1714^2*('motorcycle data'!$F$4)*('motorcycle data'!$G$4)</f>
        <v>251.57716111111111</v>
      </c>
      <c r="J1714" s="14">
        <f>IF(F1714=0,0,H1714+I1714+'motorcycle data'!$E$7)</f>
        <v>279.42476111111097</v>
      </c>
      <c r="K1714" s="14">
        <f t="shared" si="314"/>
        <v>279.42476111111097</v>
      </c>
      <c r="L1714" s="14">
        <f t="shared" si="315"/>
        <v>0</v>
      </c>
      <c r="M1714" s="14">
        <f t="shared" si="316"/>
        <v>9.873008225925922</v>
      </c>
      <c r="N1714" s="14">
        <f t="shared" si="312"/>
        <v>9.873008225925922</v>
      </c>
      <c r="O1714" s="14">
        <f t="shared" si="317"/>
        <v>0</v>
      </c>
      <c r="P1714" s="14">
        <f t="shared" si="318"/>
        <v>0</v>
      </c>
      <c r="Q1714" s="14">
        <f t="shared" si="319"/>
        <v>0</v>
      </c>
      <c r="R1714" s="14"/>
      <c r="S1714" s="14"/>
      <c r="T1714" s="14">
        <f t="shared" si="322"/>
        <v>3195.9180203078226</v>
      </c>
      <c r="U1714" s="14">
        <f t="shared" si="323"/>
        <v>222.38131624809319</v>
      </c>
      <c r="V1714" s="14">
        <f t="shared" si="320"/>
        <v>0</v>
      </c>
    </row>
    <row r="1715" spans="2:22" x14ac:dyDescent="0.3">
      <c r="B1715" s="12" t="s">
        <v>13</v>
      </c>
      <c r="C1715" s="12">
        <v>1707</v>
      </c>
      <c r="D1715" s="12">
        <v>230</v>
      </c>
      <c r="E1715" s="13">
        <v>127</v>
      </c>
      <c r="F1715" s="22">
        <f t="shared" si="313"/>
        <v>35.277777777777779</v>
      </c>
      <c r="G1715" s="14">
        <f t="shared" si="321"/>
        <v>-4.1666666666666269E-2</v>
      </c>
      <c r="H1715" s="14">
        <f>('motorcycle data'!$C$4)*(G1715)</f>
        <v>-8.2499999999999218</v>
      </c>
      <c r="I1715" s="14">
        <f>0.5*1.225*F1715^2*('motorcycle data'!$F$4)*('motorcycle data'!$G$4)</f>
        <v>250.78665991512344</v>
      </c>
      <c r="J1715" s="14">
        <f>IF(F1715=0,0,H1715+I1715+'motorcycle data'!$E$7)</f>
        <v>281.38425991512349</v>
      </c>
      <c r="K1715" s="14">
        <f t="shared" si="314"/>
        <v>281.38425991512349</v>
      </c>
      <c r="L1715" s="14">
        <f t="shared" si="315"/>
        <v>0</v>
      </c>
      <c r="M1715" s="14">
        <f t="shared" si="316"/>
        <v>9.926611391450189</v>
      </c>
      <c r="N1715" s="14">
        <f t="shared" si="312"/>
        <v>9.926611391450189</v>
      </c>
      <c r="O1715" s="14">
        <f t="shared" si="317"/>
        <v>0</v>
      </c>
      <c r="P1715" s="14">
        <f t="shared" si="318"/>
        <v>0</v>
      </c>
      <c r="Q1715" s="14">
        <f t="shared" si="319"/>
        <v>0</v>
      </c>
      <c r="R1715" s="14"/>
      <c r="S1715" s="14"/>
      <c r="T1715" s="14">
        <f t="shared" si="322"/>
        <v>3205.8446316992727</v>
      </c>
      <c r="U1715" s="14">
        <f t="shared" si="323"/>
        <v>222.38131624809319</v>
      </c>
      <c r="V1715" s="14">
        <f t="shared" si="320"/>
        <v>0</v>
      </c>
    </row>
    <row r="1716" spans="2:22" x14ac:dyDescent="0.3">
      <c r="B1716" s="12" t="s">
        <v>13</v>
      </c>
      <c r="C1716" s="12">
        <v>1708</v>
      </c>
      <c r="D1716" s="12">
        <v>231</v>
      </c>
      <c r="E1716" s="13">
        <v>126.9</v>
      </c>
      <c r="F1716" s="22">
        <f t="shared" si="313"/>
        <v>35.25</v>
      </c>
      <c r="G1716" s="14">
        <f t="shared" si="321"/>
        <v>-2.7777777777778172E-2</v>
      </c>
      <c r="H1716" s="14">
        <f>('motorcycle data'!$C$4)*(G1716)</f>
        <v>-5.5000000000000782</v>
      </c>
      <c r="I1716" s="14">
        <f>0.5*1.225*F1716^2*('motorcycle data'!$F$4)*('motorcycle data'!$G$4)</f>
        <v>250.39187578124998</v>
      </c>
      <c r="J1716" s="14">
        <f>IF(F1716=0,0,H1716+I1716+'motorcycle data'!$E$7)</f>
        <v>283.73947578124989</v>
      </c>
      <c r="K1716" s="14">
        <f t="shared" si="314"/>
        <v>283.73947578124989</v>
      </c>
      <c r="L1716" s="14">
        <f t="shared" si="315"/>
        <v>0</v>
      </c>
      <c r="M1716" s="14">
        <f t="shared" si="316"/>
        <v>10.001816521289058</v>
      </c>
      <c r="N1716" s="14">
        <f t="shared" si="312"/>
        <v>10.001816521289058</v>
      </c>
      <c r="O1716" s="14">
        <f t="shared" si="317"/>
        <v>0</v>
      </c>
      <c r="P1716" s="14">
        <f t="shared" si="318"/>
        <v>0</v>
      </c>
      <c r="Q1716" s="14">
        <f t="shared" si="319"/>
        <v>0</v>
      </c>
      <c r="R1716" s="14"/>
      <c r="S1716" s="14"/>
      <c r="T1716" s="14">
        <f t="shared" si="322"/>
        <v>3215.8464482205618</v>
      </c>
      <c r="U1716" s="14">
        <f t="shared" si="323"/>
        <v>222.38131624809319</v>
      </c>
      <c r="V1716" s="14">
        <f t="shared" si="320"/>
        <v>0</v>
      </c>
    </row>
    <row r="1717" spans="2:22" x14ac:dyDescent="0.3">
      <c r="B1717" s="12" t="s">
        <v>13</v>
      </c>
      <c r="C1717" s="12">
        <v>1709</v>
      </c>
      <c r="D1717" s="12">
        <v>232</v>
      </c>
      <c r="E1717" s="13">
        <v>126.8</v>
      </c>
      <c r="F1717" s="22">
        <f t="shared" si="313"/>
        <v>35.222222222222221</v>
      </c>
      <c r="G1717" s="14">
        <f t="shared" si="321"/>
        <v>-2.7777777777778172E-2</v>
      </c>
      <c r="H1717" s="14">
        <f>('motorcycle data'!$C$4)*(G1717)</f>
        <v>-5.5000000000000782</v>
      </c>
      <c r="I1717" s="14">
        <f>0.5*1.225*F1717^2*('motorcycle data'!$F$4)*('motorcycle data'!$G$4)</f>
        <v>249.99740262345676</v>
      </c>
      <c r="J1717" s="14">
        <f>IF(F1717=0,0,H1717+I1717+'motorcycle data'!$E$7)</f>
        <v>283.34500262345671</v>
      </c>
      <c r="K1717" s="14">
        <f t="shared" si="314"/>
        <v>283.34500262345671</v>
      </c>
      <c r="L1717" s="14">
        <f t="shared" si="315"/>
        <v>0</v>
      </c>
      <c r="M1717" s="14">
        <f t="shared" si="316"/>
        <v>9.9800406479595321</v>
      </c>
      <c r="N1717" s="14">
        <f t="shared" si="312"/>
        <v>9.9800406479595321</v>
      </c>
      <c r="O1717" s="14">
        <f t="shared" si="317"/>
        <v>0</v>
      </c>
      <c r="P1717" s="14">
        <f t="shared" si="318"/>
        <v>0</v>
      </c>
      <c r="Q1717" s="14">
        <f t="shared" si="319"/>
        <v>0</v>
      </c>
      <c r="R1717" s="14"/>
      <c r="S1717" s="14"/>
      <c r="T1717" s="14">
        <f t="shared" si="322"/>
        <v>3225.8264888685212</v>
      </c>
      <c r="U1717" s="14">
        <f t="shared" si="323"/>
        <v>222.38131624809319</v>
      </c>
      <c r="V1717" s="14">
        <f t="shared" si="320"/>
        <v>0</v>
      </c>
    </row>
    <row r="1718" spans="2:22" x14ac:dyDescent="0.3">
      <c r="B1718" s="12" t="s">
        <v>13</v>
      </c>
      <c r="C1718" s="12">
        <v>1710</v>
      </c>
      <c r="D1718" s="12">
        <v>233</v>
      </c>
      <c r="E1718" s="13">
        <v>126.7</v>
      </c>
      <c r="F1718" s="22">
        <f t="shared" si="313"/>
        <v>35.194444444444443</v>
      </c>
      <c r="G1718" s="14">
        <f t="shared" si="321"/>
        <v>0</v>
      </c>
      <c r="H1718" s="14">
        <f>('motorcycle data'!$C$4)*(G1718)</f>
        <v>0</v>
      </c>
      <c r="I1718" s="14">
        <f>0.5*1.225*F1718^2*('motorcycle data'!$F$4)*('motorcycle data'!$G$4)</f>
        <v>249.60324044174379</v>
      </c>
      <c r="J1718" s="14">
        <f>IF(F1718=0,0,H1718+I1718+'motorcycle data'!$E$7)</f>
        <v>288.45084044174382</v>
      </c>
      <c r="K1718" s="14">
        <f t="shared" si="314"/>
        <v>288.45084044174382</v>
      </c>
      <c r="L1718" s="14">
        <f t="shared" si="315"/>
        <v>0</v>
      </c>
      <c r="M1718" s="14">
        <f t="shared" si="316"/>
        <v>10.151867078880262</v>
      </c>
      <c r="N1718" s="14">
        <f t="shared" si="312"/>
        <v>10.151867078880262</v>
      </c>
      <c r="O1718" s="14">
        <f t="shared" si="317"/>
        <v>0</v>
      </c>
      <c r="P1718" s="14">
        <f t="shared" si="318"/>
        <v>0</v>
      </c>
      <c r="Q1718" s="14" t="str">
        <f t="shared" si="319"/>
        <v/>
      </c>
      <c r="R1718" s="14"/>
      <c r="S1718" s="14"/>
      <c r="T1718" s="14">
        <f t="shared" si="322"/>
        <v>3235.9783559474013</v>
      </c>
      <c r="U1718" s="14">
        <f t="shared" si="323"/>
        <v>222.38131624809319</v>
      </c>
      <c r="V1718" s="14">
        <f t="shared" si="320"/>
        <v>0</v>
      </c>
    </row>
    <row r="1719" spans="2:22" x14ac:dyDescent="0.3">
      <c r="B1719" s="12" t="s">
        <v>13</v>
      </c>
      <c r="C1719" s="12">
        <v>1711</v>
      </c>
      <c r="D1719" s="12">
        <v>234</v>
      </c>
      <c r="E1719" s="13">
        <v>126.8</v>
      </c>
      <c r="F1719" s="22">
        <f t="shared" si="313"/>
        <v>35.222222222222221</v>
      </c>
      <c r="G1719" s="14">
        <f t="shared" si="321"/>
        <v>2.7777777777778172E-2</v>
      </c>
      <c r="H1719" s="14">
        <f>('motorcycle data'!$C$4)*(G1719)</f>
        <v>5.5000000000000782</v>
      </c>
      <c r="I1719" s="14">
        <f>0.5*1.225*F1719^2*('motorcycle data'!$F$4)*('motorcycle data'!$G$4)</f>
        <v>249.99740262345676</v>
      </c>
      <c r="J1719" s="14">
        <f>IF(F1719=0,0,H1719+I1719+'motorcycle data'!$E$7)</f>
        <v>294.34500262345682</v>
      </c>
      <c r="K1719" s="14">
        <f t="shared" si="314"/>
        <v>294.34500262345682</v>
      </c>
      <c r="L1719" s="14">
        <f t="shared" si="315"/>
        <v>0</v>
      </c>
      <c r="M1719" s="14">
        <f t="shared" si="316"/>
        <v>10.367485092403978</v>
      </c>
      <c r="N1719" s="14">
        <f t="shared" si="312"/>
        <v>10.367485092403978</v>
      </c>
      <c r="O1719" s="14">
        <f t="shared" si="317"/>
        <v>0</v>
      </c>
      <c r="P1719" s="14">
        <f t="shared" si="318"/>
        <v>0</v>
      </c>
      <c r="Q1719" s="14" t="str">
        <f t="shared" si="319"/>
        <v/>
      </c>
      <c r="R1719" s="14"/>
      <c r="S1719" s="14"/>
      <c r="T1719" s="14">
        <f t="shared" si="322"/>
        <v>3246.3458410398052</v>
      </c>
      <c r="U1719" s="14">
        <f t="shared" si="323"/>
        <v>222.38131624809319</v>
      </c>
      <c r="V1719" s="14">
        <f t="shared" si="320"/>
        <v>0</v>
      </c>
    </row>
    <row r="1720" spans="2:22" x14ac:dyDescent="0.3">
      <c r="B1720" s="12" t="s">
        <v>13</v>
      </c>
      <c r="C1720" s="12">
        <v>1712</v>
      </c>
      <c r="D1720" s="12">
        <v>235</v>
      </c>
      <c r="E1720" s="13">
        <v>126.9</v>
      </c>
      <c r="F1720" s="22">
        <f t="shared" si="313"/>
        <v>35.25</v>
      </c>
      <c r="G1720" s="14">
        <f t="shared" si="321"/>
        <v>4.1666666666666269E-2</v>
      </c>
      <c r="H1720" s="14">
        <f>('motorcycle data'!$C$4)*(G1720)</f>
        <v>8.2499999999999218</v>
      </c>
      <c r="I1720" s="14">
        <f>0.5*1.225*F1720^2*('motorcycle data'!$F$4)*('motorcycle data'!$G$4)</f>
        <v>250.39187578124998</v>
      </c>
      <c r="J1720" s="14">
        <f>IF(F1720=0,0,H1720+I1720+'motorcycle data'!$E$7)</f>
        <v>297.48947578124989</v>
      </c>
      <c r="K1720" s="14">
        <f t="shared" si="314"/>
        <v>297.48947578124989</v>
      </c>
      <c r="L1720" s="14">
        <f t="shared" si="315"/>
        <v>0</v>
      </c>
      <c r="M1720" s="14">
        <f t="shared" si="316"/>
        <v>10.486504021289058</v>
      </c>
      <c r="N1720" s="14">
        <f t="shared" si="312"/>
        <v>10.486504021289058</v>
      </c>
      <c r="O1720" s="14">
        <f t="shared" si="317"/>
        <v>0</v>
      </c>
      <c r="P1720" s="14">
        <f t="shared" si="318"/>
        <v>0</v>
      </c>
      <c r="Q1720" s="14" t="str">
        <f t="shared" si="319"/>
        <v/>
      </c>
      <c r="R1720" s="14"/>
      <c r="S1720" s="14"/>
      <c r="T1720" s="14">
        <f t="shared" si="322"/>
        <v>3256.8323450610942</v>
      </c>
      <c r="U1720" s="14">
        <f t="shared" si="323"/>
        <v>222.38131624809319</v>
      </c>
      <c r="V1720" s="14">
        <f t="shared" si="320"/>
        <v>0</v>
      </c>
    </row>
    <row r="1721" spans="2:22" x14ac:dyDescent="0.3">
      <c r="B1721" s="12" t="s">
        <v>13</v>
      </c>
      <c r="C1721" s="12">
        <v>1713</v>
      </c>
      <c r="D1721" s="12">
        <v>236</v>
      </c>
      <c r="E1721" s="13">
        <v>127.1</v>
      </c>
      <c r="F1721" s="22">
        <f t="shared" si="313"/>
        <v>35.30555555555555</v>
      </c>
      <c r="G1721" s="14">
        <f t="shared" si="321"/>
        <v>6.9444444444444448E-2</v>
      </c>
      <c r="H1721" s="14">
        <f>('motorcycle data'!$C$4)*(G1721)</f>
        <v>13.75</v>
      </c>
      <c r="I1721" s="14">
        <f>0.5*1.225*F1721^2*('motorcycle data'!$F$4)*('motorcycle data'!$G$4)</f>
        <v>251.18175502507705</v>
      </c>
      <c r="J1721" s="14">
        <f>IF(F1721=0,0,H1721+I1721+'motorcycle data'!$E$7)</f>
        <v>303.77935502507705</v>
      </c>
      <c r="K1721" s="14">
        <f t="shared" si="314"/>
        <v>303.77935502507705</v>
      </c>
      <c r="L1721" s="14">
        <f t="shared" si="315"/>
        <v>0</v>
      </c>
      <c r="M1721" s="14">
        <f t="shared" si="316"/>
        <v>10.72509889546869</v>
      </c>
      <c r="N1721" s="14">
        <f t="shared" si="312"/>
        <v>10.72509889546869</v>
      </c>
      <c r="O1721" s="14">
        <f t="shared" si="317"/>
        <v>0</v>
      </c>
      <c r="P1721" s="14">
        <f t="shared" si="318"/>
        <v>0</v>
      </c>
      <c r="Q1721" s="14" t="str">
        <f t="shared" si="319"/>
        <v/>
      </c>
      <c r="R1721" s="14"/>
      <c r="S1721" s="14"/>
      <c r="T1721" s="14">
        <f t="shared" si="322"/>
        <v>3267.557443956563</v>
      </c>
      <c r="U1721" s="14">
        <f t="shared" si="323"/>
        <v>222.38131624809319</v>
      </c>
      <c r="V1721" s="14">
        <f t="shared" si="320"/>
        <v>0</v>
      </c>
    </row>
    <row r="1722" spans="2:22" x14ac:dyDescent="0.3">
      <c r="B1722" s="12" t="s">
        <v>13</v>
      </c>
      <c r="C1722" s="12">
        <v>1714</v>
      </c>
      <c r="D1722" s="12">
        <v>237</v>
      </c>
      <c r="E1722" s="13">
        <v>127.4</v>
      </c>
      <c r="F1722" s="22">
        <f t="shared" si="313"/>
        <v>35.388888888888893</v>
      </c>
      <c r="G1722" s="14">
        <f t="shared" si="321"/>
        <v>8.3333333333334522E-2</v>
      </c>
      <c r="H1722" s="14">
        <f>('motorcycle data'!$C$4)*(G1722)</f>
        <v>16.500000000000234</v>
      </c>
      <c r="I1722" s="14">
        <f>0.5*1.225*F1722^2*('motorcycle data'!$F$4)*('motorcycle data'!$G$4)</f>
        <v>252.36890621141981</v>
      </c>
      <c r="J1722" s="14">
        <f>IF(F1722=0,0,H1722+I1722+'motorcycle data'!$E$7)</f>
        <v>307.71650621142004</v>
      </c>
      <c r="K1722" s="14">
        <f t="shared" si="314"/>
        <v>307.71650621142004</v>
      </c>
      <c r="L1722" s="14">
        <f t="shared" si="315"/>
        <v>0</v>
      </c>
      <c r="M1722" s="14">
        <f t="shared" si="316"/>
        <v>10.889745247593034</v>
      </c>
      <c r="N1722" s="14">
        <f t="shared" si="312"/>
        <v>10.889745247593034</v>
      </c>
      <c r="O1722" s="14">
        <f t="shared" si="317"/>
        <v>0</v>
      </c>
      <c r="P1722" s="14">
        <f t="shared" si="318"/>
        <v>0</v>
      </c>
      <c r="Q1722" s="14" t="str">
        <f t="shared" si="319"/>
        <v/>
      </c>
      <c r="R1722" s="14"/>
      <c r="S1722" s="14"/>
      <c r="T1722" s="14">
        <f t="shared" si="322"/>
        <v>3278.4471892041561</v>
      </c>
      <c r="U1722" s="14">
        <f t="shared" si="323"/>
        <v>222.38131624809319</v>
      </c>
      <c r="V1722" s="14">
        <f t="shared" si="320"/>
        <v>0</v>
      </c>
    </row>
    <row r="1723" spans="2:22" x14ac:dyDescent="0.3">
      <c r="B1723" s="12" t="s">
        <v>13</v>
      </c>
      <c r="C1723" s="12">
        <v>1715</v>
      </c>
      <c r="D1723" s="12">
        <v>238</v>
      </c>
      <c r="E1723" s="13">
        <v>127.7</v>
      </c>
      <c r="F1723" s="22">
        <f t="shared" si="313"/>
        <v>35.472222222222221</v>
      </c>
      <c r="G1723" s="14">
        <f t="shared" si="321"/>
        <v>9.7222222222220642E-2</v>
      </c>
      <c r="H1723" s="14">
        <f>('motorcycle data'!$C$4)*(G1723)</f>
        <v>19.249999999999687</v>
      </c>
      <c r="I1723" s="14">
        <f>0.5*1.225*F1723^2*('motorcycle data'!$F$4)*('motorcycle data'!$G$4)</f>
        <v>253.55885618248453</v>
      </c>
      <c r="J1723" s="14">
        <f>IF(F1723=0,0,H1723+I1723+'motorcycle data'!$E$7)</f>
        <v>311.65645618248419</v>
      </c>
      <c r="K1723" s="14">
        <f t="shared" si="314"/>
        <v>311.65645618248419</v>
      </c>
      <c r="L1723" s="14">
        <f t="shared" si="315"/>
        <v>0</v>
      </c>
      <c r="M1723" s="14">
        <f t="shared" si="316"/>
        <v>11.055147070695343</v>
      </c>
      <c r="N1723" s="14">
        <f t="shared" si="312"/>
        <v>11.055147070695343</v>
      </c>
      <c r="O1723" s="14">
        <f t="shared" si="317"/>
        <v>0</v>
      </c>
      <c r="P1723" s="14">
        <f t="shared" si="318"/>
        <v>0</v>
      </c>
      <c r="Q1723" s="14" t="str">
        <f t="shared" si="319"/>
        <v/>
      </c>
      <c r="R1723" s="14"/>
      <c r="S1723" s="14"/>
      <c r="T1723" s="14">
        <f t="shared" si="322"/>
        <v>3289.5023362748516</v>
      </c>
      <c r="U1723" s="14">
        <f t="shared" si="323"/>
        <v>222.38131624809319</v>
      </c>
      <c r="V1723" s="14">
        <f t="shared" si="320"/>
        <v>0</v>
      </c>
    </row>
    <row r="1724" spans="2:22" x14ac:dyDescent="0.3">
      <c r="B1724" s="12" t="s">
        <v>13</v>
      </c>
      <c r="C1724" s="12">
        <v>1716</v>
      </c>
      <c r="D1724" s="12">
        <v>239</v>
      </c>
      <c r="E1724" s="13">
        <v>128.1</v>
      </c>
      <c r="F1724" s="22">
        <f t="shared" si="313"/>
        <v>35.583333333333329</v>
      </c>
      <c r="G1724" s="14">
        <f t="shared" si="321"/>
        <v>0.11111111111111072</v>
      </c>
      <c r="H1724" s="14">
        <f>('motorcycle data'!$C$4)*(G1724)</f>
        <v>21.999999999999922</v>
      </c>
      <c r="I1724" s="14">
        <f>0.5*1.225*F1724^2*('motorcycle data'!$F$4)*('motorcycle data'!$G$4)</f>
        <v>255.14980980902772</v>
      </c>
      <c r="J1724" s="14">
        <f>IF(F1724=0,0,H1724+I1724+'motorcycle data'!$E$7)</f>
        <v>315.99740980902766</v>
      </c>
      <c r="K1724" s="14">
        <f t="shared" si="314"/>
        <v>315.99740980902766</v>
      </c>
      <c r="L1724" s="14">
        <f t="shared" si="315"/>
        <v>0</v>
      </c>
      <c r="M1724" s="14">
        <f t="shared" si="316"/>
        <v>11.244241165704567</v>
      </c>
      <c r="N1724" s="14">
        <f t="shared" si="312"/>
        <v>11.244241165704567</v>
      </c>
      <c r="O1724" s="14">
        <f t="shared" si="317"/>
        <v>0</v>
      </c>
      <c r="P1724" s="14">
        <f t="shared" si="318"/>
        <v>0</v>
      </c>
      <c r="Q1724" s="14" t="str">
        <f t="shared" si="319"/>
        <v/>
      </c>
      <c r="R1724" s="14"/>
      <c r="S1724" s="14"/>
      <c r="T1724" s="14">
        <f t="shared" si="322"/>
        <v>3300.7465774405559</v>
      </c>
      <c r="U1724" s="14">
        <f t="shared" si="323"/>
        <v>222.38131624809319</v>
      </c>
      <c r="V1724" s="14">
        <f t="shared" si="320"/>
        <v>0</v>
      </c>
    </row>
    <row r="1725" spans="2:22" x14ac:dyDescent="0.3">
      <c r="B1725" s="12" t="s">
        <v>13</v>
      </c>
      <c r="C1725" s="12">
        <v>1717</v>
      </c>
      <c r="D1725" s="12">
        <v>240</v>
      </c>
      <c r="E1725" s="13">
        <v>128.5</v>
      </c>
      <c r="F1725" s="22">
        <f t="shared" si="313"/>
        <v>35.694444444444443</v>
      </c>
      <c r="G1725" s="14">
        <f t="shared" si="321"/>
        <v>0.12500000000000078</v>
      </c>
      <c r="H1725" s="14">
        <f>('motorcycle data'!$C$4)*(G1725)</f>
        <v>24.750000000000153</v>
      </c>
      <c r="I1725" s="14">
        <f>0.5*1.225*F1725^2*('motorcycle data'!$F$4)*('motorcycle data'!$G$4)</f>
        <v>256.7457390528549</v>
      </c>
      <c r="J1725" s="14">
        <f>IF(F1725=0,0,H1725+I1725+'motorcycle data'!$E$7)</f>
        <v>320.34333905285507</v>
      </c>
      <c r="K1725" s="14">
        <f t="shared" si="314"/>
        <v>320.34333905285507</v>
      </c>
      <c r="L1725" s="14">
        <f t="shared" si="315"/>
        <v>0</v>
      </c>
      <c r="M1725" s="14">
        <f t="shared" si="316"/>
        <v>11.434477518969965</v>
      </c>
      <c r="N1725" s="14">
        <f t="shared" si="312"/>
        <v>11.434477518969965</v>
      </c>
      <c r="O1725" s="14">
        <f t="shared" si="317"/>
        <v>0</v>
      </c>
      <c r="P1725" s="14">
        <f t="shared" si="318"/>
        <v>0</v>
      </c>
      <c r="Q1725" s="14" t="str">
        <f t="shared" si="319"/>
        <v/>
      </c>
      <c r="R1725" s="14"/>
      <c r="S1725" s="14"/>
      <c r="T1725" s="14">
        <f t="shared" si="322"/>
        <v>3312.1810549595257</v>
      </c>
      <c r="U1725" s="14">
        <f t="shared" si="323"/>
        <v>222.38131624809319</v>
      </c>
      <c r="V1725" s="14">
        <f t="shared" si="320"/>
        <v>0</v>
      </c>
    </row>
    <row r="1726" spans="2:22" x14ac:dyDescent="0.3">
      <c r="B1726" s="12" t="s">
        <v>13</v>
      </c>
      <c r="C1726" s="12">
        <v>1718</v>
      </c>
      <c r="D1726" s="12">
        <v>241</v>
      </c>
      <c r="E1726" s="13">
        <v>129</v>
      </c>
      <c r="F1726" s="22">
        <f t="shared" si="313"/>
        <v>35.833333333333336</v>
      </c>
      <c r="G1726" s="14">
        <f t="shared" si="321"/>
        <v>0.1388888888888889</v>
      </c>
      <c r="H1726" s="14">
        <f>('motorcycle data'!$C$4)*(G1726)</f>
        <v>27.5</v>
      </c>
      <c r="I1726" s="14">
        <f>0.5*1.225*F1726^2*('motorcycle data'!$F$4)*('motorcycle data'!$G$4)</f>
        <v>258.7476475694445</v>
      </c>
      <c r="J1726" s="14">
        <f>IF(F1726=0,0,H1726+I1726+'motorcycle data'!$E$7)</f>
        <v>325.0952475694445</v>
      </c>
      <c r="K1726" s="14">
        <f t="shared" si="314"/>
        <v>325.0952475694445</v>
      </c>
      <c r="L1726" s="14">
        <f t="shared" si="315"/>
        <v>0</v>
      </c>
      <c r="M1726" s="14">
        <f t="shared" si="316"/>
        <v>11.649246371238428</v>
      </c>
      <c r="N1726" s="14">
        <f t="shared" si="312"/>
        <v>11.649246371238428</v>
      </c>
      <c r="O1726" s="14">
        <f t="shared" si="317"/>
        <v>0</v>
      </c>
      <c r="P1726" s="14">
        <f t="shared" si="318"/>
        <v>0</v>
      </c>
      <c r="Q1726" s="14" t="str">
        <f t="shared" si="319"/>
        <v/>
      </c>
      <c r="R1726" s="14"/>
      <c r="S1726" s="14"/>
      <c r="T1726" s="14">
        <f t="shared" si="322"/>
        <v>3323.8303013307641</v>
      </c>
      <c r="U1726" s="14">
        <f t="shared" si="323"/>
        <v>222.38131624809319</v>
      </c>
      <c r="V1726" s="14">
        <f t="shared" si="320"/>
        <v>0</v>
      </c>
    </row>
    <row r="1727" spans="2:22" x14ac:dyDescent="0.3">
      <c r="B1727" s="12" t="s">
        <v>13</v>
      </c>
      <c r="C1727" s="12">
        <v>1719</v>
      </c>
      <c r="D1727" s="12">
        <v>242</v>
      </c>
      <c r="E1727" s="13">
        <v>129.5</v>
      </c>
      <c r="F1727" s="22">
        <f t="shared" si="313"/>
        <v>35.972222222222221</v>
      </c>
      <c r="G1727" s="14">
        <f t="shared" si="321"/>
        <v>0.15277777777777699</v>
      </c>
      <c r="H1727" s="14">
        <f>('motorcycle data'!$C$4)*(G1727)</f>
        <v>30.249999999999844</v>
      </c>
      <c r="I1727" s="14">
        <f>0.5*1.225*F1727^2*('motorcycle data'!$F$4)*('motorcycle data'!$G$4)</f>
        <v>260.75733048804005</v>
      </c>
      <c r="J1727" s="14">
        <f>IF(F1727=0,0,H1727+I1727+'motorcycle data'!$E$7)</f>
        <v>329.85493048803988</v>
      </c>
      <c r="K1727" s="14">
        <f t="shared" si="314"/>
        <v>329.85493048803988</v>
      </c>
      <c r="L1727" s="14">
        <f t="shared" si="315"/>
        <v>0</v>
      </c>
      <c r="M1727" s="14">
        <f t="shared" si="316"/>
        <v>11.865614860611435</v>
      </c>
      <c r="N1727" s="14">
        <f t="shared" si="312"/>
        <v>11.865614860611435</v>
      </c>
      <c r="O1727" s="14">
        <f t="shared" si="317"/>
        <v>0</v>
      </c>
      <c r="P1727" s="14">
        <f t="shared" si="318"/>
        <v>0</v>
      </c>
      <c r="Q1727" s="14" t="str">
        <f t="shared" si="319"/>
        <v/>
      </c>
      <c r="R1727" s="14"/>
      <c r="S1727" s="14"/>
      <c r="T1727" s="14">
        <f t="shared" si="322"/>
        <v>3335.6959161913755</v>
      </c>
      <c r="U1727" s="14">
        <f t="shared" si="323"/>
        <v>222.38131624809319</v>
      </c>
      <c r="V1727" s="14">
        <f t="shared" si="320"/>
        <v>0</v>
      </c>
    </row>
    <row r="1728" spans="2:22" x14ac:dyDescent="0.3">
      <c r="B1728" s="12" t="s">
        <v>13</v>
      </c>
      <c r="C1728" s="12">
        <v>1720</v>
      </c>
      <c r="D1728" s="12">
        <v>243</v>
      </c>
      <c r="E1728" s="13">
        <v>130.1</v>
      </c>
      <c r="F1728" s="22">
        <f t="shared" si="313"/>
        <v>36.138888888888886</v>
      </c>
      <c r="G1728" s="14">
        <f t="shared" si="321"/>
        <v>0.15277777777777699</v>
      </c>
      <c r="H1728" s="14">
        <f>('motorcycle data'!$C$4)*(G1728)</f>
        <v>30.249999999999844</v>
      </c>
      <c r="I1728" s="14">
        <f>0.5*1.225*F1728^2*('motorcycle data'!$F$4)*('motorcycle data'!$G$4)</f>
        <v>263.179212201003</v>
      </c>
      <c r="J1728" s="14">
        <f>IF(F1728=0,0,H1728+I1728+'motorcycle data'!$E$7)</f>
        <v>332.27681220100283</v>
      </c>
      <c r="K1728" s="14">
        <f t="shared" si="314"/>
        <v>332.27681220100283</v>
      </c>
      <c r="L1728" s="14">
        <f t="shared" si="315"/>
        <v>0</v>
      </c>
      <c r="M1728" s="14">
        <f t="shared" si="316"/>
        <v>12.00811479648624</v>
      </c>
      <c r="N1728" s="14">
        <f t="shared" si="312"/>
        <v>12.00811479648624</v>
      </c>
      <c r="O1728" s="14">
        <f t="shared" si="317"/>
        <v>0</v>
      </c>
      <c r="P1728" s="14">
        <f t="shared" si="318"/>
        <v>0</v>
      </c>
      <c r="Q1728" s="14" t="str">
        <f t="shared" si="319"/>
        <v/>
      </c>
      <c r="R1728" s="14"/>
      <c r="S1728" s="14"/>
      <c r="T1728" s="14">
        <f t="shared" si="322"/>
        <v>3347.7040309878616</v>
      </c>
      <c r="U1728" s="14">
        <f t="shared" si="323"/>
        <v>222.38131624809319</v>
      </c>
      <c r="V1728" s="14">
        <f t="shared" si="320"/>
        <v>0</v>
      </c>
    </row>
    <row r="1729" spans="2:22" x14ac:dyDescent="0.3">
      <c r="B1729" s="12" t="s">
        <v>13</v>
      </c>
      <c r="C1729" s="12">
        <v>1721</v>
      </c>
      <c r="D1729" s="12">
        <v>244</v>
      </c>
      <c r="E1729" s="13">
        <v>130.6</v>
      </c>
      <c r="F1729" s="22">
        <f t="shared" si="313"/>
        <v>36.277777777777779</v>
      </c>
      <c r="G1729" s="14">
        <f t="shared" si="321"/>
        <v>0.12500000000000078</v>
      </c>
      <c r="H1729" s="14">
        <f>('motorcycle data'!$C$4)*(G1729)</f>
        <v>24.750000000000153</v>
      </c>
      <c r="I1729" s="14">
        <f>0.5*1.225*F1729^2*('motorcycle data'!$F$4)*('motorcycle data'!$G$4)</f>
        <v>265.20599880401232</v>
      </c>
      <c r="J1729" s="14">
        <f>IF(F1729=0,0,H1729+I1729+'motorcycle data'!$E$7)</f>
        <v>328.80359880401249</v>
      </c>
      <c r="K1729" s="14">
        <f t="shared" si="314"/>
        <v>328.80359880401249</v>
      </c>
      <c r="L1729" s="14">
        <f t="shared" si="315"/>
        <v>0</v>
      </c>
      <c r="M1729" s="14">
        <f t="shared" si="316"/>
        <v>11.928263889945566</v>
      </c>
      <c r="N1729" s="14">
        <f t="shared" si="312"/>
        <v>11.928263889945566</v>
      </c>
      <c r="O1729" s="14">
        <f t="shared" si="317"/>
        <v>0</v>
      </c>
      <c r="P1729" s="14">
        <f t="shared" si="318"/>
        <v>0</v>
      </c>
      <c r="Q1729" s="14" t="str">
        <f t="shared" si="319"/>
        <v/>
      </c>
      <c r="R1729" s="14"/>
      <c r="S1729" s="14"/>
      <c r="T1729" s="14">
        <f t="shared" si="322"/>
        <v>3359.632294877807</v>
      </c>
      <c r="U1729" s="14">
        <f t="shared" si="323"/>
        <v>222.38131624809319</v>
      </c>
      <c r="V1729" s="14">
        <f t="shared" si="320"/>
        <v>0</v>
      </c>
    </row>
    <row r="1730" spans="2:22" x14ac:dyDescent="0.3">
      <c r="B1730" s="12" t="s">
        <v>13</v>
      </c>
      <c r="C1730" s="12">
        <v>1722</v>
      </c>
      <c r="D1730" s="12">
        <v>245</v>
      </c>
      <c r="E1730" s="13">
        <v>131</v>
      </c>
      <c r="F1730" s="22">
        <f t="shared" si="313"/>
        <v>36.388888888888886</v>
      </c>
      <c r="G1730" s="14">
        <f t="shared" si="321"/>
        <v>8.3333333333332538E-2</v>
      </c>
      <c r="H1730" s="14">
        <f>('motorcycle data'!$C$4)*(G1730)</f>
        <v>16.499999999999844</v>
      </c>
      <c r="I1730" s="14">
        <f>0.5*1.225*F1730^2*('motorcycle data'!$F$4)*('motorcycle data'!$G$4)</f>
        <v>266.83302565586411</v>
      </c>
      <c r="J1730" s="14">
        <f>IF(F1730=0,0,H1730+I1730+'motorcycle data'!$E$7)</f>
        <v>322.18062565586393</v>
      </c>
      <c r="K1730" s="14">
        <f t="shared" si="314"/>
        <v>322.18062565586393</v>
      </c>
      <c r="L1730" s="14">
        <f t="shared" si="315"/>
        <v>0</v>
      </c>
      <c r="M1730" s="14">
        <f t="shared" si="316"/>
        <v>11.723794989143936</v>
      </c>
      <c r="N1730" s="14">
        <f t="shared" si="312"/>
        <v>11.723794989143936</v>
      </c>
      <c r="O1730" s="14">
        <f t="shared" si="317"/>
        <v>0</v>
      </c>
      <c r="P1730" s="14">
        <f t="shared" si="318"/>
        <v>0</v>
      </c>
      <c r="Q1730" s="14" t="str">
        <f t="shared" si="319"/>
        <v/>
      </c>
      <c r="R1730" s="14"/>
      <c r="S1730" s="14"/>
      <c r="T1730" s="14">
        <f t="shared" si="322"/>
        <v>3371.3560898669512</v>
      </c>
      <c r="U1730" s="14">
        <f t="shared" si="323"/>
        <v>222.38131624809319</v>
      </c>
      <c r="V1730" s="14">
        <f t="shared" si="320"/>
        <v>0</v>
      </c>
    </row>
    <row r="1731" spans="2:22" x14ac:dyDescent="0.3">
      <c r="B1731" s="12" t="s">
        <v>13</v>
      </c>
      <c r="C1731" s="12">
        <v>1723</v>
      </c>
      <c r="D1731" s="12">
        <v>246</v>
      </c>
      <c r="E1731" s="13">
        <v>131.19999999999999</v>
      </c>
      <c r="F1731" s="22">
        <f t="shared" si="313"/>
        <v>36.444444444444443</v>
      </c>
      <c r="G1731" s="14">
        <f t="shared" si="321"/>
        <v>4.1666666666668246E-2</v>
      </c>
      <c r="H1731" s="14">
        <f>('motorcycle data'!$C$4)*(G1731)</f>
        <v>8.2500000000003126</v>
      </c>
      <c r="I1731" s="14">
        <f>0.5*1.225*F1731^2*('motorcycle data'!$F$4)*('motorcycle data'!$G$4)</f>
        <v>267.6484049382716</v>
      </c>
      <c r="J1731" s="14">
        <f>IF(F1731=0,0,H1731+I1731+'motorcycle data'!$E$7)</f>
        <v>314.74600493827194</v>
      </c>
      <c r="K1731" s="14">
        <f t="shared" si="314"/>
        <v>314.74600493827194</v>
      </c>
      <c r="L1731" s="14">
        <f t="shared" si="315"/>
        <v>0</v>
      </c>
      <c r="M1731" s="14">
        <f t="shared" si="316"/>
        <v>11.470743291083689</v>
      </c>
      <c r="N1731" s="14">
        <f t="shared" si="312"/>
        <v>11.470743291083689</v>
      </c>
      <c r="O1731" s="14">
        <f t="shared" si="317"/>
        <v>0</v>
      </c>
      <c r="P1731" s="14">
        <f t="shared" si="318"/>
        <v>0</v>
      </c>
      <c r="Q1731" s="14" t="str">
        <f t="shared" si="319"/>
        <v/>
      </c>
      <c r="R1731" s="14"/>
      <c r="S1731" s="14"/>
      <c r="T1731" s="14">
        <f t="shared" si="322"/>
        <v>3382.8268331580348</v>
      </c>
      <c r="U1731" s="14">
        <f t="shared" si="323"/>
        <v>222.38131624809319</v>
      </c>
      <c r="V1731" s="14">
        <f t="shared" si="320"/>
        <v>0</v>
      </c>
    </row>
    <row r="1732" spans="2:22" x14ac:dyDescent="0.3">
      <c r="B1732" s="12" t="s">
        <v>13</v>
      </c>
      <c r="C1732" s="12">
        <v>1724</v>
      </c>
      <c r="D1732" s="12">
        <v>247</v>
      </c>
      <c r="E1732" s="13">
        <v>131.30000000000001</v>
      </c>
      <c r="F1732" s="22">
        <f t="shared" si="313"/>
        <v>36.472222222222221</v>
      </c>
      <c r="G1732" s="14">
        <f t="shared" si="321"/>
        <v>0</v>
      </c>
      <c r="H1732" s="14">
        <f>('motorcycle data'!$C$4)*(G1732)</f>
        <v>0</v>
      </c>
      <c r="I1732" s="14">
        <f>0.5*1.225*F1732^2*('motorcycle data'!$F$4)*('motorcycle data'!$G$4)</f>
        <v>268.05656104359565</v>
      </c>
      <c r="J1732" s="14">
        <f>IF(F1732=0,0,H1732+I1732+'motorcycle data'!$E$7)</f>
        <v>306.90416104359565</v>
      </c>
      <c r="K1732" s="14">
        <f t="shared" si="314"/>
        <v>306.90416104359565</v>
      </c>
      <c r="L1732" s="14">
        <f t="shared" si="315"/>
        <v>0</v>
      </c>
      <c r="M1732" s="14">
        <f t="shared" si="316"/>
        <v>11.193476762506696</v>
      </c>
      <c r="N1732" s="14">
        <f t="shared" si="312"/>
        <v>11.193476762506696</v>
      </c>
      <c r="O1732" s="14">
        <f t="shared" si="317"/>
        <v>0</v>
      </c>
      <c r="P1732" s="14">
        <f t="shared" si="318"/>
        <v>0</v>
      </c>
      <c r="Q1732" s="14" t="str">
        <f t="shared" si="319"/>
        <v/>
      </c>
      <c r="R1732" s="14"/>
      <c r="S1732" s="14"/>
      <c r="T1732" s="14">
        <f t="shared" si="322"/>
        <v>3394.0203099205414</v>
      </c>
      <c r="U1732" s="14">
        <f t="shared" si="323"/>
        <v>222.38131624809319</v>
      </c>
      <c r="V1732" s="14">
        <f t="shared" si="320"/>
        <v>0</v>
      </c>
    </row>
    <row r="1733" spans="2:22" x14ac:dyDescent="0.3">
      <c r="B1733" s="12" t="s">
        <v>13</v>
      </c>
      <c r="C1733" s="12">
        <v>1725</v>
      </c>
      <c r="D1733" s="12">
        <v>248</v>
      </c>
      <c r="E1733" s="13">
        <v>131.19999999999999</v>
      </c>
      <c r="F1733" s="22">
        <f t="shared" si="313"/>
        <v>36.444444444444443</v>
      </c>
      <c r="G1733" s="14">
        <f t="shared" si="321"/>
        <v>-8.3333333333336493E-2</v>
      </c>
      <c r="H1733" s="14">
        <f>('motorcycle data'!$C$4)*(G1733)</f>
        <v>-16.500000000000625</v>
      </c>
      <c r="I1733" s="14">
        <f>0.5*1.225*F1733^2*('motorcycle data'!$F$4)*('motorcycle data'!$G$4)</f>
        <v>267.6484049382716</v>
      </c>
      <c r="J1733" s="14">
        <f>IF(F1733=0,0,H1733+I1733+'motorcycle data'!$E$7)</f>
        <v>289.99600493827097</v>
      </c>
      <c r="K1733" s="14">
        <f t="shared" si="314"/>
        <v>289.99600493827097</v>
      </c>
      <c r="L1733" s="14">
        <f t="shared" si="315"/>
        <v>0</v>
      </c>
      <c r="M1733" s="14">
        <f t="shared" si="316"/>
        <v>10.568743291083653</v>
      </c>
      <c r="N1733" s="14">
        <f t="shared" si="312"/>
        <v>10.568743291083653</v>
      </c>
      <c r="O1733" s="14">
        <f t="shared" si="317"/>
        <v>0</v>
      </c>
      <c r="P1733" s="14">
        <f t="shared" si="318"/>
        <v>0</v>
      </c>
      <c r="Q1733" s="14">
        <f t="shared" si="319"/>
        <v>0</v>
      </c>
      <c r="R1733" s="14">
        <f>SUM(Q1733:Q1803)</f>
        <v>15.441026317532915</v>
      </c>
      <c r="S1733" s="14">
        <f>R1733*71</f>
        <v>1096.3128685448369</v>
      </c>
      <c r="T1733" s="14">
        <f t="shared" si="322"/>
        <v>3404.589053211625</v>
      </c>
      <c r="U1733" s="14">
        <f t="shared" si="323"/>
        <v>222.38131624809319</v>
      </c>
      <c r="V1733" s="14">
        <f t="shared" si="320"/>
        <v>0</v>
      </c>
    </row>
    <row r="1734" spans="2:22" x14ac:dyDescent="0.3">
      <c r="B1734" s="12" t="s">
        <v>13</v>
      </c>
      <c r="C1734" s="12">
        <v>1726</v>
      </c>
      <c r="D1734" s="12">
        <v>249</v>
      </c>
      <c r="E1734" s="13">
        <v>130.69999999999999</v>
      </c>
      <c r="F1734" s="22">
        <f t="shared" si="313"/>
        <v>36.30555555555555</v>
      </c>
      <c r="G1734" s="14">
        <f t="shared" si="321"/>
        <v>-0.19444444444444128</v>
      </c>
      <c r="H1734" s="14">
        <f>('motorcycle data'!$C$4)*(G1734)</f>
        <v>-38.499999999999375</v>
      </c>
      <c r="I1734" s="14">
        <f>0.5*1.225*F1734^2*('motorcycle data'!$F$4)*('motorcycle data'!$G$4)</f>
        <v>265.61228905285486</v>
      </c>
      <c r="J1734" s="14">
        <f>IF(F1734=0,0,H1734+I1734+'motorcycle data'!$E$7)</f>
        <v>265.95988905285549</v>
      </c>
      <c r="K1734" s="14">
        <f t="shared" si="314"/>
        <v>265.95988905285549</v>
      </c>
      <c r="L1734" s="14">
        <f t="shared" si="315"/>
        <v>0</v>
      </c>
      <c r="M1734" s="14">
        <f t="shared" si="316"/>
        <v>9.6558215275578352</v>
      </c>
      <c r="N1734" s="14">
        <f t="shared" si="312"/>
        <v>9.6558215275578352</v>
      </c>
      <c r="O1734" s="14">
        <f t="shared" si="317"/>
        <v>0</v>
      </c>
      <c r="P1734" s="14">
        <f t="shared" si="318"/>
        <v>0</v>
      </c>
      <c r="Q1734" s="14">
        <f t="shared" si="319"/>
        <v>0</v>
      </c>
      <c r="R1734" s="14"/>
      <c r="S1734" s="14"/>
      <c r="T1734" s="14">
        <f t="shared" si="322"/>
        <v>3414.2448747391827</v>
      </c>
      <c r="U1734" s="14">
        <f t="shared" si="323"/>
        <v>222.38131624809319</v>
      </c>
      <c r="V1734" s="14">
        <f t="shared" si="320"/>
        <v>0</v>
      </c>
    </row>
    <row r="1735" spans="2:22" x14ac:dyDescent="0.3">
      <c r="B1735" s="12" t="s">
        <v>13</v>
      </c>
      <c r="C1735" s="12">
        <v>1727</v>
      </c>
      <c r="D1735" s="12">
        <v>250</v>
      </c>
      <c r="E1735" s="13">
        <v>129.80000000000001</v>
      </c>
      <c r="F1735" s="22">
        <f t="shared" si="313"/>
        <v>36.055555555555557</v>
      </c>
      <c r="G1735" s="14">
        <f t="shared" si="321"/>
        <v>-0.31944444444444209</v>
      </c>
      <c r="H1735" s="14">
        <f>('motorcycle data'!$C$4)*(G1735)</f>
        <v>-63.249999999999531</v>
      </c>
      <c r="I1735" s="14">
        <f>0.5*1.225*F1735^2*('motorcycle data'!$F$4)*('motorcycle data'!$G$4)</f>
        <v>261.96687195216049</v>
      </c>
      <c r="J1735" s="14">
        <f>IF(F1735=0,0,H1735+I1735+'motorcycle data'!$E$7)</f>
        <v>237.56447195216094</v>
      </c>
      <c r="K1735" s="14">
        <f t="shared" si="314"/>
        <v>237.56447195216094</v>
      </c>
      <c r="L1735" s="14">
        <f t="shared" si="315"/>
        <v>0</v>
      </c>
      <c r="M1735" s="14">
        <f t="shared" si="316"/>
        <v>8.56551901649736</v>
      </c>
      <c r="N1735" s="14">
        <f t="shared" si="312"/>
        <v>8.56551901649736</v>
      </c>
      <c r="O1735" s="14">
        <f t="shared" si="317"/>
        <v>0</v>
      </c>
      <c r="P1735" s="14">
        <f t="shared" si="318"/>
        <v>0</v>
      </c>
      <c r="Q1735" s="14">
        <f t="shared" si="319"/>
        <v>0</v>
      </c>
      <c r="R1735" s="14"/>
      <c r="S1735" s="14"/>
      <c r="T1735" s="14">
        <f t="shared" si="322"/>
        <v>3422.8103937556803</v>
      </c>
      <c r="U1735" s="14">
        <f t="shared" si="323"/>
        <v>222.38131624809319</v>
      </c>
      <c r="V1735" s="14">
        <f t="shared" si="320"/>
        <v>0</v>
      </c>
    </row>
    <row r="1736" spans="2:22" x14ac:dyDescent="0.3">
      <c r="B1736" s="12" t="s">
        <v>13</v>
      </c>
      <c r="C1736" s="12">
        <v>1728</v>
      </c>
      <c r="D1736" s="12">
        <v>251</v>
      </c>
      <c r="E1736" s="13">
        <v>128.4</v>
      </c>
      <c r="F1736" s="22">
        <f t="shared" si="313"/>
        <v>35.666666666666664</v>
      </c>
      <c r="G1736" s="14">
        <f t="shared" si="321"/>
        <v>-0.45833333333333492</v>
      </c>
      <c r="H1736" s="14">
        <f>('motorcycle data'!$C$4)*(G1736)</f>
        <v>-90.750000000000313</v>
      </c>
      <c r="I1736" s="14">
        <f>0.5*1.225*F1736^2*('motorcycle data'!$F$4)*('motorcycle data'!$G$4)</f>
        <v>256.34629027777777</v>
      </c>
      <c r="J1736" s="14">
        <f>IF(F1736=0,0,H1736+I1736+'motorcycle data'!$E$7)</f>
        <v>204.44389027777746</v>
      </c>
      <c r="K1736" s="14">
        <f t="shared" si="314"/>
        <v>204.44389027777746</v>
      </c>
      <c r="L1736" s="14">
        <f t="shared" si="315"/>
        <v>0</v>
      </c>
      <c r="M1736" s="14">
        <f t="shared" si="316"/>
        <v>7.2918320865740629</v>
      </c>
      <c r="N1736" s="14">
        <f t="shared" ref="N1736:N1799" si="324">IF(M1736&gt;0,M1736,0)</f>
        <v>7.2918320865740629</v>
      </c>
      <c r="O1736" s="14">
        <f t="shared" si="317"/>
        <v>0</v>
      </c>
      <c r="P1736" s="14">
        <f t="shared" si="318"/>
        <v>0</v>
      </c>
      <c r="Q1736" s="14">
        <f t="shared" si="319"/>
        <v>0</v>
      </c>
      <c r="R1736" s="14"/>
      <c r="S1736" s="14"/>
      <c r="T1736" s="14">
        <f t="shared" si="322"/>
        <v>3430.1022258422545</v>
      </c>
      <c r="U1736" s="14">
        <f t="shared" si="323"/>
        <v>222.38131624809319</v>
      </c>
      <c r="V1736" s="14">
        <f t="shared" si="320"/>
        <v>0</v>
      </c>
    </row>
    <row r="1737" spans="2:22" x14ac:dyDescent="0.3">
      <c r="B1737" s="12" t="s">
        <v>13</v>
      </c>
      <c r="C1737" s="12">
        <v>1729</v>
      </c>
      <c r="D1737" s="12">
        <v>252</v>
      </c>
      <c r="E1737" s="13">
        <v>126.5</v>
      </c>
      <c r="F1737" s="22">
        <f t="shared" ref="F1737:F1800" si="325">E1737/3.6</f>
        <v>35.138888888888886</v>
      </c>
      <c r="G1737" s="14">
        <f t="shared" si="321"/>
        <v>-0.59722222222222376</v>
      </c>
      <c r="H1737" s="14">
        <f>('motorcycle data'!$C$4)*(G1737)</f>
        <v>-118.2500000000003</v>
      </c>
      <c r="I1737" s="14">
        <f>0.5*1.225*F1737^2*('motorcycle data'!$F$4)*('motorcycle data'!$G$4)</f>
        <v>248.81584900655861</v>
      </c>
      <c r="J1737" s="14">
        <f>IF(F1737=0,0,H1737+I1737+'motorcycle data'!$E$7)</f>
        <v>169.41344900655832</v>
      </c>
      <c r="K1737" s="14">
        <f t="shared" ref="K1737:K1800" si="326">IF(J1737&lt;=0,0,J1737)</f>
        <v>169.41344900655832</v>
      </c>
      <c r="L1737" s="14">
        <f t="shared" ref="L1737:L1800" si="327">IF(J1737&lt;0,J1737*-1,0)</f>
        <v>0</v>
      </c>
      <c r="M1737" s="14">
        <f t="shared" ref="M1737:M1800" si="328">(J1737*F1737)/1000</f>
        <v>5.9530003609248965</v>
      </c>
      <c r="N1737" s="14">
        <f t="shared" si="324"/>
        <v>5.9530003609248965</v>
      </c>
      <c r="O1737" s="14">
        <f t="shared" ref="O1737:O1800" si="329">IF(M1737&lt;0,M1737*-1,0)</f>
        <v>0</v>
      </c>
      <c r="P1737" s="14">
        <f t="shared" ref="P1737:P1800" si="330">O1737*0.75</f>
        <v>0</v>
      </c>
      <c r="Q1737" s="14">
        <f t="shared" ref="Q1737:Q1800" si="331">IF(G1737&lt;0,P1737,"")</f>
        <v>0</v>
      </c>
      <c r="R1737" s="14"/>
      <c r="S1737" s="14"/>
      <c r="T1737" s="14">
        <f t="shared" si="322"/>
        <v>3436.0552262031792</v>
      </c>
      <c r="U1737" s="14">
        <f t="shared" si="323"/>
        <v>222.38131624809319</v>
      </c>
      <c r="V1737" s="14">
        <f t="shared" ref="V1737:V1800" si="332">O1737*0.75*0.9*0.9</f>
        <v>0</v>
      </c>
    </row>
    <row r="1738" spans="2:22" x14ac:dyDescent="0.3">
      <c r="B1738" s="12" t="s">
        <v>13</v>
      </c>
      <c r="C1738" s="12">
        <v>1730</v>
      </c>
      <c r="D1738" s="12">
        <v>253</v>
      </c>
      <c r="E1738" s="13">
        <v>124.1</v>
      </c>
      <c r="F1738" s="22">
        <f t="shared" si="325"/>
        <v>34.472222222222221</v>
      </c>
      <c r="G1738" s="14">
        <f t="shared" ref="G1738:G1801" si="333">($E1739-$E1737)/2/3.6</f>
        <v>-0.68055555555555636</v>
      </c>
      <c r="H1738" s="14">
        <f>('motorcycle data'!$C$4)*(G1738)</f>
        <v>-134.75000000000017</v>
      </c>
      <c r="I1738" s="14">
        <f>0.5*1.225*F1738^2*('motorcycle data'!$F$4)*('motorcycle data'!$G$4)</f>
        <v>239.46417632137346</v>
      </c>
      <c r="J1738" s="14">
        <f>IF(F1738=0,0,H1738+I1738+'motorcycle data'!$E$7)</f>
        <v>143.56177632137329</v>
      </c>
      <c r="K1738" s="14">
        <f t="shared" si="326"/>
        <v>143.56177632137329</v>
      </c>
      <c r="L1738" s="14">
        <f t="shared" si="327"/>
        <v>0</v>
      </c>
      <c r="M1738" s="14">
        <f t="shared" si="328"/>
        <v>4.9488934559673394</v>
      </c>
      <c r="N1738" s="14">
        <f t="shared" si="324"/>
        <v>4.9488934559673394</v>
      </c>
      <c r="O1738" s="14">
        <f t="shared" si="329"/>
        <v>0</v>
      </c>
      <c r="P1738" s="14">
        <f t="shared" si="330"/>
        <v>0</v>
      </c>
      <c r="Q1738" s="14">
        <f t="shared" si="331"/>
        <v>0</v>
      </c>
      <c r="R1738" s="14"/>
      <c r="S1738" s="14"/>
      <c r="T1738" s="14">
        <f t="shared" ref="T1738:T1801" si="334">T1737+N1738</f>
        <v>3441.0041196591465</v>
      </c>
      <c r="U1738" s="14">
        <f t="shared" ref="U1738:U1801" si="335">U1737+O1738</f>
        <v>222.38131624809319</v>
      </c>
      <c r="V1738" s="14">
        <f t="shared" si="332"/>
        <v>0</v>
      </c>
    </row>
    <row r="1739" spans="2:22" x14ac:dyDescent="0.3">
      <c r="B1739" s="12" t="s">
        <v>13</v>
      </c>
      <c r="C1739" s="12">
        <v>1731</v>
      </c>
      <c r="D1739" s="12">
        <v>254</v>
      </c>
      <c r="E1739" s="13">
        <v>121.6</v>
      </c>
      <c r="F1739" s="22">
        <f t="shared" si="325"/>
        <v>33.777777777777779</v>
      </c>
      <c r="G1739" s="14">
        <f t="shared" si="333"/>
        <v>-0.70833333333333248</v>
      </c>
      <c r="H1739" s="14">
        <f>('motorcycle data'!$C$4)*(G1739)</f>
        <v>-140.24999999999983</v>
      </c>
      <c r="I1739" s="14">
        <f>0.5*1.225*F1739^2*('motorcycle data'!$F$4)*('motorcycle data'!$G$4)</f>
        <v>229.91332345679012</v>
      </c>
      <c r="J1739" s="14">
        <f>IF(F1739=0,0,H1739+I1739+'motorcycle data'!$E$7)</f>
        <v>128.51092345679029</v>
      </c>
      <c r="K1739" s="14">
        <f t="shared" si="326"/>
        <v>128.51092345679029</v>
      </c>
      <c r="L1739" s="14">
        <f t="shared" si="327"/>
        <v>0</v>
      </c>
      <c r="M1739" s="14">
        <f t="shared" si="328"/>
        <v>4.340813414540472</v>
      </c>
      <c r="N1739" s="14">
        <f t="shared" si="324"/>
        <v>4.340813414540472</v>
      </c>
      <c r="O1739" s="14">
        <f t="shared" si="329"/>
        <v>0</v>
      </c>
      <c r="P1739" s="14">
        <f t="shared" si="330"/>
        <v>0</v>
      </c>
      <c r="Q1739" s="14">
        <f t="shared" si="331"/>
        <v>0</v>
      </c>
      <c r="R1739" s="14"/>
      <c r="S1739" s="14"/>
      <c r="T1739" s="14">
        <f t="shared" si="334"/>
        <v>3445.3449330736871</v>
      </c>
      <c r="U1739" s="14">
        <f t="shared" si="335"/>
        <v>222.38131624809319</v>
      </c>
      <c r="V1739" s="14">
        <f t="shared" si="332"/>
        <v>0</v>
      </c>
    </row>
    <row r="1740" spans="2:22" x14ac:dyDescent="0.3">
      <c r="B1740" s="12" t="s">
        <v>13</v>
      </c>
      <c r="C1740" s="12">
        <v>1732</v>
      </c>
      <c r="D1740" s="12">
        <v>255</v>
      </c>
      <c r="E1740" s="13">
        <v>119</v>
      </c>
      <c r="F1740" s="22">
        <f t="shared" si="325"/>
        <v>33.055555555555557</v>
      </c>
      <c r="G1740" s="14">
        <f t="shared" si="333"/>
        <v>-0.70833333333333248</v>
      </c>
      <c r="H1740" s="14">
        <f>('motorcycle data'!$C$4)*(G1740)</f>
        <v>-140.24999999999983</v>
      </c>
      <c r="I1740" s="14">
        <f>0.5*1.225*F1740^2*('motorcycle data'!$F$4)*('motorcycle data'!$G$4)</f>
        <v>220.18661361882718</v>
      </c>
      <c r="J1740" s="14">
        <f>IF(F1740=0,0,H1740+I1740+'motorcycle data'!$E$7)</f>
        <v>118.78421361882735</v>
      </c>
      <c r="K1740" s="14">
        <f t="shared" si="326"/>
        <v>118.78421361882735</v>
      </c>
      <c r="L1740" s="14">
        <f t="shared" si="327"/>
        <v>0</v>
      </c>
      <c r="M1740" s="14">
        <f t="shared" si="328"/>
        <v>3.9264781724001265</v>
      </c>
      <c r="N1740" s="14">
        <f t="shared" si="324"/>
        <v>3.9264781724001265</v>
      </c>
      <c r="O1740" s="14">
        <f t="shared" si="329"/>
        <v>0</v>
      </c>
      <c r="P1740" s="14">
        <f t="shared" si="330"/>
        <v>0</v>
      </c>
      <c r="Q1740" s="14">
        <f t="shared" si="331"/>
        <v>0</v>
      </c>
      <c r="R1740" s="14"/>
      <c r="S1740" s="14"/>
      <c r="T1740" s="14">
        <f t="shared" si="334"/>
        <v>3449.2714112460872</v>
      </c>
      <c r="U1740" s="14">
        <f t="shared" si="335"/>
        <v>222.38131624809319</v>
      </c>
      <c r="V1740" s="14">
        <f t="shared" si="332"/>
        <v>0</v>
      </c>
    </row>
    <row r="1741" spans="2:22" x14ac:dyDescent="0.3">
      <c r="B1741" s="12" t="s">
        <v>13</v>
      </c>
      <c r="C1741" s="12">
        <v>1733</v>
      </c>
      <c r="D1741" s="12">
        <v>256</v>
      </c>
      <c r="E1741" s="13">
        <v>116.5</v>
      </c>
      <c r="F1741" s="22">
        <f t="shared" si="325"/>
        <v>32.361111111111107</v>
      </c>
      <c r="G1741" s="14">
        <f t="shared" si="333"/>
        <v>-0.68055555555555636</v>
      </c>
      <c r="H1741" s="14">
        <f>('motorcycle data'!$C$4)*(G1741)</f>
        <v>-134.75000000000017</v>
      </c>
      <c r="I1741" s="14">
        <f>0.5*1.225*F1741^2*('motorcycle data'!$F$4)*('motorcycle data'!$G$4)</f>
        <v>211.03225525655859</v>
      </c>
      <c r="J1741" s="14">
        <f>IF(F1741=0,0,H1741+I1741+'motorcycle data'!$E$7)</f>
        <v>115.12985525655841</v>
      </c>
      <c r="K1741" s="14">
        <f t="shared" si="326"/>
        <v>115.12985525655841</v>
      </c>
      <c r="L1741" s="14">
        <f t="shared" si="327"/>
        <v>0</v>
      </c>
      <c r="M1741" s="14">
        <f t="shared" si="328"/>
        <v>3.725730038163626</v>
      </c>
      <c r="N1741" s="14">
        <f t="shared" si="324"/>
        <v>3.725730038163626</v>
      </c>
      <c r="O1741" s="14">
        <f t="shared" si="329"/>
        <v>0</v>
      </c>
      <c r="P1741" s="14">
        <f t="shared" si="330"/>
        <v>0</v>
      </c>
      <c r="Q1741" s="14">
        <f t="shared" si="331"/>
        <v>0</v>
      </c>
      <c r="R1741" s="14"/>
      <c r="S1741" s="14"/>
      <c r="T1741" s="14">
        <f t="shared" si="334"/>
        <v>3452.9971412842506</v>
      </c>
      <c r="U1741" s="14">
        <f t="shared" si="335"/>
        <v>222.38131624809319</v>
      </c>
      <c r="V1741" s="14">
        <f t="shared" si="332"/>
        <v>0</v>
      </c>
    </row>
    <row r="1742" spans="2:22" x14ac:dyDescent="0.3">
      <c r="B1742" s="12" t="s">
        <v>13</v>
      </c>
      <c r="C1742" s="12">
        <v>1734</v>
      </c>
      <c r="D1742" s="12">
        <v>257</v>
      </c>
      <c r="E1742" s="13">
        <v>114.1</v>
      </c>
      <c r="F1742" s="22">
        <f t="shared" si="325"/>
        <v>31.694444444444443</v>
      </c>
      <c r="G1742" s="14">
        <f t="shared" si="333"/>
        <v>-0.65277777777777812</v>
      </c>
      <c r="H1742" s="14">
        <f>('motorcycle data'!$C$4)*(G1742)</f>
        <v>-129.25000000000006</v>
      </c>
      <c r="I1742" s="14">
        <f>0.5*1.225*F1742^2*('motorcycle data'!$F$4)*('motorcycle data'!$G$4)</f>
        <v>202.42692516396602</v>
      </c>
      <c r="J1742" s="14">
        <f>IF(F1742=0,0,H1742+I1742+'motorcycle data'!$E$7)</f>
        <v>112.02452516396596</v>
      </c>
      <c r="K1742" s="14">
        <f t="shared" si="326"/>
        <v>112.02452516396596</v>
      </c>
      <c r="L1742" s="14">
        <f t="shared" si="327"/>
        <v>0</v>
      </c>
      <c r="M1742" s="14">
        <f t="shared" si="328"/>
        <v>3.5505550892245878</v>
      </c>
      <c r="N1742" s="14">
        <f t="shared" si="324"/>
        <v>3.5505550892245878</v>
      </c>
      <c r="O1742" s="14">
        <f t="shared" si="329"/>
        <v>0</v>
      </c>
      <c r="P1742" s="14">
        <f t="shared" si="330"/>
        <v>0</v>
      </c>
      <c r="Q1742" s="14">
        <f t="shared" si="331"/>
        <v>0</v>
      </c>
      <c r="R1742" s="14"/>
      <c r="S1742" s="14"/>
      <c r="T1742" s="14">
        <f t="shared" si="334"/>
        <v>3456.547696373475</v>
      </c>
      <c r="U1742" s="14">
        <f t="shared" si="335"/>
        <v>222.38131624809319</v>
      </c>
      <c r="V1742" s="14">
        <f t="shared" si="332"/>
        <v>0</v>
      </c>
    </row>
    <row r="1743" spans="2:22" x14ac:dyDescent="0.3">
      <c r="B1743" s="12" t="s">
        <v>13</v>
      </c>
      <c r="C1743" s="12">
        <v>1735</v>
      </c>
      <c r="D1743" s="12">
        <v>258</v>
      </c>
      <c r="E1743" s="13">
        <v>111.8</v>
      </c>
      <c r="F1743" s="22">
        <f t="shared" si="325"/>
        <v>31.055555555555554</v>
      </c>
      <c r="G1743" s="14">
        <f t="shared" si="333"/>
        <v>-0.63888888888888806</v>
      </c>
      <c r="H1743" s="14">
        <f>('motorcycle data'!$C$4)*(G1743)</f>
        <v>-126.49999999999983</v>
      </c>
      <c r="I1743" s="14">
        <f>0.5*1.225*F1743^2*('motorcycle data'!$F$4)*('motorcycle data'!$G$4)</f>
        <v>194.34823306327158</v>
      </c>
      <c r="J1743" s="14">
        <f>IF(F1743=0,0,H1743+I1743+'motorcycle data'!$E$7)</f>
        <v>106.69583306327175</v>
      </c>
      <c r="K1743" s="14">
        <f t="shared" si="326"/>
        <v>106.69583306327175</v>
      </c>
      <c r="L1743" s="14">
        <f t="shared" si="327"/>
        <v>0</v>
      </c>
      <c r="M1743" s="14">
        <f t="shared" si="328"/>
        <v>3.3134983712427171</v>
      </c>
      <c r="N1743" s="14">
        <f t="shared" si="324"/>
        <v>3.3134983712427171</v>
      </c>
      <c r="O1743" s="14">
        <f t="shared" si="329"/>
        <v>0</v>
      </c>
      <c r="P1743" s="14">
        <f t="shared" si="330"/>
        <v>0</v>
      </c>
      <c r="Q1743" s="14">
        <f t="shared" si="331"/>
        <v>0</v>
      </c>
      <c r="R1743" s="14"/>
      <c r="S1743" s="14"/>
      <c r="T1743" s="14">
        <f t="shared" si="334"/>
        <v>3459.8611947447175</v>
      </c>
      <c r="U1743" s="14">
        <f t="shared" si="335"/>
        <v>222.38131624809319</v>
      </c>
      <c r="V1743" s="14">
        <f t="shared" si="332"/>
        <v>0</v>
      </c>
    </row>
    <row r="1744" spans="2:22" x14ac:dyDescent="0.3">
      <c r="B1744" s="12" t="s">
        <v>13</v>
      </c>
      <c r="C1744" s="12">
        <v>1736</v>
      </c>
      <c r="D1744" s="12">
        <v>259</v>
      </c>
      <c r="E1744" s="13">
        <v>109.5</v>
      </c>
      <c r="F1744" s="22">
        <f t="shared" si="325"/>
        <v>30.416666666666664</v>
      </c>
      <c r="G1744" s="14">
        <f t="shared" si="333"/>
        <v>-0.65277777777777812</v>
      </c>
      <c r="H1744" s="14">
        <f>('motorcycle data'!$C$4)*(G1744)</f>
        <v>-129.25000000000006</v>
      </c>
      <c r="I1744" s="14">
        <f>0.5*1.225*F1744^2*('motorcycle data'!$F$4)*('motorcycle data'!$G$4)</f>
        <v>186.43404730902776</v>
      </c>
      <c r="J1744" s="14">
        <f>IF(F1744=0,0,H1744+I1744+'motorcycle data'!$E$7)</f>
        <v>96.031647309027704</v>
      </c>
      <c r="K1744" s="14">
        <f t="shared" si="326"/>
        <v>96.031647309027704</v>
      </c>
      <c r="L1744" s="14">
        <f t="shared" si="327"/>
        <v>0</v>
      </c>
      <c r="M1744" s="14">
        <f t="shared" si="328"/>
        <v>2.9209626056495925</v>
      </c>
      <c r="N1744" s="14">
        <f t="shared" si="324"/>
        <v>2.9209626056495925</v>
      </c>
      <c r="O1744" s="14">
        <f t="shared" si="329"/>
        <v>0</v>
      </c>
      <c r="P1744" s="14">
        <f t="shared" si="330"/>
        <v>0</v>
      </c>
      <c r="Q1744" s="14">
        <f t="shared" si="331"/>
        <v>0</v>
      </c>
      <c r="R1744" s="14"/>
      <c r="S1744" s="14"/>
      <c r="T1744" s="14">
        <f t="shared" si="334"/>
        <v>3462.782157350367</v>
      </c>
      <c r="U1744" s="14">
        <f t="shared" si="335"/>
        <v>222.38131624809319</v>
      </c>
      <c r="V1744" s="14">
        <f t="shared" si="332"/>
        <v>0</v>
      </c>
    </row>
    <row r="1745" spans="2:22" x14ac:dyDescent="0.3">
      <c r="B1745" s="12" t="s">
        <v>13</v>
      </c>
      <c r="C1745" s="12">
        <v>1737</v>
      </c>
      <c r="D1745" s="12">
        <v>260</v>
      </c>
      <c r="E1745" s="13">
        <v>107.1</v>
      </c>
      <c r="F1745" s="22">
        <f t="shared" si="325"/>
        <v>29.749999999999996</v>
      </c>
      <c r="G1745" s="14">
        <f t="shared" si="333"/>
        <v>-0.65277777777777812</v>
      </c>
      <c r="H1745" s="14">
        <f>('motorcycle data'!$C$4)*(G1745)</f>
        <v>-129.25000000000006</v>
      </c>
      <c r="I1745" s="14">
        <f>0.5*1.225*F1745^2*('motorcycle data'!$F$4)*('motorcycle data'!$G$4)</f>
        <v>178.35115703124998</v>
      </c>
      <c r="J1745" s="14">
        <f>IF(F1745=0,0,H1745+I1745+'motorcycle data'!$E$7)</f>
        <v>87.948757031249926</v>
      </c>
      <c r="K1745" s="14">
        <f t="shared" si="326"/>
        <v>87.948757031249926</v>
      </c>
      <c r="L1745" s="14">
        <f t="shared" si="327"/>
        <v>0</v>
      </c>
      <c r="M1745" s="14">
        <f t="shared" si="328"/>
        <v>2.6164755216796847</v>
      </c>
      <c r="N1745" s="14">
        <f t="shared" si="324"/>
        <v>2.6164755216796847</v>
      </c>
      <c r="O1745" s="14">
        <f t="shared" si="329"/>
        <v>0</v>
      </c>
      <c r="P1745" s="14">
        <f t="shared" si="330"/>
        <v>0</v>
      </c>
      <c r="Q1745" s="14">
        <f t="shared" si="331"/>
        <v>0</v>
      </c>
      <c r="R1745" s="14"/>
      <c r="S1745" s="14"/>
      <c r="T1745" s="14">
        <f t="shared" si="334"/>
        <v>3465.3986328720466</v>
      </c>
      <c r="U1745" s="14">
        <f t="shared" si="335"/>
        <v>222.38131624809319</v>
      </c>
      <c r="V1745" s="14">
        <f t="shared" si="332"/>
        <v>0</v>
      </c>
    </row>
    <row r="1746" spans="2:22" x14ac:dyDescent="0.3">
      <c r="B1746" s="12" t="s">
        <v>13</v>
      </c>
      <c r="C1746" s="12">
        <v>1738</v>
      </c>
      <c r="D1746" s="12">
        <v>261</v>
      </c>
      <c r="E1746" s="13">
        <v>104.8</v>
      </c>
      <c r="F1746" s="22">
        <f t="shared" si="325"/>
        <v>29.111111111111111</v>
      </c>
      <c r="G1746" s="14">
        <f t="shared" si="333"/>
        <v>-0.63888888888888806</v>
      </c>
      <c r="H1746" s="14">
        <f>('motorcycle data'!$C$4)*(G1746)</f>
        <v>-126.49999999999983</v>
      </c>
      <c r="I1746" s="14">
        <f>0.5*1.225*F1746^2*('motorcycle data'!$F$4)*('motorcycle data'!$G$4)</f>
        <v>170.77313641975309</v>
      </c>
      <c r="J1746" s="14">
        <f>IF(F1746=0,0,H1746+I1746+'motorcycle data'!$E$7)</f>
        <v>83.120736419753257</v>
      </c>
      <c r="K1746" s="14">
        <f t="shared" si="326"/>
        <v>83.120736419753257</v>
      </c>
      <c r="L1746" s="14">
        <f t="shared" si="327"/>
        <v>0</v>
      </c>
      <c r="M1746" s="14">
        <f t="shared" si="328"/>
        <v>2.4197369935528168</v>
      </c>
      <c r="N1746" s="14">
        <f t="shared" si="324"/>
        <v>2.4197369935528168</v>
      </c>
      <c r="O1746" s="14">
        <f t="shared" si="329"/>
        <v>0</v>
      </c>
      <c r="P1746" s="14">
        <f t="shared" si="330"/>
        <v>0</v>
      </c>
      <c r="Q1746" s="14">
        <f t="shared" si="331"/>
        <v>0</v>
      </c>
      <c r="R1746" s="14"/>
      <c r="S1746" s="14"/>
      <c r="T1746" s="14">
        <f t="shared" si="334"/>
        <v>3467.8183698655994</v>
      </c>
      <c r="U1746" s="14">
        <f t="shared" si="335"/>
        <v>222.38131624809319</v>
      </c>
      <c r="V1746" s="14">
        <f t="shared" si="332"/>
        <v>0</v>
      </c>
    </row>
    <row r="1747" spans="2:22" x14ac:dyDescent="0.3">
      <c r="B1747" s="12" t="s">
        <v>13</v>
      </c>
      <c r="C1747" s="12">
        <v>1739</v>
      </c>
      <c r="D1747" s="12">
        <v>262</v>
      </c>
      <c r="E1747" s="13">
        <v>102.5</v>
      </c>
      <c r="F1747" s="22">
        <f t="shared" si="325"/>
        <v>28.472222222222221</v>
      </c>
      <c r="G1747" s="14">
        <f t="shared" si="333"/>
        <v>-0.61111111111110994</v>
      </c>
      <c r="H1747" s="14">
        <f>('motorcycle data'!$C$4)*(G1747)</f>
        <v>-120.99999999999977</v>
      </c>
      <c r="I1747" s="14">
        <f>0.5*1.225*F1747^2*('motorcycle data'!$F$4)*('motorcycle data'!$G$4)</f>
        <v>163.35962215470676</v>
      </c>
      <c r="J1747" s="14">
        <f>IF(F1747=0,0,H1747+I1747+'motorcycle data'!$E$7)</f>
        <v>81.207222154706983</v>
      </c>
      <c r="K1747" s="14">
        <f t="shared" si="326"/>
        <v>81.207222154706983</v>
      </c>
      <c r="L1747" s="14">
        <f t="shared" si="327"/>
        <v>0</v>
      </c>
      <c r="M1747" s="14">
        <f t="shared" si="328"/>
        <v>2.3121500752381849</v>
      </c>
      <c r="N1747" s="14">
        <f t="shared" si="324"/>
        <v>2.3121500752381849</v>
      </c>
      <c r="O1747" s="14">
        <f t="shared" si="329"/>
        <v>0</v>
      </c>
      <c r="P1747" s="14">
        <f t="shared" si="330"/>
        <v>0</v>
      </c>
      <c r="Q1747" s="14">
        <f t="shared" si="331"/>
        <v>0</v>
      </c>
      <c r="R1747" s="14"/>
      <c r="S1747" s="14"/>
      <c r="T1747" s="14">
        <f t="shared" si="334"/>
        <v>3470.1305199408375</v>
      </c>
      <c r="U1747" s="14">
        <f t="shared" si="335"/>
        <v>222.38131624809319</v>
      </c>
      <c r="V1747" s="14">
        <f t="shared" si="332"/>
        <v>0</v>
      </c>
    </row>
    <row r="1748" spans="2:22" x14ac:dyDescent="0.3">
      <c r="B1748" s="12" t="s">
        <v>13</v>
      </c>
      <c r="C1748" s="12">
        <v>1740</v>
      </c>
      <c r="D1748" s="12">
        <v>263</v>
      </c>
      <c r="E1748" s="13">
        <v>100.4</v>
      </c>
      <c r="F1748" s="22">
        <f t="shared" si="325"/>
        <v>27.888888888888889</v>
      </c>
      <c r="G1748" s="14">
        <f t="shared" si="333"/>
        <v>-0.54166666666666741</v>
      </c>
      <c r="H1748" s="14">
        <f>('motorcycle data'!$C$4)*(G1748)</f>
        <v>-107.25000000000014</v>
      </c>
      <c r="I1748" s="14">
        <f>0.5*1.225*F1748^2*('motorcycle data'!$F$4)*('motorcycle data'!$G$4)</f>
        <v>156.73443225308642</v>
      </c>
      <c r="J1748" s="14">
        <f>IF(F1748=0,0,H1748+I1748+'motorcycle data'!$E$7)</f>
        <v>88.332032253086282</v>
      </c>
      <c r="K1748" s="14">
        <f t="shared" si="326"/>
        <v>88.332032253086282</v>
      </c>
      <c r="L1748" s="14">
        <f t="shared" si="327"/>
        <v>0</v>
      </c>
      <c r="M1748" s="14">
        <f t="shared" si="328"/>
        <v>2.463482232836073</v>
      </c>
      <c r="N1748" s="14">
        <f t="shared" si="324"/>
        <v>2.463482232836073</v>
      </c>
      <c r="O1748" s="14">
        <f t="shared" si="329"/>
        <v>0</v>
      </c>
      <c r="P1748" s="14">
        <f t="shared" si="330"/>
        <v>0</v>
      </c>
      <c r="Q1748" s="14">
        <f t="shared" si="331"/>
        <v>0</v>
      </c>
      <c r="R1748" s="14"/>
      <c r="S1748" s="14"/>
      <c r="T1748" s="14">
        <f t="shared" si="334"/>
        <v>3472.5940021736737</v>
      </c>
      <c r="U1748" s="14">
        <f t="shared" si="335"/>
        <v>222.38131624809319</v>
      </c>
      <c r="V1748" s="14">
        <f t="shared" si="332"/>
        <v>0</v>
      </c>
    </row>
    <row r="1749" spans="2:22" x14ac:dyDescent="0.3">
      <c r="B1749" s="12" t="s">
        <v>13</v>
      </c>
      <c r="C1749" s="12">
        <v>1741</v>
      </c>
      <c r="D1749" s="12">
        <v>264</v>
      </c>
      <c r="E1749" s="13">
        <v>98.6</v>
      </c>
      <c r="F1749" s="22">
        <f t="shared" si="325"/>
        <v>27.388888888888886</v>
      </c>
      <c r="G1749" s="14">
        <f t="shared" si="333"/>
        <v>-0.44444444444444481</v>
      </c>
      <c r="H1749" s="14">
        <f>('motorcycle data'!$C$4)*(G1749)</f>
        <v>-88.000000000000071</v>
      </c>
      <c r="I1749" s="14">
        <f>0.5*1.225*F1749^2*('motorcycle data'!$F$4)*('motorcycle data'!$G$4)</f>
        <v>151.16485065586414</v>
      </c>
      <c r="J1749" s="14">
        <f>IF(F1749=0,0,H1749+I1749+'motorcycle data'!$E$7)</f>
        <v>102.01245065586407</v>
      </c>
      <c r="K1749" s="14">
        <f t="shared" si="326"/>
        <v>102.01245065586407</v>
      </c>
      <c r="L1749" s="14">
        <f t="shared" si="327"/>
        <v>0</v>
      </c>
      <c r="M1749" s="14">
        <f t="shared" si="328"/>
        <v>2.794007676296721</v>
      </c>
      <c r="N1749" s="14">
        <f t="shared" si="324"/>
        <v>2.794007676296721</v>
      </c>
      <c r="O1749" s="14">
        <f t="shared" si="329"/>
        <v>0</v>
      </c>
      <c r="P1749" s="14">
        <f t="shared" si="330"/>
        <v>0</v>
      </c>
      <c r="Q1749" s="14">
        <f t="shared" si="331"/>
        <v>0</v>
      </c>
      <c r="R1749" s="14"/>
      <c r="S1749" s="14"/>
      <c r="T1749" s="14">
        <f t="shared" si="334"/>
        <v>3475.3880098499703</v>
      </c>
      <c r="U1749" s="14">
        <f t="shared" si="335"/>
        <v>222.38131624809319</v>
      </c>
      <c r="V1749" s="14">
        <f t="shared" si="332"/>
        <v>0</v>
      </c>
    </row>
    <row r="1750" spans="2:22" x14ac:dyDescent="0.3">
      <c r="B1750" s="12" t="s">
        <v>13</v>
      </c>
      <c r="C1750" s="12">
        <v>1742</v>
      </c>
      <c r="D1750" s="12">
        <v>265</v>
      </c>
      <c r="E1750" s="13">
        <v>97.2</v>
      </c>
      <c r="F1750" s="22">
        <f t="shared" si="325"/>
        <v>27</v>
      </c>
      <c r="G1750" s="14">
        <f t="shared" si="333"/>
        <v>-0.37499999999999839</v>
      </c>
      <c r="H1750" s="14">
        <f>('motorcycle data'!$C$4)*(G1750)</f>
        <v>-74.249999999999687</v>
      </c>
      <c r="I1750" s="14">
        <f>0.5*1.225*F1750^2*('motorcycle data'!$F$4)*('motorcycle data'!$G$4)</f>
        <v>146.9026125</v>
      </c>
      <c r="J1750" s="14">
        <f>IF(F1750=0,0,H1750+I1750+'motorcycle data'!$E$7)</f>
        <v>111.50021250000032</v>
      </c>
      <c r="K1750" s="14">
        <f t="shared" si="326"/>
        <v>111.50021250000032</v>
      </c>
      <c r="L1750" s="14">
        <f t="shared" si="327"/>
        <v>0</v>
      </c>
      <c r="M1750" s="14">
        <f t="shared" si="328"/>
        <v>3.0105057375000088</v>
      </c>
      <c r="N1750" s="14">
        <f t="shared" si="324"/>
        <v>3.0105057375000088</v>
      </c>
      <c r="O1750" s="14">
        <f t="shared" si="329"/>
        <v>0</v>
      </c>
      <c r="P1750" s="14">
        <f t="shared" si="330"/>
        <v>0</v>
      </c>
      <c r="Q1750" s="14">
        <f t="shared" si="331"/>
        <v>0</v>
      </c>
      <c r="R1750" s="14"/>
      <c r="S1750" s="14"/>
      <c r="T1750" s="14">
        <f t="shared" si="334"/>
        <v>3478.3985155874702</v>
      </c>
      <c r="U1750" s="14">
        <f t="shared" si="335"/>
        <v>222.38131624809319</v>
      </c>
      <c r="V1750" s="14">
        <f t="shared" si="332"/>
        <v>0</v>
      </c>
    </row>
    <row r="1751" spans="2:22" x14ac:dyDescent="0.3">
      <c r="B1751" s="12" t="s">
        <v>13</v>
      </c>
      <c r="C1751" s="12">
        <v>1743</v>
      </c>
      <c r="D1751" s="12">
        <v>266</v>
      </c>
      <c r="E1751" s="13">
        <v>95.9</v>
      </c>
      <c r="F1751" s="22">
        <f t="shared" si="325"/>
        <v>26.638888888888889</v>
      </c>
      <c r="G1751" s="14">
        <f t="shared" si="333"/>
        <v>-0.33333333333333409</v>
      </c>
      <c r="H1751" s="14">
        <f>('motorcycle data'!$C$4)*(G1751)</f>
        <v>-66.000000000000156</v>
      </c>
      <c r="I1751" s="14">
        <f>0.5*1.225*F1751^2*('motorcycle data'!$F$4)*('motorcycle data'!$G$4)</f>
        <v>142.99939622878088</v>
      </c>
      <c r="J1751" s="14">
        <f>IF(F1751=0,0,H1751+I1751+'motorcycle data'!$E$7)</f>
        <v>115.84699622878072</v>
      </c>
      <c r="K1751" s="14">
        <f t="shared" si="326"/>
        <v>115.84699622878072</v>
      </c>
      <c r="L1751" s="14">
        <f t="shared" si="327"/>
        <v>0</v>
      </c>
      <c r="M1751" s="14">
        <f t="shared" si="328"/>
        <v>3.0860352606500201</v>
      </c>
      <c r="N1751" s="14">
        <f t="shared" si="324"/>
        <v>3.0860352606500201</v>
      </c>
      <c r="O1751" s="14">
        <f t="shared" si="329"/>
        <v>0</v>
      </c>
      <c r="P1751" s="14">
        <f t="shared" si="330"/>
        <v>0</v>
      </c>
      <c r="Q1751" s="14">
        <f t="shared" si="331"/>
        <v>0</v>
      </c>
      <c r="R1751" s="14"/>
      <c r="S1751" s="14"/>
      <c r="T1751" s="14">
        <f t="shared" si="334"/>
        <v>3481.4845508481203</v>
      </c>
      <c r="U1751" s="14">
        <f t="shared" si="335"/>
        <v>222.38131624809319</v>
      </c>
      <c r="V1751" s="14">
        <f t="shared" si="332"/>
        <v>0</v>
      </c>
    </row>
    <row r="1752" spans="2:22" x14ac:dyDescent="0.3">
      <c r="B1752" s="12" t="s">
        <v>13</v>
      </c>
      <c r="C1752" s="12">
        <v>1744</v>
      </c>
      <c r="D1752" s="12">
        <v>267</v>
      </c>
      <c r="E1752" s="13">
        <v>94.8</v>
      </c>
      <c r="F1752" s="22">
        <f t="shared" si="325"/>
        <v>26.333333333333332</v>
      </c>
      <c r="G1752" s="14">
        <f t="shared" si="333"/>
        <v>-0.29166666666666785</v>
      </c>
      <c r="H1752" s="14">
        <f>('motorcycle data'!$C$4)*(G1752)</f>
        <v>-57.750000000000234</v>
      </c>
      <c r="I1752" s="14">
        <f>0.5*1.225*F1752^2*('motorcycle data'!$F$4)*('motorcycle data'!$G$4)</f>
        <v>139.73772361111108</v>
      </c>
      <c r="J1752" s="14">
        <f>IF(F1752=0,0,H1752+I1752+'motorcycle data'!$E$7)</f>
        <v>120.83532361111085</v>
      </c>
      <c r="K1752" s="14">
        <f t="shared" si="326"/>
        <v>120.83532361111085</v>
      </c>
      <c r="L1752" s="14">
        <f t="shared" si="327"/>
        <v>0</v>
      </c>
      <c r="M1752" s="14">
        <f t="shared" si="328"/>
        <v>3.1819968550925855</v>
      </c>
      <c r="N1752" s="14">
        <f t="shared" si="324"/>
        <v>3.1819968550925855</v>
      </c>
      <c r="O1752" s="14">
        <f t="shared" si="329"/>
        <v>0</v>
      </c>
      <c r="P1752" s="14">
        <f t="shared" si="330"/>
        <v>0</v>
      </c>
      <c r="Q1752" s="14">
        <f t="shared" si="331"/>
        <v>0</v>
      </c>
      <c r="R1752" s="14"/>
      <c r="S1752" s="14"/>
      <c r="T1752" s="14">
        <f t="shared" si="334"/>
        <v>3484.6665477032129</v>
      </c>
      <c r="U1752" s="14">
        <f t="shared" si="335"/>
        <v>222.38131624809319</v>
      </c>
      <c r="V1752" s="14">
        <f t="shared" si="332"/>
        <v>0</v>
      </c>
    </row>
    <row r="1753" spans="2:22" x14ac:dyDescent="0.3">
      <c r="B1753" s="12" t="s">
        <v>13</v>
      </c>
      <c r="C1753" s="12">
        <v>1745</v>
      </c>
      <c r="D1753" s="12">
        <v>268</v>
      </c>
      <c r="E1753" s="13">
        <v>93.8</v>
      </c>
      <c r="F1753" s="22">
        <f t="shared" si="325"/>
        <v>26.055555555555554</v>
      </c>
      <c r="G1753" s="14">
        <f t="shared" si="333"/>
        <v>-0.27777777777777779</v>
      </c>
      <c r="H1753" s="14">
        <f>('motorcycle data'!$C$4)*(G1753)</f>
        <v>-55</v>
      </c>
      <c r="I1753" s="14">
        <f>0.5*1.225*F1753^2*('motorcycle data'!$F$4)*('motorcycle data'!$G$4)</f>
        <v>136.8052191743827</v>
      </c>
      <c r="J1753" s="14">
        <f>IF(F1753=0,0,H1753+I1753+'motorcycle data'!$E$7)</f>
        <v>120.6528191743827</v>
      </c>
      <c r="K1753" s="14">
        <f t="shared" si="326"/>
        <v>120.6528191743827</v>
      </c>
      <c r="L1753" s="14">
        <f t="shared" si="327"/>
        <v>0</v>
      </c>
      <c r="M1753" s="14">
        <f t="shared" si="328"/>
        <v>3.1436762329325267</v>
      </c>
      <c r="N1753" s="14">
        <f t="shared" si="324"/>
        <v>3.1436762329325267</v>
      </c>
      <c r="O1753" s="14">
        <f t="shared" si="329"/>
        <v>0</v>
      </c>
      <c r="P1753" s="14">
        <f t="shared" si="330"/>
        <v>0</v>
      </c>
      <c r="Q1753" s="14">
        <f t="shared" si="331"/>
        <v>0</v>
      </c>
      <c r="R1753" s="14"/>
      <c r="S1753" s="14"/>
      <c r="T1753" s="14">
        <f t="shared" si="334"/>
        <v>3487.8102239361456</v>
      </c>
      <c r="U1753" s="14">
        <f t="shared" si="335"/>
        <v>222.38131624809319</v>
      </c>
      <c r="V1753" s="14">
        <f t="shared" si="332"/>
        <v>0</v>
      </c>
    </row>
    <row r="1754" spans="2:22" x14ac:dyDescent="0.3">
      <c r="B1754" s="12" t="s">
        <v>13</v>
      </c>
      <c r="C1754" s="12">
        <v>1746</v>
      </c>
      <c r="D1754" s="12">
        <v>269</v>
      </c>
      <c r="E1754" s="13">
        <v>92.8</v>
      </c>
      <c r="F1754" s="22">
        <f t="shared" si="325"/>
        <v>25.777777777777775</v>
      </c>
      <c r="G1754" s="14">
        <f t="shared" si="333"/>
        <v>-0.27777777777777779</v>
      </c>
      <c r="H1754" s="14">
        <f>('motorcycle data'!$C$4)*(G1754)</f>
        <v>-55</v>
      </c>
      <c r="I1754" s="14">
        <f>0.5*1.225*F1754^2*('motorcycle data'!$F$4)*('motorcycle data'!$G$4)</f>
        <v>133.903812345679</v>
      </c>
      <c r="J1754" s="14">
        <f>IF(F1754=0,0,H1754+I1754+'motorcycle data'!$E$7)</f>
        <v>117.751412345679</v>
      </c>
      <c r="K1754" s="14">
        <f t="shared" si="326"/>
        <v>117.751412345679</v>
      </c>
      <c r="L1754" s="14">
        <f t="shared" si="327"/>
        <v>0</v>
      </c>
      <c r="M1754" s="14">
        <f t="shared" si="328"/>
        <v>3.0353697404663915</v>
      </c>
      <c r="N1754" s="14">
        <f t="shared" si="324"/>
        <v>3.0353697404663915</v>
      </c>
      <c r="O1754" s="14">
        <f t="shared" si="329"/>
        <v>0</v>
      </c>
      <c r="P1754" s="14">
        <f t="shared" si="330"/>
        <v>0</v>
      </c>
      <c r="Q1754" s="14">
        <f t="shared" si="331"/>
        <v>0</v>
      </c>
      <c r="R1754" s="14"/>
      <c r="S1754" s="14"/>
      <c r="T1754" s="14">
        <f t="shared" si="334"/>
        <v>3490.8455936766118</v>
      </c>
      <c r="U1754" s="14">
        <f t="shared" si="335"/>
        <v>222.38131624809319</v>
      </c>
      <c r="V1754" s="14">
        <f t="shared" si="332"/>
        <v>0</v>
      </c>
    </row>
    <row r="1755" spans="2:22" x14ac:dyDescent="0.3">
      <c r="B1755" s="12" t="s">
        <v>13</v>
      </c>
      <c r="C1755" s="12">
        <v>1747</v>
      </c>
      <c r="D1755" s="12">
        <v>270</v>
      </c>
      <c r="E1755" s="13">
        <v>91.8</v>
      </c>
      <c r="F1755" s="22">
        <f t="shared" si="325"/>
        <v>25.5</v>
      </c>
      <c r="G1755" s="14">
        <f t="shared" si="333"/>
        <v>-0.24999999999999961</v>
      </c>
      <c r="H1755" s="14">
        <f>('motorcycle data'!$C$4)*(G1755)</f>
        <v>-49.499999999999922</v>
      </c>
      <c r="I1755" s="14">
        <f>0.5*1.225*F1755^2*('motorcycle data'!$F$4)*('motorcycle data'!$G$4)</f>
        <v>131.03350312500001</v>
      </c>
      <c r="J1755" s="14">
        <f>IF(F1755=0,0,H1755+I1755+'motorcycle data'!$E$7)</f>
        <v>120.3811031250001</v>
      </c>
      <c r="K1755" s="14">
        <f t="shared" si="326"/>
        <v>120.3811031250001</v>
      </c>
      <c r="L1755" s="14">
        <f t="shared" si="327"/>
        <v>0</v>
      </c>
      <c r="M1755" s="14">
        <f t="shared" si="328"/>
        <v>3.0697181296875025</v>
      </c>
      <c r="N1755" s="14">
        <f t="shared" si="324"/>
        <v>3.0697181296875025</v>
      </c>
      <c r="O1755" s="14">
        <f t="shared" si="329"/>
        <v>0</v>
      </c>
      <c r="P1755" s="14">
        <f t="shared" si="330"/>
        <v>0</v>
      </c>
      <c r="Q1755" s="14">
        <f t="shared" si="331"/>
        <v>0</v>
      </c>
      <c r="R1755" s="14"/>
      <c r="S1755" s="14"/>
      <c r="T1755" s="14">
        <f t="shared" si="334"/>
        <v>3493.9153118062991</v>
      </c>
      <c r="U1755" s="14">
        <f t="shared" si="335"/>
        <v>222.38131624809319</v>
      </c>
      <c r="V1755" s="14">
        <f t="shared" si="332"/>
        <v>0</v>
      </c>
    </row>
    <row r="1756" spans="2:22" x14ac:dyDescent="0.3">
      <c r="B1756" s="12" t="s">
        <v>13</v>
      </c>
      <c r="C1756" s="12">
        <v>1748</v>
      </c>
      <c r="D1756" s="12">
        <v>271</v>
      </c>
      <c r="E1756" s="13">
        <v>91</v>
      </c>
      <c r="F1756" s="22">
        <f t="shared" si="325"/>
        <v>25.277777777777779</v>
      </c>
      <c r="G1756" s="14">
        <f t="shared" si="333"/>
        <v>-0.22222222222222143</v>
      </c>
      <c r="H1756" s="14">
        <f>('motorcycle data'!$C$4)*(G1756)</f>
        <v>-43.999999999999844</v>
      </c>
      <c r="I1756" s="14">
        <f>0.5*1.225*F1756^2*('motorcycle data'!$F$4)*('motorcycle data'!$G$4)</f>
        <v>128.75964602623455</v>
      </c>
      <c r="J1756" s="14">
        <f>IF(F1756=0,0,H1756+I1756+'motorcycle data'!$E$7)</f>
        <v>123.60724602623471</v>
      </c>
      <c r="K1756" s="14">
        <f t="shared" si="326"/>
        <v>123.60724602623471</v>
      </c>
      <c r="L1756" s="14">
        <f t="shared" si="327"/>
        <v>0</v>
      </c>
      <c r="M1756" s="14">
        <f t="shared" si="328"/>
        <v>3.124516496774266</v>
      </c>
      <c r="N1756" s="14">
        <f t="shared" si="324"/>
        <v>3.124516496774266</v>
      </c>
      <c r="O1756" s="14">
        <f t="shared" si="329"/>
        <v>0</v>
      </c>
      <c r="P1756" s="14">
        <f t="shared" si="330"/>
        <v>0</v>
      </c>
      <c r="Q1756" s="14">
        <f t="shared" si="331"/>
        <v>0</v>
      </c>
      <c r="R1756" s="14"/>
      <c r="S1756" s="14"/>
      <c r="T1756" s="14">
        <f t="shared" si="334"/>
        <v>3497.0398283030731</v>
      </c>
      <c r="U1756" s="14">
        <f t="shared" si="335"/>
        <v>222.38131624809319</v>
      </c>
      <c r="V1756" s="14">
        <f t="shared" si="332"/>
        <v>0</v>
      </c>
    </row>
    <row r="1757" spans="2:22" x14ac:dyDescent="0.3">
      <c r="B1757" s="12" t="s">
        <v>13</v>
      </c>
      <c r="C1757" s="12">
        <v>1749</v>
      </c>
      <c r="D1757" s="12">
        <v>272</v>
      </c>
      <c r="E1757" s="13">
        <v>90.2</v>
      </c>
      <c r="F1757" s="22">
        <f t="shared" si="325"/>
        <v>25.055555555555557</v>
      </c>
      <c r="G1757" s="14">
        <f t="shared" si="333"/>
        <v>-0.19444444444444522</v>
      </c>
      <c r="H1757" s="14">
        <f>('motorcycle data'!$C$4)*(G1757)</f>
        <v>-38.500000000000156</v>
      </c>
      <c r="I1757" s="14">
        <f>0.5*1.225*F1757^2*('motorcycle data'!$F$4)*('motorcycle data'!$G$4)</f>
        <v>126.50569139660496</v>
      </c>
      <c r="J1757" s="14">
        <f>IF(F1757=0,0,H1757+I1757+'motorcycle data'!$E$7)</f>
        <v>126.8532913966048</v>
      </c>
      <c r="K1757" s="14">
        <f t="shared" si="326"/>
        <v>126.8532913966048</v>
      </c>
      <c r="L1757" s="14">
        <f t="shared" si="327"/>
        <v>0</v>
      </c>
      <c r="M1757" s="14">
        <f t="shared" si="328"/>
        <v>3.1783796899927093</v>
      </c>
      <c r="N1757" s="14">
        <f t="shared" si="324"/>
        <v>3.1783796899927093</v>
      </c>
      <c r="O1757" s="14">
        <f t="shared" si="329"/>
        <v>0</v>
      </c>
      <c r="P1757" s="14">
        <f t="shared" si="330"/>
        <v>0</v>
      </c>
      <c r="Q1757" s="14">
        <f t="shared" si="331"/>
        <v>0</v>
      </c>
      <c r="R1757" s="14"/>
      <c r="S1757" s="14"/>
      <c r="T1757" s="14">
        <f t="shared" si="334"/>
        <v>3500.2182079930658</v>
      </c>
      <c r="U1757" s="14">
        <f t="shared" si="335"/>
        <v>222.38131624809319</v>
      </c>
      <c r="V1757" s="14">
        <f t="shared" si="332"/>
        <v>0</v>
      </c>
    </row>
    <row r="1758" spans="2:22" x14ac:dyDescent="0.3">
      <c r="B1758" s="12" t="s">
        <v>13</v>
      </c>
      <c r="C1758" s="12">
        <v>1750</v>
      </c>
      <c r="D1758" s="12">
        <v>273</v>
      </c>
      <c r="E1758" s="13">
        <v>89.6</v>
      </c>
      <c r="F1758" s="22">
        <f t="shared" si="325"/>
        <v>24.888888888888886</v>
      </c>
      <c r="G1758" s="14">
        <f t="shared" si="333"/>
        <v>-0.15277777777777896</v>
      </c>
      <c r="H1758" s="14">
        <f>('motorcycle data'!$C$4)*(G1758)</f>
        <v>-30.250000000000234</v>
      </c>
      <c r="I1758" s="14">
        <f>0.5*1.225*F1758^2*('motorcycle data'!$F$4)*('motorcycle data'!$G$4)</f>
        <v>124.82828641975304</v>
      </c>
      <c r="J1758" s="14">
        <f>IF(F1758=0,0,H1758+I1758+'motorcycle data'!$E$7)</f>
        <v>133.4258864197528</v>
      </c>
      <c r="K1758" s="14">
        <f t="shared" si="326"/>
        <v>133.4258864197528</v>
      </c>
      <c r="L1758" s="14">
        <f t="shared" si="327"/>
        <v>0</v>
      </c>
      <c r="M1758" s="14">
        <f t="shared" si="328"/>
        <v>3.320822062002736</v>
      </c>
      <c r="N1758" s="14">
        <f t="shared" si="324"/>
        <v>3.320822062002736</v>
      </c>
      <c r="O1758" s="14">
        <f t="shared" si="329"/>
        <v>0</v>
      </c>
      <c r="P1758" s="14">
        <f t="shared" si="330"/>
        <v>0</v>
      </c>
      <c r="Q1758" s="14">
        <f t="shared" si="331"/>
        <v>0</v>
      </c>
      <c r="R1758" s="14"/>
      <c r="S1758" s="14"/>
      <c r="T1758" s="14">
        <f t="shared" si="334"/>
        <v>3503.5390300550685</v>
      </c>
      <c r="U1758" s="14">
        <f t="shared" si="335"/>
        <v>222.38131624809319</v>
      </c>
      <c r="V1758" s="14">
        <f t="shared" si="332"/>
        <v>0</v>
      </c>
    </row>
    <row r="1759" spans="2:22" x14ac:dyDescent="0.3">
      <c r="B1759" s="12" t="s">
        <v>13</v>
      </c>
      <c r="C1759" s="12">
        <v>1751</v>
      </c>
      <c r="D1759" s="12">
        <v>274</v>
      </c>
      <c r="E1759" s="13">
        <v>89.1</v>
      </c>
      <c r="F1759" s="22">
        <f t="shared" si="325"/>
        <v>24.749999999999996</v>
      </c>
      <c r="G1759" s="14">
        <f t="shared" si="333"/>
        <v>-0.1388888888888889</v>
      </c>
      <c r="H1759" s="14">
        <f>('motorcycle data'!$C$4)*(G1759)</f>
        <v>-27.5</v>
      </c>
      <c r="I1759" s="14">
        <f>0.5*1.225*F1759^2*('motorcycle data'!$F$4)*('motorcycle data'!$G$4)</f>
        <v>123.43900078124994</v>
      </c>
      <c r="J1759" s="14">
        <f>IF(F1759=0,0,H1759+I1759+'motorcycle data'!$E$7)</f>
        <v>134.78660078124994</v>
      </c>
      <c r="K1759" s="14">
        <f t="shared" si="326"/>
        <v>134.78660078124994</v>
      </c>
      <c r="L1759" s="14">
        <f t="shared" si="327"/>
        <v>0</v>
      </c>
      <c r="M1759" s="14">
        <f t="shared" si="328"/>
        <v>3.3359683693359359</v>
      </c>
      <c r="N1759" s="14">
        <f t="shared" si="324"/>
        <v>3.3359683693359359</v>
      </c>
      <c r="O1759" s="14">
        <f t="shared" si="329"/>
        <v>0</v>
      </c>
      <c r="P1759" s="14">
        <f t="shared" si="330"/>
        <v>0</v>
      </c>
      <c r="Q1759" s="14">
        <f t="shared" si="331"/>
        <v>0</v>
      </c>
      <c r="R1759" s="14"/>
      <c r="S1759" s="14"/>
      <c r="T1759" s="14">
        <f t="shared" si="334"/>
        <v>3506.8749984244046</v>
      </c>
      <c r="U1759" s="14">
        <f t="shared" si="335"/>
        <v>222.38131624809319</v>
      </c>
      <c r="V1759" s="14">
        <f t="shared" si="332"/>
        <v>0</v>
      </c>
    </row>
    <row r="1760" spans="2:22" x14ac:dyDescent="0.3">
      <c r="B1760" s="12" t="s">
        <v>13</v>
      </c>
      <c r="C1760" s="12">
        <v>1752</v>
      </c>
      <c r="D1760" s="12">
        <v>275</v>
      </c>
      <c r="E1760" s="13">
        <v>88.6</v>
      </c>
      <c r="F1760" s="22">
        <f t="shared" si="325"/>
        <v>24.611111111111107</v>
      </c>
      <c r="G1760" s="14">
        <f t="shared" si="333"/>
        <v>-0.1388888888888889</v>
      </c>
      <c r="H1760" s="14">
        <f>('motorcycle data'!$C$4)*(G1760)</f>
        <v>-27.5</v>
      </c>
      <c r="I1760" s="14">
        <f>0.5*1.225*F1760^2*('motorcycle data'!$F$4)*('motorcycle data'!$G$4)</f>
        <v>122.05748954475304</v>
      </c>
      <c r="J1760" s="14">
        <f>IF(F1760=0,0,H1760+I1760+'motorcycle data'!$E$7)</f>
        <v>133.40508954475303</v>
      </c>
      <c r="K1760" s="14">
        <f t="shared" si="326"/>
        <v>133.40508954475303</v>
      </c>
      <c r="L1760" s="14">
        <f t="shared" si="327"/>
        <v>0</v>
      </c>
      <c r="M1760" s="14">
        <f t="shared" si="328"/>
        <v>3.283247481573643</v>
      </c>
      <c r="N1760" s="14">
        <f t="shared" si="324"/>
        <v>3.283247481573643</v>
      </c>
      <c r="O1760" s="14">
        <f t="shared" si="329"/>
        <v>0</v>
      </c>
      <c r="P1760" s="14">
        <f t="shared" si="330"/>
        <v>0</v>
      </c>
      <c r="Q1760" s="14">
        <f t="shared" si="331"/>
        <v>0</v>
      </c>
      <c r="R1760" s="14"/>
      <c r="S1760" s="14"/>
      <c r="T1760" s="14">
        <f t="shared" si="334"/>
        <v>3510.1582459059782</v>
      </c>
      <c r="U1760" s="14">
        <f t="shared" si="335"/>
        <v>222.38131624809319</v>
      </c>
      <c r="V1760" s="14">
        <f t="shared" si="332"/>
        <v>0</v>
      </c>
    </row>
    <row r="1761" spans="2:22" x14ac:dyDescent="0.3">
      <c r="B1761" s="12" t="s">
        <v>13</v>
      </c>
      <c r="C1761" s="12">
        <v>1753</v>
      </c>
      <c r="D1761" s="12">
        <v>276</v>
      </c>
      <c r="E1761" s="13">
        <v>88.1</v>
      </c>
      <c r="F1761" s="22">
        <f t="shared" si="325"/>
        <v>24.472222222222221</v>
      </c>
      <c r="G1761" s="14">
        <f t="shared" si="333"/>
        <v>-0.1388888888888889</v>
      </c>
      <c r="H1761" s="14">
        <f>('motorcycle data'!$C$4)*(G1761)</f>
        <v>-27.5</v>
      </c>
      <c r="I1761" s="14">
        <f>0.5*1.225*F1761^2*('motorcycle data'!$F$4)*('motorcycle data'!$G$4)</f>
        <v>120.68375271026233</v>
      </c>
      <c r="J1761" s="14">
        <f>IF(F1761=0,0,H1761+I1761+'motorcycle data'!$E$7)</f>
        <v>132.03135271026233</v>
      </c>
      <c r="K1761" s="14">
        <f t="shared" si="326"/>
        <v>132.03135271026233</v>
      </c>
      <c r="L1761" s="14">
        <f t="shared" si="327"/>
        <v>0</v>
      </c>
      <c r="M1761" s="14">
        <f t="shared" si="328"/>
        <v>3.2311006038261416</v>
      </c>
      <c r="N1761" s="14">
        <f t="shared" si="324"/>
        <v>3.2311006038261416</v>
      </c>
      <c r="O1761" s="14">
        <f t="shared" si="329"/>
        <v>0</v>
      </c>
      <c r="P1761" s="14">
        <f t="shared" si="330"/>
        <v>0</v>
      </c>
      <c r="Q1761" s="14">
        <f t="shared" si="331"/>
        <v>0</v>
      </c>
      <c r="R1761" s="14"/>
      <c r="S1761" s="14"/>
      <c r="T1761" s="14">
        <f t="shared" si="334"/>
        <v>3513.3893465098045</v>
      </c>
      <c r="U1761" s="14">
        <f t="shared" si="335"/>
        <v>222.38131624809319</v>
      </c>
      <c r="V1761" s="14">
        <f t="shared" si="332"/>
        <v>0</v>
      </c>
    </row>
    <row r="1762" spans="2:22" x14ac:dyDescent="0.3">
      <c r="B1762" s="12" t="s">
        <v>13</v>
      </c>
      <c r="C1762" s="12">
        <v>1754</v>
      </c>
      <c r="D1762" s="12">
        <v>277</v>
      </c>
      <c r="E1762" s="13">
        <v>87.6</v>
      </c>
      <c r="F1762" s="22">
        <f t="shared" si="325"/>
        <v>24.333333333333332</v>
      </c>
      <c r="G1762" s="14">
        <f t="shared" si="333"/>
        <v>-0.1388888888888889</v>
      </c>
      <c r="H1762" s="14">
        <f>('motorcycle data'!$C$4)*(G1762)</f>
        <v>-27.5</v>
      </c>
      <c r="I1762" s="14">
        <f>0.5*1.225*F1762^2*('motorcycle data'!$F$4)*('motorcycle data'!$G$4)</f>
        <v>119.31779027777776</v>
      </c>
      <c r="J1762" s="14">
        <f>IF(F1762=0,0,H1762+I1762+'motorcycle data'!$E$7)</f>
        <v>130.66539027777776</v>
      </c>
      <c r="K1762" s="14">
        <f t="shared" si="326"/>
        <v>130.66539027777776</v>
      </c>
      <c r="L1762" s="14">
        <f t="shared" si="327"/>
        <v>0</v>
      </c>
      <c r="M1762" s="14">
        <f t="shared" si="328"/>
        <v>3.1795244967592584</v>
      </c>
      <c r="N1762" s="14">
        <f t="shared" si="324"/>
        <v>3.1795244967592584</v>
      </c>
      <c r="O1762" s="14">
        <f t="shared" si="329"/>
        <v>0</v>
      </c>
      <c r="P1762" s="14">
        <f t="shared" si="330"/>
        <v>0</v>
      </c>
      <c r="Q1762" s="14">
        <f t="shared" si="331"/>
        <v>0</v>
      </c>
      <c r="R1762" s="14"/>
      <c r="S1762" s="14"/>
      <c r="T1762" s="14">
        <f t="shared" si="334"/>
        <v>3516.5688710065638</v>
      </c>
      <c r="U1762" s="14">
        <f t="shared" si="335"/>
        <v>222.38131624809319</v>
      </c>
      <c r="V1762" s="14">
        <f t="shared" si="332"/>
        <v>0</v>
      </c>
    </row>
    <row r="1763" spans="2:22" x14ac:dyDescent="0.3">
      <c r="B1763" s="12" t="s">
        <v>13</v>
      </c>
      <c r="C1763" s="12">
        <v>1755</v>
      </c>
      <c r="D1763" s="12">
        <v>278</v>
      </c>
      <c r="E1763" s="13">
        <v>87.1</v>
      </c>
      <c r="F1763" s="22">
        <f t="shared" si="325"/>
        <v>24.194444444444443</v>
      </c>
      <c r="G1763" s="14">
        <f t="shared" si="333"/>
        <v>-0.1388888888888889</v>
      </c>
      <c r="H1763" s="14">
        <f>('motorcycle data'!$C$4)*(G1763)</f>
        <v>-27.5</v>
      </c>
      <c r="I1763" s="14">
        <f>0.5*1.225*F1763^2*('motorcycle data'!$F$4)*('motorcycle data'!$G$4)</f>
        <v>117.95960224729936</v>
      </c>
      <c r="J1763" s="14">
        <f>IF(F1763=0,0,H1763+I1763+'motorcycle data'!$E$7)</f>
        <v>129.30720224729936</v>
      </c>
      <c r="K1763" s="14">
        <f t="shared" si="326"/>
        <v>129.30720224729936</v>
      </c>
      <c r="L1763" s="14">
        <f t="shared" si="327"/>
        <v>0</v>
      </c>
      <c r="M1763" s="14">
        <f t="shared" si="328"/>
        <v>3.1285159210388263</v>
      </c>
      <c r="N1763" s="14">
        <f t="shared" si="324"/>
        <v>3.1285159210388263</v>
      </c>
      <c r="O1763" s="14">
        <f t="shared" si="329"/>
        <v>0</v>
      </c>
      <c r="P1763" s="14">
        <f t="shared" si="330"/>
        <v>0</v>
      </c>
      <c r="Q1763" s="14">
        <f t="shared" si="331"/>
        <v>0</v>
      </c>
      <c r="R1763" s="14"/>
      <c r="S1763" s="14"/>
      <c r="T1763" s="14">
        <f t="shared" si="334"/>
        <v>3519.6973869276026</v>
      </c>
      <c r="U1763" s="14">
        <f t="shared" si="335"/>
        <v>222.38131624809319</v>
      </c>
      <c r="V1763" s="14">
        <f t="shared" si="332"/>
        <v>0</v>
      </c>
    </row>
    <row r="1764" spans="2:22" x14ac:dyDescent="0.3">
      <c r="B1764" s="12" t="s">
        <v>13</v>
      </c>
      <c r="C1764" s="12">
        <v>1756</v>
      </c>
      <c r="D1764" s="12">
        <v>279</v>
      </c>
      <c r="E1764" s="13">
        <v>86.6</v>
      </c>
      <c r="F1764" s="22">
        <f t="shared" si="325"/>
        <v>24.055555555555554</v>
      </c>
      <c r="G1764" s="14">
        <f t="shared" si="333"/>
        <v>-0.1388888888888889</v>
      </c>
      <c r="H1764" s="14">
        <f>('motorcycle data'!$C$4)*(G1764)</f>
        <v>-27.5</v>
      </c>
      <c r="I1764" s="14">
        <f>0.5*1.225*F1764^2*('motorcycle data'!$F$4)*('motorcycle data'!$G$4)</f>
        <v>116.60918861882713</v>
      </c>
      <c r="J1764" s="14">
        <f>IF(F1764=0,0,H1764+I1764+'motorcycle data'!$E$7)</f>
        <v>127.95678861882713</v>
      </c>
      <c r="K1764" s="14">
        <f t="shared" si="326"/>
        <v>127.95678861882713</v>
      </c>
      <c r="L1764" s="14">
        <f t="shared" si="327"/>
        <v>0</v>
      </c>
      <c r="M1764" s="14">
        <f t="shared" si="328"/>
        <v>3.0780716373306745</v>
      </c>
      <c r="N1764" s="14">
        <f t="shared" si="324"/>
        <v>3.0780716373306745</v>
      </c>
      <c r="O1764" s="14">
        <f t="shared" si="329"/>
        <v>0</v>
      </c>
      <c r="P1764" s="14">
        <f t="shared" si="330"/>
        <v>0</v>
      </c>
      <c r="Q1764" s="14">
        <f t="shared" si="331"/>
        <v>0</v>
      </c>
      <c r="R1764" s="14"/>
      <c r="S1764" s="14"/>
      <c r="T1764" s="14">
        <f t="shared" si="334"/>
        <v>3522.7754585649332</v>
      </c>
      <c r="U1764" s="14">
        <f t="shared" si="335"/>
        <v>222.38131624809319</v>
      </c>
      <c r="V1764" s="14">
        <f t="shared" si="332"/>
        <v>0</v>
      </c>
    </row>
    <row r="1765" spans="2:22" x14ac:dyDescent="0.3">
      <c r="B1765" s="12" t="s">
        <v>13</v>
      </c>
      <c r="C1765" s="12">
        <v>1757</v>
      </c>
      <c r="D1765" s="12">
        <v>280</v>
      </c>
      <c r="E1765" s="13">
        <v>86.1</v>
      </c>
      <c r="F1765" s="22">
        <f t="shared" si="325"/>
        <v>23.916666666666664</v>
      </c>
      <c r="G1765" s="14">
        <f t="shared" si="333"/>
        <v>-0.15277777777777699</v>
      </c>
      <c r="H1765" s="14">
        <f>('motorcycle data'!$C$4)*(G1765)</f>
        <v>-30.249999999999844</v>
      </c>
      <c r="I1765" s="14">
        <f>0.5*1.225*F1765^2*('motorcycle data'!$F$4)*('motorcycle data'!$G$4)</f>
        <v>115.26654939236109</v>
      </c>
      <c r="J1765" s="14">
        <f>IF(F1765=0,0,H1765+I1765+'motorcycle data'!$E$7)</f>
        <v>123.86414939236124</v>
      </c>
      <c r="K1765" s="14">
        <f t="shared" si="326"/>
        <v>123.86414939236124</v>
      </c>
      <c r="L1765" s="14">
        <f t="shared" si="327"/>
        <v>0</v>
      </c>
      <c r="M1765" s="14">
        <f t="shared" si="328"/>
        <v>2.9624175729673059</v>
      </c>
      <c r="N1765" s="14">
        <f t="shared" si="324"/>
        <v>2.9624175729673059</v>
      </c>
      <c r="O1765" s="14">
        <f t="shared" si="329"/>
        <v>0</v>
      </c>
      <c r="P1765" s="14">
        <f t="shared" si="330"/>
        <v>0</v>
      </c>
      <c r="Q1765" s="14">
        <f t="shared" si="331"/>
        <v>0</v>
      </c>
      <c r="R1765" s="14"/>
      <c r="S1765" s="14"/>
      <c r="T1765" s="14">
        <f t="shared" si="334"/>
        <v>3525.7378761379005</v>
      </c>
      <c r="U1765" s="14">
        <f t="shared" si="335"/>
        <v>222.38131624809319</v>
      </c>
      <c r="V1765" s="14">
        <f t="shared" si="332"/>
        <v>0</v>
      </c>
    </row>
    <row r="1766" spans="2:22" x14ac:dyDescent="0.3">
      <c r="B1766" s="12" t="s">
        <v>13</v>
      </c>
      <c r="C1766" s="12">
        <v>1758</v>
      </c>
      <c r="D1766" s="12">
        <v>281</v>
      </c>
      <c r="E1766" s="13">
        <v>85.5</v>
      </c>
      <c r="F1766" s="22">
        <f t="shared" si="325"/>
        <v>23.75</v>
      </c>
      <c r="G1766" s="14">
        <f t="shared" si="333"/>
        <v>-0.15277777777777699</v>
      </c>
      <c r="H1766" s="14">
        <f>('motorcycle data'!$C$4)*(G1766)</f>
        <v>-30.249999999999844</v>
      </c>
      <c r="I1766" s="14">
        <f>0.5*1.225*F1766^2*('motorcycle data'!$F$4)*('motorcycle data'!$G$4)</f>
        <v>113.66564453124998</v>
      </c>
      <c r="J1766" s="14">
        <f>IF(F1766=0,0,H1766+I1766+'motorcycle data'!$E$7)</f>
        <v>122.26324453125014</v>
      </c>
      <c r="K1766" s="14">
        <f t="shared" si="326"/>
        <v>122.26324453125014</v>
      </c>
      <c r="L1766" s="14">
        <f t="shared" si="327"/>
        <v>0</v>
      </c>
      <c r="M1766" s="14">
        <f t="shared" si="328"/>
        <v>2.9037520576171909</v>
      </c>
      <c r="N1766" s="14">
        <f t="shared" si="324"/>
        <v>2.9037520576171909</v>
      </c>
      <c r="O1766" s="14">
        <f t="shared" si="329"/>
        <v>0</v>
      </c>
      <c r="P1766" s="14">
        <f t="shared" si="330"/>
        <v>0</v>
      </c>
      <c r="Q1766" s="14">
        <f t="shared" si="331"/>
        <v>0</v>
      </c>
      <c r="R1766" s="14"/>
      <c r="S1766" s="14"/>
      <c r="T1766" s="14">
        <f t="shared" si="334"/>
        <v>3528.6416281955176</v>
      </c>
      <c r="U1766" s="14">
        <f t="shared" si="335"/>
        <v>222.38131624809319</v>
      </c>
      <c r="V1766" s="14">
        <f t="shared" si="332"/>
        <v>0</v>
      </c>
    </row>
    <row r="1767" spans="2:22" x14ac:dyDescent="0.3">
      <c r="B1767" s="12" t="s">
        <v>13</v>
      </c>
      <c r="C1767" s="12">
        <v>1759</v>
      </c>
      <c r="D1767" s="12">
        <v>282</v>
      </c>
      <c r="E1767" s="13">
        <v>85</v>
      </c>
      <c r="F1767" s="22">
        <f t="shared" si="325"/>
        <v>23.611111111111111</v>
      </c>
      <c r="G1767" s="14">
        <f t="shared" si="333"/>
        <v>-0.15277777777777699</v>
      </c>
      <c r="H1767" s="14">
        <f>('motorcycle data'!$C$4)*(G1767)</f>
        <v>-30.249999999999844</v>
      </c>
      <c r="I1767" s="14">
        <f>0.5*1.225*F1767^2*('motorcycle data'!$F$4)*('motorcycle data'!$G$4)</f>
        <v>112.34010898919752</v>
      </c>
      <c r="J1767" s="14">
        <f>IF(F1767=0,0,H1767+I1767+'motorcycle data'!$E$7)</f>
        <v>120.93770898919767</v>
      </c>
      <c r="K1767" s="14">
        <f t="shared" si="326"/>
        <v>120.93770898919767</v>
      </c>
      <c r="L1767" s="14">
        <f t="shared" si="327"/>
        <v>0</v>
      </c>
      <c r="M1767" s="14">
        <f t="shared" si="328"/>
        <v>2.8554736844671673</v>
      </c>
      <c r="N1767" s="14">
        <f t="shared" si="324"/>
        <v>2.8554736844671673</v>
      </c>
      <c r="O1767" s="14">
        <f t="shared" si="329"/>
        <v>0</v>
      </c>
      <c r="P1767" s="14">
        <f t="shared" si="330"/>
        <v>0</v>
      </c>
      <c r="Q1767" s="14">
        <f t="shared" si="331"/>
        <v>0</v>
      </c>
      <c r="R1767" s="14"/>
      <c r="S1767" s="14"/>
      <c r="T1767" s="14">
        <f t="shared" si="334"/>
        <v>3531.4971018799847</v>
      </c>
      <c r="U1767" s="14">
        <f t="shared" si="335"/>
        <v>222.38131624809319</v>
      </c>
      <c r="V1767" s="14">
        <f t="shared" si="332"/>
        <v>0</v>
      </c>
    </row>
    <row r="1768" spans="2:22" x14ac:dyDescent="0.3">
      <c r="B1768" s="12" t="s">
        <v>13</v>
      </c>
      <c r="C1768" s="12">
        <v>1760</v>
      </c>
      <c r="D1768" s="12">
        <v>283</v>
      </c>
      <c r="E1768" s="13">
        <v>84.4</v>
      </c>
      <c r="F1768" s="22">
        <f t="shared" si="325"/>
        <v>23.444444444444446</v>
      </c>
      <c r="G1768" s="14">
        <f t="shared" si="333"/>
        <v>-0.16666666666666705</v>
      </c>
      <c r="H1768" s="14">
        <f>('motorcycle data'!$C$4)*(G1768)</f>
        <v>-33.000000000000078</v>
      </c>
      <c r="I1768" s="14">
        <f>0.5*1.225*F1768^2*('motorcycle data'!$F$4)*('motorcycle data'!$G$4)</f>
        <v>110.75972854938271</v>
      </c>
      <c r="J1768" s="14">
        <f>IF(F1768=0,0,H1768+I1768+'motorcycle data'!$E$7)</f>
        <v>116.60732854938263</v>
      </c>
      <c r="K1768" s="14">
        <f t="shared" si="326"/>
        <v>116.60732854938263</v>
      </c>
      <c r="L1768" s="14">
        <f t="shared" si="327"/>
        <v>0</v>
      </c>
      <c r="M1768" s="14">
        <f t="shared" si="328"/>
        <v>2.7337940359910817</v>
      </c>
      <c r="N1768" s="14">
        <f t="shared" si="324"/>
        <v>2.7337940359910817</v>
      </c>
      <c r="O1768" s="14">
        <f t="shared" si="329"/>
        <v>0</v>
      </c>
      <c r="P1768" s="14">
        <f t="shared" si="330"/>
        <v>0</v>
      </c>
      <c r="Q1768" s="14">
        <f t="shared" si="331"/>
        <v>0</v>
      </c>
      <c r="R1768" s="14"/>
      <c r="S1768" s="14"/>
      <c r="T1768" s="14">
        <f t="shared" si="334"/>
        <v>3534.2308959159759</v>
      </c>
      <c r="U1768" s="14">
        <f t="shared" si="335"/>
        <v>222.38131624809319</v>
      </c>
      <c r="V1768" s="14">
        <f t="shared" si="332"/>
        <v>0</v>
      </c>
    </row>
    <row r="1769" spans="2:22" x14ac:dyDescent="0.3">
      <c r="B1769" s="12" t="s">
        <v>13</v>
      </c>
      <c r="C1769" s="12">
        <v>1761</v>
      </c>
      <c r="D1769" s="12">
        <v>284</v>
      </c>
      <c r="E1769" s="13">
        <v>83.8</v>
      </c>
      <c r="F1769" s="22">
        <f t="shared" si="325"/>
        <v>23.277777777777775</v>
      </c>
      <c r="G1769" s="14">
        <f t="shared" si="333"/>
        <v>-0.16666666666666705</v>
      </c>
      <c r="H1769" s="14">
        <f>('motorcycle data'!$C$4)*(G1769)</f>
        <v>-33.000000000000078</v>
      </c>
      <c r="I1769" s="14">
        <f>0.5*1.225*F1769^2*('motorcycle data'!$F$4)*('motorcycle data'!$G$4)</f>
        <v>109.19054324845678</v>
      </c>
      <c r="J1769" s="14">
        <f>IF(F1769=0,0,H1769+I1769+'motorcycle data'!$E$7)</f>
        <v>115.03814324845669</v>
      </c>
      <c r="K1769" s="14">
        <f t="shared" si="326"/>
        <v>115.03814324845669</v>
      </c>
      <c r="L1769" s="14">
        <f t="shared" si="327"/>
        <v>0</v>
      </c>
      <c r="M1769" s="14">
        <f t="shared" si="328"/>
        <v>2.6778323345057413</v>
      </c>
      <c r="N1769" s="14">
        <f t="shared" si="324"/>
        <v>2.6778323345057413</v>
      </c>
      <c r="O1769" s="14">
        <f t="shared" si="329"/>
        <v>0</v>
      </c>
      <c r="P1769" s="14">
        <f t="shared" si="330"/>
        <v>0</v>
      </c>
      <c r="Q1769" s="14">
        <f t="shared" si="331"/>
        <v>0</v>
      </c>
      <c r="R1769" s="14"/>
      <c r="S1769" s="14"/>
      <c r="T1769" s="14">
        <f t="shared" si="334"/>
        <v>3536.9087282504815</v>
      </c>
      <c r="U1769" s="14">
        <f t="shared" si="335"/>
        <v>222.38131624809319</v>
      </c>
      <c r="V1769" s="14">
        <f t="shared" si="332"/>
        <v>0</v>
      </c>
    </row>
    <row r="1770" spans="2:22" x14ac:dyDescent="0.3">
      <c r="B1770" s="12" t="s">
        <v>13</v>
      </c>
      <c r="C1770" s="12">
        <v>1762</v>
      </c>
      <c r="D1770" s="12">
        <v>285</v>
      </c>
      <c r="E1770" s="13">
        <v>83.2</v>
      </c>
      <c r="F1770" s="22">
        <f t="shared" si="325"/>
        <v>23.111111111111111</v>
      </c>
      <c r="G1770" s="14">
        <f t="shared" si="333"/>
        <v>-0.16666666666666705</v>
      </c>
      <c r="H1770" s="14">
        <f>('motorcycle data'!$C$4)*(G1770)</f>
        <v>-33.000000000000078</v>
      </c>
      <c r="I1770" s="14">
        <f>0.5*1.225*F1770^2*('motorcycle data'!$F$4)*('motorcycle data'!$G$4)</f>
        <v>107.63255308641975</v>
      </c>
      <c r="J1770" s="14">
        <f>IF(F1770=0,0,H1770+I1770+'motorcycle data'!$E$7)</f>
        <v>113.48015308641968</v>
      </c>
      <c r="K1770" s="14">
        <f t="shared" si="326"/>
        <v>113.48015308641968</v>
      </c>
      <c r="L1770" s="14">
        <f t="shared" si="327"/>
        <v>0</v>
      </c>
      <c r="M1770" s="14">
        <f t="shared" si="328"/>
        <v>2.6226524268861438</v>
      </c>
      <c r="N1770" s="14">
        <f t="shared" si="324"/>
        <v>2.6226524268861438</v>
      </c>
      <c r="O1770" s="14">
        <f t="shared" si="329"/>
        <v>0</v>
      </c>
      <c r="P1770" s="14">
        <f t="shared" si="330"/>
        <v>0</v>
      </c>
      <c r="Q1770" s="14">
        <f t="shared" si="331"/>
        <v>0</v>
      </c>
      <c r="R1770" s="14"/>
      <c r="S1770" s="14"/>
      <c r="T1770" s="14">
        <f t="shared" si="334"/>
        <v>3539.5313806773679</v>
      </c>
      <c r="U1770" s="14">
        <f t="shared" si="335"/>
        <v>222.38131624809319</v>
      </c>
      <c r="V1770" s="14">
        <f t="shared" si="332"/>
        <v>0</v>
      </c>
    </row>
    <row r="1771" spans="2:22" x14ac:dyDescent="0.3">
      <c r="B1771" s="12" t="s">
        <v>13</v>
      </c>
      <c r="C1771" s="12">
        <v>1763</v>
      </c>
      <c r="D1771" s="12">
        <v>286</v>
      </c>
      <c r="E1771" s="13">
        <v>82.6</v>
      </c>
      <c r="F1771" s="22">
        <f t="shared" si="325"/>
        <v>22.944444444444443</v>
      </c>
      <c r="G1771" s="14">
        <f t="shared" si="333"/>
        <v>-0.16666666666666705</v>
      </c>
      <c r="H1771" s="14">
        <f>('motorcycle data'!$C$4)*(G1771)</f>
        <v>-33.000000000000078</v>
      </c>
      <c r="I1771" s="14">
        <f>0.5*1.225*F1771^2*('motorcycle data'!$F$4)*('motorcycle data'!$G$4)</f>
        <v>106.08575806327158</v>
      </c>
      <c r="J1771" s="14">
        <f>IF(F1771=0,0,H1771+I1771+'motorcycle data'!$E$7)</f>
        <v>111.9333580632715</v>
      </c>
      <c r="K1771" s="14">
        <f t="shared" si="326"/>
        <v>111.9333580632715</v>
      </c>
      <c r="L1771" s="14">
        <f t="shared" si="327"/>
        <v>0</v>
      </c>
      <c r="M1771" s="14">
        <f t="shared" si="328"/>
        <v>2.5682487155628406</v>
      </c>
      <c r="N1771" s="14">
        <f t="shared" si="324"/>
        <v>2.5682487155628406</v>
      </c>
      <c r="O1771" s="14">
        <f t="shared" si="329"/>
        <v>0</v>
      </c>
      <c r="P1771" s="14">
        <f t="shared" si="330"/>
        <v>0</v>
      </c>
      <c r="Q1771" s="14">
        <f t="shared" si="331"/>
        <v>0</v>
      </c>
      <c r="R1771" s="14"/>
      <c r="S1771" s="14"/>
      <c r="T1771" s="14">
        <f t="shared" si="334"/>
        <v>3542.0996293929306</v>
      </c>
      <c r="U1771" s="14">
        <f t="shared" si="335"/>
        <v>222.38131624809319</v>
      </c>
      <c r="V1771" s="14">
        <f t="shared" si="332"/>
        <v>0</v>
      </c>
    </row>
    <row r="1772" spans="2:22" x14ac:dyDescent="0.3">
      <c r="B1772" s="12" t="s">
        <v>13</v>
      </c>
      <c r="C1772" s="12">
        <v>1764</v>
      </c>
      <c r="D1772" s="12">
        <v>287</v>
      </c>
      <c r="E1772" s="13">
        <v>82</v>
      </c>
      <c r="F1772" s="22">
        <f t="shared" si="325"/>
        <v>22.777777777777779</v>
      </c>
      <c r="G1772" s="14">
        <f t="shared" si="333"/>
        <v>-0.18055555555555516</v>
      </c>
      <c r="H1772" s="14">
        <f>('motorcycle data'!$C$4)*(G1772)</f>
        <v>-35.749999999999922</v>
      </c>
      <c r="I1772" s="14">
        <f>0.5*1.225*F1772^2*('motorcycle data'!$F$4)*('motorcycle data'!$G$4)</f>
        <v>104.55015817901236</v>
      </c>
      <c r="J1772" s="14">
        <f>IF(F1772=0,0,H1772+I1772+'motorcycle data'!$E$7)</f>
        <v>107.64775817901244</v>
      </c>
      <c r="K1772" s="14">
        <f t="shared" si="326"/>
        <v>107.64775817901244</v>
      </c>
      <c r="L1772" s="14">
        <f t="shared" si="327"/>
        <v>0</v>
      </c>
      <c r="M1772" s="14">
        <f t="shared" si="328"/>
        <v>2.4519767140775057</v>
      </c>
      <c r="N1772" s="14">
        <f t="shared" si="324"/>
        <v>2.4519767140775057</v>
      </c>
      <c r="O1772" s="14">
        <f t="shared" si="329"/>
        <v>0</v>
      </c>
      <c r="P1772" s="14">
        <f t="shared" si="330"/>
        <v>0</v>
      </c>
      <c r="Q1772" s="14">
        <f t="shared" si="331"/>
        <v>0</v>
      </c>
      <c r="R1772" s="14"/>
      <c r="S1772" s="14"/>
      <c r="T1772" s="14">
        <f t="shared" si="334"/>
        <v>3544.551606107008</v>
      </c>
      <c r="U1772" s="14">
        <f t="shared" si="335"/>
        <v>222.38131624809319</v>
      </c>
      <c r="V1772" s="14">
        <f t="shared" si="332"/>
        <v>0</v>
      </c>
    </row>
    <row r="1773" spans="2:22" x14ac:dyDescent="0.3">
      <c r="B1773" s="12" t="s">
        <v>13</v>
      </c>
      <c r="C1773" s="12">
        <v>1765</v>
      </c>
      <c r="D1773" s="12">
        <v>288</v>
      </c>
      <c r="E1773" s="13">
        <v>81.3</v>
      </c>
      <c r="F1773" s="22">
        <f t="shared" si="325"/>
        <v>22.583333333333332</v>
      </c>
      <c r="G1773" s="14">
        <f t="shared" si="333"/>
        <v>-0.22222222222222143</v>
      </c>
      <c r="H1773" s="14">
        <f>('motorcycle data'!$C$4)*(G1773)</f>
        <v>-43.999999999999844</v>
      </c>
      <c r="I1773" s="14">
        <f>0.5*1.225*F1773^2*('motorcycle data'!$F$4)*('motorcycle data'!$G$4)</f>
        <v>102.7727743923611</v>
      </c>
      <c r="J1773" s="14">
        <f>IF(F1773=0,0,H1773+I1773+'motorcycle data'!$E$7)</f>
        <v>97.620374392361256</v>
      </c>
      <c r="K1773" s="14">
        <f t="shared" si="326"/>
        <v>97.620374392361256</v>
      </c>
      <c r="L1773" s="14">
        <f t="shared" si="327"/>
        <v>0</v>
      </c>
      <c r="M1773" s="14">
        <f t="shared" si="328"/>
        <v>2.2045934550274913</v>
      </c>
      <c r="N1773" s="14">
        <f t="shared" si="324"/>
        <v>2.2045934550274913</v>
      </c>
      <c r="O1773" s="14">
        <f t="shared" si="329"/>
        <v>0</v>
      </c>
      <c r="P1773" s="14">
        <f t="shared" si="330"/>
        <v>0</v>
      </c>
      <c r="Q1773" s="14">
        <f t="shared" si="331"/>
        <v>0</v>
      </c>
      <c r="R1773" s="14"/>
      <c r="S1773" s="14"/>
      <c r="T1773" s="14">
        <f t="shared" si="334"/>
        <v>3546.7561995620354</v>
      </c>
      <c r="U1773" s="14">
        <f t="shared" si="335"/>
        <v>222.38131624809319</v>
      </c>
      <c r="V1773" s="14">
        <f t="shared" si="332"/>
        <v>0</v>
      </c>
    </row>
    <row r="1774" spans="2:22" x14ac:dyDescent="0.3">
      <c r="B1774" s="12" t="s">
        <v>13</v>
      </c>
      <c r="C1774" s="12">
        <v>1766</v>
      </c>
      <c r="D1774" s="12">
        <v>289</v>
      </c>
      <c r="E1774" s="13">
        <v>80.400000000000006</v>
      </c>
      <c r="F1774" s="22">
        <f t="shared" si="325"/>
        <v>22.333333333333336</v>
      </c>
      <c r="G1774" s="14">
        <f t="shared" si="333"/>
        <v>-0.30555555555555597</v>
      </c>
      <c r="H1774" s="14">
        <f>('motorcycle data'!$C$4)*(G1774)</f>
        <v>-60.500000000000085</v>
      </c>
      <c r="I1774" s="14">
        <f>0.5*1.225*F1774^2*('motorcycle data'!$F$4)*('motorcycle data'!$G$4)</f>
        <v>100.50995694444447</v>
      </c>
      <c r="J1774" s="14">
        <f>IF(F1774=0,0,H1774+I1774+'motorcycle data'!$E$7)</f>
        <v>78.857556944444383</v>
      </c>
      <c r="K1774" s="14">
        <f t="shared" si="326"/>
        <v>78.857556944444383</v>
      </c>
      <c r="L1774" s="14">
        <f t="shared" si="327"/>
        <v>0</v>
      </c>
      <c r="M1774" s="14">
        <f t="shared" si="328"/>
        <v>1.7611521050925913</v>
      </c>
      <c r="N1774" s="14">
        <f t="shared" si="324"/>
        <v>1.7611521050925913</v>
      </c>
      <c r="O1774" s="14">
        <f t="shared" si="329"/>
        <v>0</v>
      </c>
      <c r="P1774" s="14">
        <f t="shared" si="330"/>
        <v>0</v>
      </c>
      <c r="Q1774" s="14">
        <f t="shared" si="331"/>
        <v>0</v>
      </c>
      <c r="R1774" s="14"/>
      <c r="S1774" s="14"/>
      <c r="T1774" s="14">
        <f t="shared" si="334"/>
        <v>3548.517351667128</v>
      </c>
      <c r="U1774" s="14">
        <f t="shared" si="335"/>
        <v>222.38131624809319</v>
      </c>
      <c r="V1774" s="14">
        <f t="shared" si="332"/>
        <v>0</v>
      </c>
    </row>
    <row r="1775" spans="2:22" x14ac:dyDescent="0.3">
      <c r="B1775" s="12" t="s">
        <v>13</v>
      </c>
      <c r="C1775" s="12">
        <v>1767</v>
      </c>
      <c r="D1775" s="12">
        <v>290</v>
      </c>
      <c r="E1775" s="13">
        <v>79.099999999999994</v>
      </c>
      <c r="F1775" s="22">
        <f t="shared" si="325"/>
        <v>21.972222222222221</v>
      </c>
      <c r="G1775" s="14">
        <f t="shared" si="333"/>
        <v>-0.41666666666666663</v>
      </c>
      <c r="H1775" s="14">
        <f>('motorcycle data'!$C$4)*(G1775)</f>
        <v>-82.499999999999986</v>
      </c>
      <c r="I1775" s="14">
        <f>0.5*1.225*F1775^2*('motorcycle data'!$F$4)*('motorcycle data'!$G$4)</f>
        <v>97.285912432484551</v>
      </c>
      <c r="J1775" s="14">
        <f>IF(F1775=0,0,H1775+I1775+'motorcycle data'!$E$7)</f>
        <v>53.633512432484565</v>
      </c>
      <c r="K1775" s="14">
        <f t="shared" si="326"/>
        <v>53.633512432484565</v>
      </c>
      <c r="L1775" s="14">
        <f t="shared" si="327"/>
        <v>0</v>
      </c>
      <c r="M1775" s="14">
        <f t="shared" si="328"/>
        <v>1.178447453724869</v>
      </c>
      <c r="N1775" s="14">
        <f t="shared" si="324"/>
        <v>1.178447453724869</v>
      </c>
      <c r="O1775" s="14">
        <f t="shared" si="329"/>
        <v>0</v>
      </c>
      <c r="P1775" s="14">
        <f t="shared" si="330"/>
        <v>0</v>
      </c>
      <c r="Q1775" s="14">
        <f t="shared" si="331"/>
        <v>0</v>
      </c>
      <c r="R1775" s="14"/>
      <c r="S1775" s="14"/>
      <c r="T1775" s="14">
        <f t="shared" si="334"/>
        <v>3549.6957991208528</v>
      </c>
      <c r="U1775" s="14">
        <f t="shared" si="335"/>
        <v>222.38131624809319</v>
      </c>
      <c r="V1775" s="14">
        <f t="shared" si="332"/>
        <v>0</v>
      </c>
    </row>
    <row r="1776" spans="2:22" x14ac:dyDescent="0.3">
      <c r="B1776" s="12" t="s">
        <v>13</v>
      </c>
      <c r="C1776" s="12">
        <v>1768</v>
      </c>
      <c r="D1776" s="12">
        <v>291</v>
      </c>
      <c r="E1776" s="13">
        <v>77.400000000000006</v>
      </c>
      <c r="F1776" s="22">
        <f t="shared" si="325"/>
        <v>21.5</v>
      </c>
      <c r="G1776" s="14">
        <f t="shared" si="333"/>
        <v>-0.55555555555555558</v>
      </c>
      <c r="H1776" s="14">
        <f>('motorcycle data'!$C$4)*(G1776)</f>
        <v>-110</v>
      </c>
      <c r="I1776" s="14">
        <f>0.5*1.225*F1776^2*('motorcycle data'!$F$4)*('motorcycle data'!$G$4)</f>
        <v>93.149153124999984</v>
      </c>
      <c r="J1776" s="14">
        <f>IF(F1776=0,0,H1776+I1776+'motorcycle data'!$E$7)</f>
        <v>21.996753124999984</v>
      </c>
      <c r="K1776" s="14">
        <f t="shared" si="326"/>
        <v>21.996753124999984</v>
      </c>
      <c r="L1776" s="14">
        <f t="shared" si="327"/>
        <v>0</v>
      </c>
      <c r="M1776" s="14">
        <f t="shared" si="328"/>
        <v>0.47293019218749965</v>
      </c>
      <c r="N1776" s="14">
        <f t="shared" si="324"/>
        <v>0.47293019218749965</v>
      </c>
      <c r="O1776" s="14">
        <f t="shared" si="329"/>
        <v>0</v>
      </c>
      <c r="P1776" s="14">
        <f t="shared" si="330"/>
        <v>0</v>
      </c>
      <c r="Q1776" s="14">
        <f t="shared" si="331"/>
        <v>0</v>
      </c>
      <c r="R1776" s="14"/>
      <c r="S1776" s="14"/>
      <c r="T1776" s="14">
        <f t="shared" si="334"/>
        <v>3550.1687293130403</v>
      </c>
      <c r="U1776" s="14">
        <f t="shared" si="335"/>
        <v>222.38131624809319</v>
      </c>
      <c r="V1776" s="14">
        <f t="shared" si="332"/>
        <v>0</v>
      </c>
    </row>
    <row r="1777" spans="2:22" x14ac:dyDescent="0.3">
      <c r="B1777" s="12" t="s">
        <v>13</v>
      </c>
      <c r="C1777" s="12">
        <v>1769</v>
      </c>
      <c r="D1777" s="12">
        <v>292</v>
      </c>
      <c r="E1777" s="13">
        <v>75.099999999999994</v>
      </c>
      <c r="F1777" s="22">
        <f t="shared" si="325"/>
        <v>20.861111111111111</v>
      </c>
      <c r="G1777" s="14">
        <f t="shared" si="333"/>
        <v>-0.70833333333333448</v>
      </c>
      <c r="H1777" s="14">
        <f>('motorcycle data'!$C$4)*(G1777)</f>
        <v>-140.25000000000023</v>
      </c>
      <c r="I1777" s="14">
        <f>0.5*1.225*F1777^2*('motorcycle data'!$F$4)*('motorcycle data'!$G$4)</f>
        <v>87.695410117669752</v>
      </c>
      <c r="J1777" s="14">
        <f>IF(F1777=0,0,H1777+I1777+'motorcycle data'!$E$7)</f>
        <v>-13.706989882330475</v>
      </c>
      <c r="K1777" s="14">
        <f t="shared" si="326"/>
        <v>0</v>
      </c>
      <c r="L1777" s="14">
        <f t="shared" si="327"/>
        <v>13.706989882330475</v>
      </c>
      <c r="M1777" s="14">
        <f t="shared" si="328"/>
        <v>-0.28594303893417183</v>
      </c>
      <c r="N1777" s="14">
        <f t="shared" si="324"/>
        <v>0</v>
      </c>
      <c r="O1777" s="14">
        <f t="shared" si="329"/>
        <v>0.28594303893417183</v>
      </c>
      <c r="P1777" s="14">
        <f t="shared" si="330"/>
        <v>0.21445727920062888</v>
      </c>
      <c r="Q1777" s="14">
        <f t="shared" si="331"/>
        <v>0.21445727920062888</v>
      </c>
      <c r="R1777" s="14"/>
      <c r="S1777" s="14"/>
      <c r="T1777" s="14">
        <f t="shared" si="334"/>
        <v>3550.1687293130403</v>
      </c>
      <c r="U1777" s="14">
        <f t="shared" si="335"/>
        <v>222.66725928702735</v>
      </c>
      <c r="V1777" s="14">
        <f t="shared" si="332"/>
        <v>0.17371039615250938</v>
      </c>
    </row>
    <row r="1778" spans="2:22" x14ac:dyDescent="0.3">
      <c r="B1778" s="12" t="s">
        <v>13</v>
      </c>
      <c r="C1778" s="12">
        <v>1770</v>
      </c>
      <c r="D1778" s="12">
        <v>293</v>
      </c>
      <c r="E1778" s="13">
        <v>72.3</v>
      </c>
      <c r="F1778" s="22">
        <f t="shared" si="325"/>
        <v>20.083333333333332</v>
      </c>
      <c r="G1778" s="14">
        <f t="shared" si="333"/>
        <v>-0.83333333333333326</v>
      </c>
      <c r="H1778" s="14">
        <f>('motorcycle data'!$C$4)*(G1778)</f>
        <v>-164.99999999999997</v>
      </c>
      <c r="I1778" s="14">
        <f>0.5*1.225*F1778^2*('motorcycle data'!$F$4)*('motorcycle data'!$G$4)</f>
        <v>81.278107725694426</v>
      </c>
      <c r="J1778" s="14">
        <f>IF(F1778=0,0,H1778+I1778+'motorcycle data'!$E$7)</f>
        <v>-44.874292274305546</v>
      </c>
      <c r="K1778" s="14">
        <f t="shared" si="326"/>
        <v>0</v>
      </c>
      <c r="L1778" s="14">
        <f t="shared" si="327"/>
        <v>44.874292274305546</v>
      </c>
      <c r="M1778" s="14">
        <f t="shared" si="328"/>
        <v>-0.90122536984230295</v>
      </c>
      <c r="N1778" s="14">
        <f t="shared" si="324"/>
        <v>0</v>
      </c>
      <c r="O1778" s="14">
        <f t="shared" si="329"/>
        <v>0.90122536984230295</v>
      </c>
      <c r="P1778" s="14">
        <f t="shared" si="330"/>
        <v>0.67591902738172727</v>
      </c>
      <c r="Q1778" s="14">
        <f t="shared" si="331"/>
        <v>0.67591902738172727</v>
      </c>
      <c r="R1778" s="14"/>
      <c r="S1778" s="14"/>
      <c r="T1778" s="14">
        <f t="shared" si="334"/>
        <v>3550.1687293130403</v>
      </c>
      <c r="U1778" s="14">
        <f t="shared" si="335"/>
        <v>223.56848465686966</v>
      </c>
      <c r="V1778" s="14">
        <f t="shared" si="332"/>
        <v>0.54749441217919914</v>
      </c>
    </row>
    <row r="1779" spans="2:22" x14ac:dyDescent="0.3">
      <c r="B1779" s="12" t="s">
        <v>13</v>
      </c>
      <c r="C1779" s="12">
        <v>1771</v>
      </c>
      <c r="D1779" s="12">
        <v>294</v>
      </c>
      <c r="E1779" s="13">
        <v>69.099999999999994</v>
      </c>
      <c r="F1779" s="22">
        <f t="shared" si="325"/>
        <v>19.194444444444443</v>
      </c>
      <c r="G1779" s="14">
        <f t="shared" si="333"/>
        <v>-0.88888888888888773</v>
      </c>
      <c r="H1779" s="14">
        <f>('motorcycle data'!$C$4)*(G1779)</f>
        <v>-175.99999999999977</v>
      </c>
      <c r="I1779" s="14">
        <f>0.5*1.225*F1779^2*('motorcycle data'!$F$4)*('motorcycle data'!$G$4)</f>
        <v>74.242584886188254</v>
      </c>
      <c r="J1779" s="14">
        <f>IF(F1779=0,0,H1779+I1779+'motorcycle data'!$E$7)</f>
        <v>-62.909815113811518</v>
      </c>
      <c r="K1779" s="14">
        <f t="shared" si="326"/>
        <v>0</v>
      </c>
      <c r="L1779" s="14">
        <f t="shared" si="327"/>
        <v>62.909815113811518</v>
      </c>
      <c r="M1779" s="14">
        <f t="shared" si="328"/>
        <v>-1.2075189512123266</v>
      </c>
      <c r="N1779" s="14">
        <f t="shared" si="324"/>
        <v>0</v>
      </c>
      <c r="O1779" s="14">
        <f t="shared" si="329"/>
        <v>1.2075189512123266</v>
      </c>
      <c r="P1779" s="14">
        <f t="shared" si="330"/>
        <v>0.90563921340924491</v>
      </c>
      <c r="Q1779" s="14">
        <f t="shared" si="331"/>
        <v>0.90563921340924491</v>
      </c>
      <c r="R1779" s="14"/>
      <c r="S1779" s="14"/>
      <c r="T1779" s="14">
        <f t="shared" si="334"/>
        <v>3550.1687293130403</v>
      </c>
      <c r="U1779" s="14">
        <f t="shared" si="335"/>
        <v>224.77600360808199</v>
      </c>
      <c r="V1779" s="14">
        <f t="shared" si="332"/>
        <v>0.73356776286148839</v>
      </c>
    </row>
    <row r="1780" spans="2:22" x14ac:dyDescent="0.3">
      <c r="B1780" s="12" t="s">
        <v>13</v>
      </c>
      <c r="C1780" s="12">
        <v>1772</v>
      </c>
      <c r="D1780" s="12">
        <v>295</v>
      </c>
      <c r="E1780" s="13">
        <v>65.900000000000006</v>
      </c>
      <c r="F1780" s="22">
        <f t="shared" si="325"/>
        <v>18.305555555555557</v>
      </c>
      <c r="G1780" s="14">
        <f t="shared" si="333"/>
        <v>-0.88888888888888773</v>
      </c>
      <c r="H1780" s="14">
        <f>('motorcycle data'!$C$4)*(G1780)</f>
        <v>-175.99999999999977</v>
      </c>
      <c r="I1780" s="14">
        <f>0.5*1.225*F1780^2*('motorcycle data'!$F$4)*('motorcycle data'!$G$4)</f>
        <v>67.525501552854948</v>
      </c>
      <c r="J1780" s="14">
        <f>IF(F1780=0,0,H1780+I1780+'motorcycle data'!$E$7)</f>
        <v>-69.626898447144825</v>
      </c>
      <c r="K1780" s="14">
        <f t="shared" si="326"/>
        <v>0</v>
      </c>
      <c r="L1780" s="14">
        <f t="shared" si="327"/>
        <v>69.626898447144825</v>
      </c>
      <c r="M1780" s="14">
        <f t="shared" si="328"/>
        <v>-1.2745590576852346</v>
      </c>
      <c r="N1780" s="14">
        <f t="shared" si="324"/>
        <v>0</v>
      </c>
      <c r="O1780" s="14">
        <f t="shared" si="329"/>
        <v>1.2745590576852346</v>
      </c>
      <c r="P1780" s="14">
        <f t="shared" si="330"/>
        <v>0.955919293263926</v>
      </c>
      <c r="Q1780" s="14">
        <f t="shared" si="331"/>
        <v>0.955919293263926</v>
      </c>
      <c r="R1780" s="14"/>
      <c r="S1780" s="14"/>
      <c r="T1780" s="14">
        <f t="shared" si="334"/>
        <v>3550.1687293130403</v>
      </c>
      <c r="U1780" s="14">
        <f t="shared" si="335"/>
        <v>226.05056266576722</v>
      </c>
      <c r="V1780" s="14">
        <f t="shared" si="332"/>
        <v>0.77429462754378009</v>
      </c>
    </row>
    <row r="1781" spans="2:22" x14ac:dyDescent="0.3">
      <c r="B1781" s="12" t="s">
        <v>13</v>
      </c>
      <c r="C1781" s="12">
        <v>1773</v>
      </c>
      <c r="D1781" s="12">
        <v>296</v>
      </c>
      <c r="E1781" s="13">
        <v>62.7</v>
      </c>
      <c r="F1781" s="22">
        <f t="shared" si="325"/>
        <v>17.416666666666668</v>
      </c>
      <c r="G1781" s="14">
        <f t="shared" si="333"/>
        <v>-0.86111111111111149</v>
      </c>
      <c r="H1781" s="14">
        <f>('motorcycle data'!$C$4)*(G1781)</f>
        <v>-170.50000000000009</v>
      </c>
      <c r="I1781" s="14">
        <f>0.5*1.225*F1781^2*('motorcycle data'!$F$4)*('motorcycle data'!$G$4)</f>
        <v>61.126857725694457</v>
      </c>
      <c r="J1781" s="14">
        <f>IF(F1781=0,0,H1781+I1781+'motorcycle data'!$E$7)</f>
        <v>-70.525542274305622</v>
      </c>
      <c r="K1781" s="14">
        <f t="shared" si="326"/>
        <v>0</v>
      </c>
      <c r="L1781" s="14">
        <f t="shared" si="327"/>
        <v>70.525542274305622</v>
      </c>
      <c r="M1781" s="14">
        <f t="shared" si="328"/>
        <v>-1.2283198612774897</v>
      </c>
      <c r="N1781" s="14">
        <f t="shared" si="324"/>
        <v>0</v>
      </c>
      <c r="O1781" s="14">
        <f t="shared" si="329"/>
        <v>1.2283198612774897</v>
      </c>
      <c r="P1781" s="14">
        <f t="shared" si="330"/>
        <v>0.92123989595811728</v>
      </c>
      <c r="Q1781" s="14">
        <f t="shared" si="331"/>
        <v>0.92123989595811728</v>
      </c>
      <c r="R1781" s="14"/>
      <c r="S1781" s="14"/>
      <c r="T1781" s="14">
        <f t="shared" si="334"/>
        <v>3550.1687293130403</v>
      </c>
      <c r="U1781" s="14">
        <f t="shared" si="335"/>
        <v>227.27888252704471</v>
      </c>
      <c r="V1781" s="14">
        <f t="shared" si="332"/>
        <v>0.74620431572607504</v>
      </c>
    </row>
    <row r="1782" spans="2:22" x14ac:dyDescent="0.3">
      <c r="B1782" s="12" t="s">
        <v>13</v>
      </c>
      <c r="C1782" s="12">
        <v>1774</v>
      </c>
      <c r="D1782" s="12">
        <v>297</v>
      </c>
      <c r="E1782" s="13">
        <v>59.7</v>
      </c>
      <c r="F1782" s="22">
        <f t="shared" si="325"/>
        <v>16.583333333333332</v>
      </c>
      <c r="G1782" s="14">
        <f t="shared" si="333"/>
        <v>-0.79166666666666707</v>
      </c>
      <c r="H1782" s="14">
        <f>('motorcycle data'!$C$4)*(G1782)</f>
        <v>-156.75000000000009</v>
      </c>
      <c r="I1782" s="14">
        <f>0.5*1.225*F1782^2*('motorcycle data'!$F$4)*('motorcycle data'!$G$4)</f>
        <v>55.417336892361106</v>
      </c>
      <c r="J1782" s="14">
        <f>IF(F1782=0,0,H1782+I1782+'motorcycle data'!$E$7)</f>
        <v>-62.485063107638979</v>
      </c>
      <c r="K1782" s="14">
        <f t="shared" si="326"/>
        <v>0</v>
      </c>
      <c r="L1782" s="14">
        <f t="shared" si="327"/>
        <v>62.485063107638979</v>
      </c>
      <c r="M1782" s="14">
        <f t="shared" si="328"/>
        <v>-1.0362106298683464</v>
      </c>
      <c r="N1782" s="14">
        <f t="shared" si="324"/>
        <v>0</v>
      </c>
      <c r="O1782" s="14">
        <f t="shared" si="329"/>
        <v>1.0362106298683464</v>
      </c>
      <c r="P1782" s="14">
        <f t="shared" si="330"/>
        <v>0.77715797240125983</v>
      </c>
      <c r="Q1782" s="14">
        <f t="shared" si="331"/>
        <v>0.77715797240125983</v>
      </c>
      <c r="R1782" s="14"/>
      <c r="S1782" s="14"/>
      <c r="T1782" s="14">
        <f t="shared" si="334"/>
        <v>3550.1687293130403</v>
      </c>
      <c r="U1782" s="14">
        <f t="shared" si="335"/>
        <v>228.31509315691306</v>
      </c>
      <c r="V1782" s="14">
        <f t="shared" si="332"/>
        <v>0.62949795764502048</v>
      </c>
    </row>
    <row r="1783" spans="2:22" x14ac:dyDescent="0.3">
      <c r="B1783" s="12" t="s">
        <v>13</v>
      </c>
      <c r="C1783" s="12">
        <v>1775</v>
      </c>
      <c r="D1783" s="12">
        <v>298</v>
      </c>
      <c r="E1783" s="13">
        <v>57</v>
      </c>
      <c r="F1783" s="22">
        <f t="shared" si="325"/>
        <v>15.833333333333332</v>
      </c>
      <c r="G1783" s="14">
        <f t="shared" si="333"/>
        <v>-0.70833333333333348</v>
      </c>
      <c r="H1783" s="14">
        <f>('motorcycle data'!$C$4)*(G1783)</f>
        <v>-140.25000000000003</v>
      </c>
      <c r="I1783" s="14">
        <f>0.5*1.225*F1783^2*('motorcycle data'!$F$4)*('motorcycle data'!$G$4)</f>
        <v>50.518064236111094</v>
      </c>
      <c r="J1783" s="14">
        <f>IF(F1783=0,0,H1783+I1783+'motorcycle data'!$E$7)</f>
        <v>-50.884335763888942</v>
      </c>
      <c r="K1783" s="14">
        <f t="shared" si="326"/>
        <v>0</v>
      </c>
      <c r="L1783" s="14">
        <f t="shared" si="327"/>
        <v>50.884335763888942</v>
      </c>
      <c r="M1783" s="14">
        <f t="shared" si="328"/>
        <v>-0.80566864959490814</v>
      </c>
      <c r="N1783" s="14">
        <f t="shared" si="324"/>
        <v>0</v>
      </c>
      <c r="O1783" s="14">
        <f t="shared" si="329"/>
        <v>0.80566864959490814</v>
      </c>
      <c r="P1783" s="14">
        <f t="shared" si="330"/>
        <v>0.60425148719618105</v>
      </c>
      <c r="Q1783" s="14">
        <f t="shared" si="331"/>
        <v>0.60425148719618105</v>
      </c>
      <c r="R1783" s="14"/>
      <c r="S1783" s="14"/>
      <c r="T1783" s="14">
        <f t="shared" si="334"/>
        <v>3550.1687293130403</v>
      </c>
      <c r="U1783" s="14">
        <f t="shared" si="335"/>
        <v>229.12076180650797</v>
      </c>
      <c r="V1783" s="14">
        <f t="shared" si="332"/>
        <v>0.48944370462890663</v>
      </c>
    </row>
    <row r="1784" spans="2:22" x14ac:dyDescent="0.3">
      <c r="B1784" s="12" t="s">
        <v>13</v>
      </c>
      <c r="C1784" s="12">
        <v>1776</v>
      </c>
      <c r="D1784" s="12">
        <v>299</v>
      </c>
      <c r="E1784" s="13">
        <v>54.6</v>
      </c>
      <c r="F1784" s="22">
        <f t="shared" si="325"/>
        <v>15.166666666666666</v>
      </c>
      <c r="G1784" s="14">
        <f t="shared" si="333"/>
        <v>-0.6666666666666663</v>
      </c>
      <c r="H1784" s="14">
        <f>('motorcycle data'!$C$4)*(G1784)</f>
        <v>-131.99999999999991</v>
      </c>
      <c r="I1784" s="14">
        <f>0.5*1.225*F1784^2*('motorcycle data'!$F$4)*('motorcycle data'!$G$4)</f>
        <v>46.353472569444442</v>
      </c>
      <c r="J1784" s="14">
        <f>IF(F1784=0,0,H1784+I1784+'motorcycle data'!$E$7)</f>
        <v>-46.798927430555466</v>
      </c>
      <c r="K1784" s="14">
        <f t="shared" si="326"/>
        <v>0</v>
      </c>
      <c r="L1784" s="14">
        <f t="shared" si="327"/>
        <v>46.798927430555466</v>
      </c>
      <c r="M1784" s="14">
        <f t="shared" si="328"/>
        <v>-0.70978373269675787</v>
      </c>
      <c r="N1784" s="14">
        <f t="shared" si="324"/>
        <v>0</v>
      </c>
      <c r="O1784" s="14">
        <f t="shared" si="329"/>
        <v>0.70978373269675787</v>
      </c>
      <c r="P1784" s="14">
        <f t="shared" si="330"/>
        <v>0.53233779952256843</v>
      </c>
      <c r="Q1784" s="14">
        <f t="shared" si="331"/>
        <v>0.53233779952256843</v>
      </c>
      <c r="R1784" s="14"/>
      <c r="S1784" s="14"/>
      <c r="T1784" s="14">
        <f t="shared" si="334"/>
        <v>3550.1687293130403</v>
      </c>
      <c r="U1784" s="14">
        <f t="shared" si="335"/>
        <v>229.83054553920473</v>
      </c>
      <c r="V1784" s="14">
        <f t="shared" si="332"/>
        <v>0.43119361761328046</v>
      </c>
    </row>
    <row r="1785" spans="2:22" x14ac:dyDescent="0.3">
      <c r="B1785" s="12" t="s">
        <v>13</v>
      </c>
      <c r="C1785" s="12">
        <v>1777</v>
      </c>
      <c r="D1785" s="12">
        <v>300</v>
      </c>
      <c r="E1785" s="13">
        <v>52.2</v>
      </c>
      <c r="F1785" s="22">
        <f t="shared" si="325"/>
        <v>14.5</v>
      </c>
      <c r="G1785" s="14">
        <f t="shared" si="333"/>
        <v>-0.68055555555555536</v>
      </c>
      <c r="H1785" s="14">
        <f>('motorcycle data'!$C$4)*(G1785)</f>
        <v>-134.74999999999997</v>
      </c>
      <c r="I1785" s="14">
        <f>0.5*1.225*F1785^2*('motorcycle data'!$F$4)*('motorcycle data'!$G$4)</f>
        <v>42.368003125000001</v>
      </c>
      <c r="J1785" s="14">
        <f>IF(F1785=0,0,H1785+I1785+'motorcycle data'!$E$7)</f>
        <v>-53.53439687499997</v>
      </c>
      <c r="K1785" s="14">
        <f t="shared" si="326"/>
        <v>0</v>
      </c>
      <c r="L1785" s="14">
        <f t="shared" si="327"/>
        <v>53.53439687499997</v>
      </c>
      <c r="M1785" s="14">
        <f t="shared" si="328"/>
        <v>-0.77624875468749954</v>
      </c>
      <c r="N1785" s="14">
        <f t="shared" si="324"/>
        <v>0</v>
      </c>
      <c r="O1785" s="14">
        <f t="shared" si="329"/>
        <v>0.77624875468749954</v>
      </c>
      <c r="P1785" s="14">
        <f t="shared" si="330"/>
        <v>0.58218656601562468</v>
      </c>
      <c r="Q1785" s="14">
        <f t="shared" si="331"/>
        <v>0.58218656601562468</v>
      </c>
      <c r="R1785" s="14"/>
      <c r="S1785" s="14"/>
      <c r="T1785" s="14">
        <f t="shared" si="334"/>
        <v>3550.1687293130403</v>
      </c>
      <c r="U1785" s="14">
        <f t="shared" si="335"/>
        <v>230.60679429389222</v>
      </c>
      <c r="V1785" s="14">
        <f t="shared" si="332"/>
        <v>0.47157111847265604</v>
      </c>
    </row>
    <row r="1786" spans="2:22" x14ac:dyDescent="0.3">
      <c r="B1786" s="12" t="s">
        <v>13</v>
      </c>
      <c r="C1786" s="12">
        <v>1778</v>
      </c>
      <c r="D1786" s="12">
        <v>301</v>
      </c>
      <c r="E1786" s="13">
        <v>49.7</v>
      </c>
      <c r="F1786" s="22">
        <f t="shared" si="325"/>
        <v>13.805555555555555</v>
      </c>
      <c r="G1786" s="14">
        <f t="shared" si="333"/>
        <v>-0.75000000000000078</v>
      </c>
      <c r="H1786" s="14">
        <f>('motorcycle data'!$C$4)*(G1786)</f>
        <v>-148.50000000000014</v>
      </c>
      <c r="I1786" s="14">
        <f>0.5*1.225*F1786^2*('motorcycle data'!$F$4)*('motorcycle data'!$G$4)</f>
        <v>38.406945302854936</v>
      </c>
      <c r="J1786" s="14">
        <f>IF(F1786=0,0,H1786+I1786+'motorcycle data'!$E$7)</f>
        <v>-71.245454697145206</v>
      </c>
      <c r="K1786" s="14">
        <f t="shared" si="326"/>
        <v>0</v>
      </c>
      <c r="L1786" s="14">
        <f t="shared" si="327"/>
        <v>71.245454697145206</v>
      </c>
      <c r="M1786" s="14">
        <f t="shared" si="328"/>
        <v>-0.98358308290225471</v>
      </c>
      <c r="N1786" s="14">
        <f t="shared" si="324"/>
        <v>0</v>
      </c>
      <c r="O1786" s="14">
        <f t="shared" si="329"/>
        <v>0.98358308290225471</v>
      </c>
      <c r="P1786" s="14">
        <f t="shared" si="330"/>
        <v>0.73768731217669103</v>
      </c>
      <c r="Q1786" s="14">
        <f t="shared" si="331"/>
        <v>0.73768731217669103</v>
      </c>
      <c r="R1786" s="14"/>
      <c r="S1786" s="14"/>
      <c r="T1786" s="14">
        <f t="shared" si="334"/>
        <v>3550.1687293130403</v>
      </c>
      <c r="U1786" s="14">
        <f t="shared" si="335"/>
        <v>231.59037737679446</v>
      </c>
      <c r="V1786" s="14">
        <f t="shared" si="332"/>
        <v>0.5975267228631197</v>
      </c>
    </row>
    <row r="1787" spans="2:22" x14ac:dyDescent="0.3">
      <c r="B1787" s="12" t="s">
        <v>13</v>
      </c>
      <c r="C1787" s="12">
        <v>1779</v>
      </c>
      <c r="D1787" s="12">
        <v>302</v>
      </c>
      <c r="E1787" s="13">
        <v>46.8</v>
      </c>
      <c r="F1787" s="22">
        <f t="shared" si="325"/>
        <v>12.999999999999998</v>
      </c>
      <c r="G1787" s="14">
        <f t="shared" si="333"/>
        <v>-0.86111111111111149</v>
      </c>
      <c r="H1787" s="14">
        <f>('motorcycle data'!$C$4)*(G1787)</f>
        <v>-170.50000000000009</v>
      </c>
      <c r="I1787" s="14">
        <f>0.5*1.225*F1787^2*('motorcycle data'!$F$4)*('motorcycle data'!$G$4)</f>
        <v>34.055612499999988</v>
      </c>
      <c r="J1787" s="14">
        <f>IF(F1787=0,0,H1787+I1787+'motorcycle data'!$E$7)</f>
        <v>-97.59678750000009</v>
      </c>
      <c r="K1787" s="14">
        <f t="shared" si="326"/>
        <v>0</v>
      </c>
      <c r="L1787" s="14">
        <f t="shared" si="327"/>
        <v>97.59678750000009</v>
      </c>
      <c r="M1787" s="14">
        <f t="shared" si="328"/>
        <v>-1.2687582375000011</v>
      </c>
      <c r="N1787" s="14">
        <f t="shared" si="324"/>
        <v>0</v>
      </c>
      <c r="O1787" s="14">
        <f t="shared" si="329"/>
        <v>1.2687582375000011</v>
      </c>
      <c r="P1787" s="14">
        <f t="shared" si="330"/>
        <v>0.95156867812500079</v>
      </c>
      <c r="Q1787" s="14">
        <f t="shared" si="331"/>
        <v>0.95156867812500079</v>
      </c>
      <c r="R1787" s="14"/>
      <c r="S1787" s="14"/>
      <c r="T1787" s="14">
        <f t="shared" si="334"/>
        <v>3550.1687293130403</v>
      </c>
      <c r="U1787" s="14">
        <f t="shared" si="335"/>
        <v>232.85913561429447</v>
      </c>
      <c r="V1787" s="14">
        <f t="shared" si="332"/>
        <v>0.77077062928125062</v>
      </c>
    </row>
    <row r="1788" spans="2:22" x14ac:dyDescent="0.3">
      <c r="B1788" s="12" t="s">
        <v>13</v>
      </c>
      <c r="C1788" s="12">
        <v>1780</v>
      </c>
      <c r="D1788" s="12">
        <v>303</v>
      </c>
      <c r="E1788" s="13">
        <v>43.5</v>
      </c>
      <c r="F1788" s="22">
        <f t="shared" si="325"/>
        <v>12.083333333333332</v>
      </c>
      <c r="G1788" s="14">
        <f t="shared" si="333"/>
        <v>-0.95833333333333315</v>
      </c>
      <c r="H1788" s="14">
        <f>('motorcycle data'!$C$4)*(G1788)</f>
        <v>-189.74999999999997</v>
      </c>
      <c r="I1788" s="14">
        <f>0.5*1.225*F1788^2*('motorcycle data'!$F$4)*('motorcycle data'!$G$4)</f>
        <v>29.422224392361102</v>
      </c>
      <c r="J1788" s="14">
        <f>IF(F1788=0,0,H1788+I1788+'motorcycle data'!$E$7)</f>
        <v>-121.48017560763887</v>
      </c>
      <c r="K1788" s="14">
        <f t="shared" si="326"/>
        <v>0</v>
      </c>
      <c r="L1788" s="14">
        <f t="shared" si="327"/>
        <v>121.48017560763887</v>
      </c>
      <c r="M1788" s="14">
        <f t="shared" si="328"/>
        <v>-1.4678854552589695</v>
      </c>
      <c r="N1788" s="14">
        <f t="shared" si="324"/>
        <v>0</v>
      </c>
      <c r="O1788" s="14">
        <f t="shared" si="329"/>
        <v>1.4678854552589695</v>
      </c>
      <c r="P1788" s="14">
        <f t="shared" si="330"/>
        <v>1.1009140914442272</v>
      </c>
      <c r="Q1788" s="14">
        <f t="shared" si="331"/>
        <v>1.1009140914442272</v>
      </c>
      <c r="R1788" s="14"/>
      <c r="S1788" s="14"/>
      <c r="T1788" s="14">
        <f t="shared" si="334"/>
        <v>3550.1687293130403</v>
      </c>
      <c r="U1788" s="14">
        <f t="shared" si="335"/>
        <v>234.32702106955344</v>
      </c>
      <c r="V1788" s="14">
        <f t="shared" si="332"/>
        <v>0.89174041406982407</v>
      </c>
    </row>
    <row r="1789" spans="2:22" x14ac:dyDescent="0.3">
      <c r="B1789" s="12" t="s">
        <v>13</v>
      </c>
      <c r="C1789" s="12">
        <v>1781</v>
      </c>
      <c r="D1789" s="12">
        <v>304</v>
      </c>
      <c r="E1789" s="13">
        <v>39.9</v>
      </c>
      <c r="F1789" s="22">
        <f t="shared" si="325"/>
        <v>11.083333333333332</v>
      </c>
      <c r="G1789" s="14">
        <f t="shared" si="333"/>
        <v>-0.98611111111111127</v>
      </c>
      <c r="H1789" s="14">
        <f>('motorcycle data'!$C$4)*(G1789)</f>
        <v>-195.25000000000003</v>
      </c>
      <c r="I1789" s="14">
        <f>0.5*1.225*F1789^2*('motorcycle data'!$F$4)*('motorcycle data'!$G$4)</f>
        <v>24.753851475694439</v>
      </c>
      <c r="J1789" s="14">
        <f>IF(F1789=0,0,H1789+I1789+'motorcycle data'!$E$7)</f>
        <v>-131.6485485243056</v>
      </c>
      <c r="K1789" s="14">
        <f t="shared" si="326"/>
        <v>0</v>
      </c>
      <c r="L1789" s="14">
        <f t="shared" si="327"/>
        <v>131.6485485243056</v>
      </c>
      <c r="M1789" s="14">
        <f t="shared" si="328"/>
        <v>-1.4591047461443869</v>
      </c>
      <c r="N1789" s="14">
        <f t="shared" si="324"/>
        <v>0</v>
      </c>
      <c r="O1789" s="14">
        <f t="shared" si="329"/>
        <v>1.4591047461443869</v>
      </c>
      <c r="P1789" s="14">
        <f t="shared" si="330"/>
        <v>1.0943285596082901</v>
      </c>
      <c r="Q1789" s="14">
        <f t="shared" si="331"/>
        <v>1.0943285596082901</v>
      </c>
      <c r="R1789" s="14"/>
      <c r="S1789" s="14"/>
      <c r="T1789" s="14">
        <f t="shared" si="334"/>
        <v>3550.1687293130403</v>
      </c>
      <c r="U1789" s="14">
        <f t="shared" si="335"/>
        <v>235.78612581569783</v>
      </c>
      <c r="V1789" s="14">
        <f t="shared" si="332"/>
        <v>0.886406133282715</v>
      </c>
    </row>
    <row r="1790" spans="2:22" x14ac:dyDescent="0.3">
      <c r="B1790" s="12" t="s">
        <v>13</v>
      </c>
      <c r="C1790" s="12">
        <v>1782</v>
      </c>
      <c r="D1790" s="12">
        <v>305</v>
      </c>
      <c r="E1790" s="13">
        <v>36.4</v>
      </c>
      <c r="F1790" s="22">
        <f t="shared" si="325"/>
        <v>10.111111111111111</v>
      </c>
      <c r="G1790" s="14">
        <f t="shared" si="333"/>
        <v>-0.93055555555555491</v>
      </c>
      <c r="H1790" s="14">
        <f>('motorcycle data'!$C$4)*(G1790)</f>
        <v>-184.24999999999989</v>
      </c>
      <c r="I1790" s="14">
        <f>0.5*1.225*F1790^2*('motorcycle data'!$F$4)*('motorcycle data'!$G$4)</f>
        <v>20.601543364197529</v>
      </c>
      <c r="J1790" s="14">
        <f>IF(F1790=0,0,H1790+I1790+'motorcycle data'!$E$7)</f>
        <v>-124.80085663580235</v>
      </c>
      <c r="K1790" s="14">
        <f t="shared" si="326"/>
        <v>0</v>
      </c>
      <c r="L1790" s="14">
        <f t="shared" si="327"/>
        <v>124.80085663580235</v>
      </c>
      <c r="M1790" s="14">
        <f t="shared" si="328"/>
        <v>-1.2618753282064459</v>
      </c>
      <c r="N1790" s="14">
        <f t="shared" si="324"/>
        <v>0</v>
      </c>
      <c r="O1790" s="14">
        <f t="shared" si="329"/>
        <v>1.2618753282064459</v>
      </c>
      <c r="P1790" s="14">
        <f t="shared" si="330"/>
        <v>0.94640649615483441</v>
      </c>
      <c r="Q1790" s="14">
        <f t="shared" si="331"/>
        <v>0.94640649615483441</v>
      </c>
      <c r="R1790" s="14"/>
      <c r="S1790" s="14"/>
      <c r="T1790" s="14">
        <f t="shared" si="334"/>
        <v>3550.1687293130403</v>
      </c>
      <c r="U1790" s="14">
        <f t="shared" si="335"/>
        <v>237.04800114390429</v>
      </c>
      <c r="V1790" s="14">
        <f t="shared" si="332"/>
        <v>0.76658926188541587</v>
      </c>
    </row>
    <row r="1791" spans="2:22" x14ac:dyDescent="0.3">
      <c r="B1791" s="12" t="s">
        <v>13</v>
      </c>
      <c r="C1791" s="12">
        <v>1783</v>
      </c>
      <c r="D1791" s="12">
        <v>306</v>
      </c>
      <c r="E1791" s="13">
        <v>33.200000000000003</v>
      </c>
      <c r="F1791" s="22">
        <f t="shared" si="325"/>
        <v>9.2222222222222232</v>
      </c>
      <c r="G1791" s="14">
        <f t="shared" si="333"/>
        <v>-0.8194444444444442</v>
      </c>
      <c r="H1791" s="14">
        <f>('motorcycle data'!$C$4)*(G1791)</f>
        <v>-162.24999999999994</v>
      </c>
      <c r="I1791" s="14">
        <f>0.5*1.225*F1791^2*('motorcycle data'!$F$4)*('motorcycle data'!$G$4)</f>
        <v>17.138513734567905</v>
      </c>
      <c r="J1791" s="14">
        <f>IF(F1791=0,0,H1791+I1791+'motorcycle data'!$E$7)</f>
        <v>-106.26388626543203</v>
      </c>
      <c r="K1791" s="14">
        <f t="shared" si="326"/>
        <v>0</v>
      </c>
      <c r="L1791" s="14">
        <f t="shared" si="327"/>
        <v>106.26388626543203</v>
      </c>
      <c r="M1791" s="14">
        <f t="shared" si="328"/>
        <v>-0.97998917333676216</v>
      </c>
      <c r="N1791" s="14">
        <f t="shared" si="324"/>
        <v>0</v>
      </c>
      <c r="O1791" s="14">
        <f t="shared" si="329"/>
        <v>0.97998917333676216</v>
      </c>
      <c r="P1791" s="14">
        <f t="shared" si="330"/>
        <v>0.73499188000257165</v>
      </c>
      <c r="Q1791" s="14">
        <f t="shared" si="331"/>
        <v>0.73499188000257165</v>
      </c>
      <c r="R1791" s="14"/>
      <c r="S1791" s="14"/>
      <c r="T1791" s="14">
        <f t="shared" si="334"/>
        <v>3550.1687293130403</v>
      </c>
      <c r="U1791" s="14">
        <f t="shared" si="335"/>
        <v>238.02799031724106</v>
      </c>
      <c r="V1791" s="14">
        <f t="shared" si="332"/>
        <v>0.59534342280208308</v>
      </c>
    </row>
    <row r="1792" spans="2:22" x14ac:dyDescent="0.3">
      <c r="B1792" s="12" t="s">
        <v>13</v>
      </c>
      <c r="C1792" s="12">
        <v>1784</v>
      </c>
      <c r="D1792" s="12">
        <v>307</v>
      </c>
      <c r="E1792" s="13">
        <v>30.5</v>
      </c>
      <c r="F1792" s="22">
        <f t="shared" si="325"/>
        <v>8.4722222222222214</v>
      </c>
      <c r="G1792" s="14">
        <f t="shared" si="333"/>
        <v>-0.6805555555555558</v>
      </c>
      <c r="H1792" s="14">
        <f>('motorcycle data'!$C$4)*(G1792)</f>
        <v>-134.75000000000006</v>
      </c>
      <c r="I1792" s="14">
        <f>0.5*1.225*F1792^2*('motorcycle data'!$F$4)*('motorcycle data'!$G$4)</f>
        <v>14.464274932484564</v>
      </c>
      <c r="J1792" s="14">
        <f>IF(F1792=0,0,H1792+I1792+'motorcycle data'!$E$7)</f>
        <v>-81.4381250675155</v>
      </c>
      <c r="K1792" s="14">
        <f t="shared" si="326"/>
        <v>0</v>
      </c>
      <c r="L1792" s="14">
        <f t="shared" si="327"/>
        <v>81.4381250675155</v>
      </c>
      <c r="M1792" s="14">
        <f t="shared" si="328"/>
        <v>-0.68996189293311738</v>
      </c>
      <c r="N1792" s="14">
        <f t="shared" si="324"/>
        <v>0</v>
      </c>
      <c r="O1792" s="14">
        <f t="shared" si="329"/>
        <v>0.68996189293311738</v>
      </c>
      <c r="P1792" s="14">
        <f t="shared" si="330"/>
        <v>0.51747141969983801</v>
      </c>
      <c r="Q1792" s="14">
        <f t="shared" si="331"/>
        <v>0.51747141969983801</v>
      </c>
      <c r="R1792" s="14"/>
      <c r="S1792" s="14"/>
      <c r="T1792" s="14">
        <f t="shared" si="334"/>
        <v>3550.1687293130403</v>
      </c>
      <c r="U1792" s="14">
        <f t="shared" si="335"/>
        <v>238.71795221017419</v>
      </c>
      <c r="V1792" s="14">
        <f t="shared" si="332"/>
        <v>0.41915184995686877</v>
      </c>
    </row>
    <row r="1793" spans="2:22" x14ac:dyDescent="0.3">
      <c r="B1793" s="12" t="s">
        <v>13</v>
      </c>
      <c r="C1793" s="12">
        <v>1785</v>
      </c>
      <c r="D1793" s="12">
        <v>308</v>
      </c>
      <c r="E1793" s="13">
        <v>28.3</v>
      </c>
      <c r="F1793" s="22">
        <f t="shared" si="325"/>
        <v>7.8611111111111107</v>
      </c>
      <c r="G1793" s="14">
        <f t="shared" si="333"/>
        <v>-0.58333333333333326</v>
      </c>
      <c r="H1793" s="14">
        <f>('motorcycle data'!$C$4)*(G1793)</f>
        <v>-115.49999999999999</v>
      </c>
      <c r="I1793" s="14">
        <f>0.5*1.225*F1793^2*('motorcycle data'!$F$4)*('motorcycle data'!$G$4)</f>
        <v>12.45288164544753</v>
      </c>
      <c r="J1793" s="14">
        <f>IF(F1793=0,0,H1793+I1793+'motorcycle data'!$E$7)</f>
        <v>-64.199518354552453</v>
      </c>
      <c r="K1793" s="14">
        <f t="shared" si="326"/>
        <v>0</v>
      </c>
      <c r="L1793" s="14">
        <f t="shared" si="327"/>
        <v>64.199518354552453</v>
      </c>
      <c r="M1793" s="14">
        <f t="shared" si="328"/>
        <v>-0.50467954706495399</v>
      </c>
      <c r="N1793" s="14">
        <f t="shared" si="324"/>
        <v>0</v>
      </c>
      <c r="O1793" s="14">
        <f t="shared" si="329"/>
        <v>0.50467954706495399</v>
      </c>
      <c r="P1793" s="14">
        <f t="shared" si="330"/>
        <v>0.37850966029871547</v>
      </c>
      <c r="Q1793" s="14">
        <f t="shared" si="331"/>
        <v>0.37850966029871547</v>
      </c>
      <c r="R1793" s="14"/>
      <c r="S1793" s="14"/>
      <c r="T1793" s="14">
        <f t="shared" si="334"/>
        <v>3550.1687293130403</v>
      </c>
      <c r="U1793" s="14">
        <f t="shared" si="335"/>
        <v>239.22263175723916</v>
      </c>
      <c r="V1793" s="14">
        <f t="shared" si="332"/>
        <v>0.30659282484195954</v>
      </c>
    </row>
    <row r="1794" spans="2:22" x14ac:dyDescent="0.3">
      <c r="B1794" s="12" t="s">
        <v>13</v>
      </c>
      <c r="C1794" s="12">
        <v>1786</v>
      </c>
      <c r="D1794" s="12">
        <v>309</v>
      </c>
      <c r="E1794" s="13">
        <v>26.3</v>
      </c>
      <c r="F1794" s="22">
        <f t="shared" si="325"/>
        <v>7.3055555555555554</v>
      </c>
      <c r="G1794" s="14">
        <f t="shared" si="333"/>
        <v>-0.54166666666666696</v>
      </c>
      <c r="H1794" s="14">
        <f>('motorcycle data'!$C$4)*(G1794)</f>
        <v>-107.25000000000006</v>
      </c>
      <c r="I1794" s="14">
        <f>0.5*1.225*F1794^2*('motorcycle data'!$F$4)*('motorcycle data'!$G$4)</f>
        <v>10.75495224729938</v>
      </c>
      <c r="J1794" s="14">
        <f>IF(F1794=0,0,H1794+I1794+'motorcycle data'!$E$7)</f>
        <v>-57.647447752700671</v>
      </c>
      <c r="K1794" s="14">
        <f t="shared" si="326"/>
        <v>0</v>
      </c>
      <c r="L1794" s="14">
        <f t="shared" si="327"/>
        <v>57.647447752700671</v>
      </c>
      <c r="M1794" s="14">
        <f t="shared" si="328"/>
        <v>-0.42114663219334103</v>
      </c>
      <c r="N1794" s="14">
        <f t="shared" si="324"/>
        <v>0</v>
      </c>
      <c r="O1794" s="14">
        <f t="shared" si="329"/>
        <v>0.42114663219334103</v>
      </c>
      <c r="P1794" s="14">
        <f t="shared" si="330"/>
        <v>0.31585997414500577</v>
      </c>
      <c r="Q1794" s="14">
        <f t="shared" si="331"/>
        <v>0.31585997414500577</v>
      </c>
      <c r="R1794" s="14"/>
      <c r="S1794" s="14"/>
      <c r="T1794" s="14">
        <f t="shared" si="334"/>
        <v>3550.1687293130403</v>
      </c>
      <c r="U1794" s="14">
        <f t="shared" si="335"/>
        <v>239.6437783894325</v>
      </c>
      <c r="V1794" s="14">
        <f t="shared" si="332"/>
        <v>0.25584657905745467</v>
      </c>
    </row>
    <row r="1795" spans="2:22" x14ac:dyDescent="0.3">
      <c r="B1795" s="12" t="s">
        <v>13</v>
      </c>
      <c r="C1795" s="12">
        <v>1787</v>
      </c>
      <c r="D1795" s="12">
        <v>310</v>
      </c>
      <c r="E1795" s="13">
        <v>24.4</v>
      </c>
      <c r="F1795" s="22">
        <f t="shared" si="325"/>
        <v>6.7777777777777768</v>
      </c>
      <c r="G1795" s="14">
        <f t="shared" si="333"/>
        <v>-0.5277777777777779</v>
      </c>
      <c r="H1795" s="14">
        <f>('motorcycle data'!$C$4)*(G1795)</f>
        <v>-104.50000000000003</v>
      </c>
      <c r="I1795" s="14">
        <f>0.5*1.225*F1795^2*('motorcycle data'!$F$4)*('motorcycle data'!$G$4)</f>
        <v>9.257135956790119</v>
      </c>
      <c r="J1795" s="14">
        <f>IF(F1795=0,0,H1795+I1795+'motorcycle data'!$E$7)</f>
        <v>-56.395264043209906</v>
      </c>
      <c r="K1795" s="14">
        <f t="shared" si="326"/>
        <v>0</v>
      </c>
      <c r="L1795" s="14">
        <f t="shared" si="327"/>
        <v>56.395264043209906</v>
      </c>
      <c r="M1795" s="14">
        <f t="shared" si="328"/>
        <v>-0.38223456740397821</v>
      </c>
      <c r="N1795" s="14">
        <f t="shared" si="324"/>
        <v>0</v>
      </c>
      <c r="O1795" s="14">
        <f t="shared" si="329"/>
        <v>0.38223456740397821</v>
      </c>
      <c r="P1795" s="14">
        <f t="shared" si="330"/>
        <v>0.28667592555298366</v>
      </c>
      <c r="Q1795" s="14">
        <f t="shared" si="331"/>
        <v>0.28667592555298366</v>
      </c>
      <c r="R1795" s="14"/>
      <c r="S1795" s="14"/>
      <c r="T1795" s="14">
        <f t="shared" si="334"/>
        <v>3550.1687293130403</v>
      </c>
      <c r="U1795" s="14">
        <f t="shared" si="335"/>
        <v>240.02601295683647</v>
      </c>
      <c r="V1795" s="14">
        <f t="shared" si="332"/>
        <v>0.23220749969791676</v>
      </c>
    </row>
    <row r="1796" spans="2:22" x14ac:dyDescent="0.3">
      <c r="B1796" s="12" t="s">
        <v>13</v>
      </c>
      <c r="C1796" s="12">
        <v>1788</v>
      </c>
      <c r="D1796" s="12">
        <v>311</v>
      </c>
      <c r="E1796" s="13">
        <v>22.5</v>
      </c>
      <c r="F1796" s="22">
        <f t="shared" si="325"/>
        <v>6.25</v>
      </c>
      <c r="G1796" s="14">
        <f t="shared" si="333"/>
        <v>-0.54166666666666641</v>
      </c>
      <c r="H1796" s="14">
        <f>('motorcycle data'!$C$4)*(G1796)</f>
        <v>-107.24999999999994</v>
      </c>
      <c r="I1796" s="14">
        <f>0.5*1.225*F1796^2*('motorcycle data'!$F$4)*('motorcycle data'!$G$4)</f>
        <v>7.8715820312499991</v>
      </c>
      <c r="J1796" s="14">
        <f>IF(F1796=0,0,H1796+I1796+'motorcycle data'!$E$7)</f>
        <v>-60.530817968749943</v>
      </c>
      <c r="K1796" s="14">
        <f t="shared" si="326"/>
        <v>0</v>
      </c>
      <c r="L1796" s="14">
        <f t="shared" si="327"/>
        <v>60.530817968749943</v>
      </c>
      <c r="M1796" s="14">
        <f t="shared" si="328"/>
        <v>-0.37831761230468713</v>
      </c>
      <c r="N1796" s="14">
        <f t="shared" si="324"/>
        <v>0</v>
      </c>
      <c r="O1796" s="14">
        <f t="shared" si="329"/>
        <v>0.37831761230468713</v>
      </c>
      <c r="P1796" s="14">
        <f t="shared" si="330"/>
        <v>0.28373820922851534</v>
      </c>
      <c r="Q1796" s="14">
        <f t="shared" si="331"/>
        <v>0.28373820922851534</v>
      </c>
      <c r="R1796" s="14"/>
      <c r="S1796" s="14"/>
      <c r="T1796" s="14">
        <f t="shared" si="334"/>
        <v>3550.1687293130403</v>
      </c>
      <c r="U1796" s="14">
        <f t="shared" si="335"/>
        <v>240.40433056914117</v>
      </c>
      <c r="V1796" s="14">
        <f t="shared" si="332"/>
        <v>0.22982794947509744</v>
      </c>
    </row>
    <row r="1797" spans="2:22" x14ac:dyDescent="0.3">
      <c r="B1797" s="12" t="s">
        <v>13</v>
      </c>
      <c r="C1797" s="12">
        <v>1789</v>
      </c>
      <c r="D1797" s="12">
        <v>312</v>
      </c>
      <c r="E1797" s="13">
        <v>20.5</v>
      </c>
      <c r="F1797" s="22">
        <f t="shared" si="325"/>
        <v>5.6944444444444446</v>
      </c>
      <c r="G1797" s="14">
        <f t="shared" si="333"/>
        <v>-0.59722222222222232</v>
      </c>
      <c r="H1797" s="14">
        <f>('motorcycle data'!$C$4)*(G1797)</f>
        <v>-118.25000000000001</v>
      </c>
      <c r="I1797" s="14">
        <f>0.5*1.225*F1797^2*('motorcycle data'!$F$4)*('motorcycle data'!$G$4)</f>
        <v>6.5343848861882723</v>
      </c>
      <c r="J1797" s="14">
        <f>IF(F1797=0,0,H1797+I1797+'motorcycle data'!$E$7)</f>
        <v>-72.868015113811737</v>
      </c>
      <c r="K1797" s="14">
        <f t="shared" si="326"/>
        <v>0</v>
      </c>
      <c r="L1797" s="14">
        <f t="shared" si="327"/>
        <v>72.868015113811737</v>
      </c>
      <c r="M1797" s="14">
        <f t="shared" si="328"/>
        <v>-0.41494286384253903</v>
      </c>
      <c r="N1797" s="14">
        <f t="shared" si="324"/>
        <v>0</v>
      </c>
      <c r="O1797" s="14">
        <f t="shared" si="329"/>
        <v>0.41494286384253903</v>
      </c>
      <c r="P1797" s="14">
        <f t="shared" si="330"/>
        <v>0.31120714788190429</v>
      </c>
      <c r="Q1797" s="14">
        <f t="shared" si="331"/>
        <v>0.31120714788190429</v>
      </c>
      <c r="R1797" s="14"/>
      <c r="S1797" s="14"/>
      <c r="T1797" s="14">
        <f t="shared" si="334"/>
        <v>3550.1687293130403</v>
      </c>
      <c r="U1797" s="14">
        <f t="shared" si="335"/>
        <v>240.81927343298369</v>
      </c>
      <c r="V1797" s="14">
        <f t="shared" si="332"/>
        <v>0.25207778978434253</v>
      </c>
    </row>
    <row r="1798" spans="2:22" x14ac:dyDescent="0.3">
      <c r="B1798" s="12" t="s">
        <v>13</v>
      </c>
      <c r="C1798" s="12">
        <v>1790</v>
      </c>
      <c r="D1798" s="12">
        <v>313</v>
      </c>
      <c r="E1798" s="13">
        <v>18.2</v>
      </c>
      <c r="F1798" s="22">
        <f t="shared" si="325"/>
        <v>5.0555555555555554</v>
      </c>
      <c r="G1798" s="14">
        <f t="shared" si="333"/>
        <v>-0.69444444444444442</v>
      </c>
      <c r="H1798" s="14">
        <f>('motorcycle data'!$C$4)*(G1798)</f>
        <v>-137.5</v>
      </c>
      <c r="I1798" s="14">
        <f>0.5*1.225*F1798^2*('motorcycle data'!$F$4)*('motorcycle data'!$G$4)</f>
        <v>5.1503858410493821</v>
      </c>
      <c r="J1798" s="14">
        <f>IF(F1798=0,0,H1798+I1798+'motorcycle data'!$E$7)</f>
        <v>-93.50201415895063</v>
      </c>
      <c r="K1798" s="14">
        <f t="shared" si="326"/>
        <v>0</v>
      </c>
      <c r="L1798" s="14">
        <f t="shared" si="327"/>
        <v>93.50201415895063</v>
      </c>
      <c r="M1798" s="14">
        <f t="shared" si="328"/>
        <v>-0.47270462713691708</v>
      </c>
      <c r="N1798" s="14">
        <f t="shared" si="324"/>
        <v>0</v>
      </c>
      <c r="O1798" s="14">
        <f t="shared" si="329"/>
        <v>0.47270462713691708</v>
      </c>
      <c r="P1798" s="14">
        <f t="shared" si="330"/>
        <v>0.35452847035268781</v>
      </c>
      <c r="Q1798" s="14">
        <f t="shared" si="331"/>
        <v>0.35452847035268781</v>
      </c>
      <c r="R1798" s="14"/>
      <c r="S1798" s="14"/>
      <c r="T1798" s="14">
        <f t="shared" si="334"/>
        <v>3550.1687293130403</v>
      </c>
      <c r="U1798" s="14">
        <f t="shared" si="335"/>
        <v>241.29197806012061</v>
      </c>
      <c r="V1798" s="14">
        <f t="shared" si="332"/>
        <v>0.2871680609856771</v>
      </c>
    </row>
    <row r="1799" spans="2:22" x14ac:dyDescent="0.3">
      <c r="B1799" s="12" t="s">
        <v>13</v>
      </c>
      <c r="C1799" s="12">
        <v>1791</v>
      </c>
      <c r="D1799" s="12">
        <v>314</v>
      </c>
      <c r="E1799" s="13">
        <v>15.5</v>
      </c>
      <c r="F1799" s="22">
        <f t="shared" si="325"/>
        <v>4.3055555555555554</v>
      </c>
      <c r="G1799" s="14">
        <f t="shared" si="333"/>
        <v>-0.8194444444444442</v>
      </c>
      <c r="H1799" s="14">
        <f>('motorcycle data'!$C$4)*(G1799)</f>
        <v>-162.24999999999994</v>
      </c>
      <c r="I1799" s="14">
        <f>0.5*1.225*F1799^2*('motorcycle data'!$F$4)*('motorcycle data'!$G$4)</f>
        <v>3.735600163966049</v>
      </c>
      <c r="J1799" s="14">
        <f>IF(F1799=0,0,H1799+I1799+'motorcycle data'!$E$7)</f>
        <v>-119.6667998360339</v>
      </c>
      <c r="K1799" s="14">
        <f t="shared" si="326"/>
        <v>0</v>
      </c>
      <c r="L1799" s="14">
        <f t="shared" si="327"/>
        <v>119.6667998360339</v>
      </c>
      <c r="M1799" s="14">
        <f t="shared" si="328"/>
        <v>-0.51523205484959045</v>
      </c>
      <c r="N1799" s="14">
        <f t="shared" si="324"/>
        <v>0</v>
      </c>
      <c r="O1799" s="14">
        <f t="shared" si="329"/>
        <v>0.51523205484959045</v>
      </c>
      <c r="P1799" s="14">
        <f t="shared" si="330"/>
        <v>0.38642404113719286</v>
      </c>
      <c r="Q1799" s="14">
        <f t="shared" si="331"/>
        <v>0.38642404113719286</v>
      </c>
      <c r="R1799" s="14"/>
      <c r="S1799" s="14"/>
      <c r="T1799" s="14">
        <f t="shared" si="334"/>
        <v>3550.1687293130403</v>
      </c>
      <c r="U1799" s="14">
        <f t="shared" si="335"/>
        <v>241.80721011497019</v>
      </c>
      <c r="V1799" s="14">
        <f t="shared" si="332"/>
        <v>0.31300347332112621</v>
      </c>
    </row>
    <row r="1800" spans="2:22" x14ac:dyDescent="0.3">
      <c r="B1800" s="12" t="s">
        <v>13</v>
      </c>
      <c r="C1800" s="12">
        <v>1792</v>
      </c>
      <c r="D1800" s="12">
        <v>315</v>
      </c>
      <c r="E1800" s="13">
        <v>12.3</v>
      </c>
      <c r="F1800" s="22">
        <f t="shared" si="325"/>
        <v>3.416666666666667</v>
      </c>
      <c r="G1800" s="14">
        <f t="shared" si="333"/>
        <v>-0.94444444444444453</v>
      </c>
      <c r="H1800" s="14">
        <f>('motorcycle data'!$C$4)*(G1800)</f>
        <v>-187.00000000000003</v>
      </c>
      <c r="I1800" s="14">
        <f>0.5*1.225*F1800^2*('motorcycle data'!$F$4)*('motorcycle data'!$G$4)</f>
        <v>2.3523785590277781</v>
      </c>
      <c r="J1800" s="14">
        <f>IF(F1800=0,0,H1800+I1800+'motorcycle data'!$E$7)</f>
        <v>-145.80002144097224</v>
      </c>
      <c r="K1800" s="14">
        <f t="shared" si="326"/>
        <v>0</v>
      </c>
      <c r="L1800" s="14">
        <f t="shared" si="327"/>
        <v>145.80002144097224</v>
      </c>
      <c r="M1800" s="14">
        <f t="shared" si="328"/>
        <v>-0.49815007325665522</v>
      </c>
      <c r="N1800" s="14">
        <f t="shared" ref="N1800:N1808" si="336">IF(M1800&gt;0,M1800,0)</f>
        <v>0</v>
      </c>
      <c r="O1800" s="14">
        <f t="shared" si="329"/>
        <v>0.49815007325665522</v>
      </c>
      <c r="P1800" s="14">
        <f t="shared" si="330"/>
        <v>0.3736125549424914</v>
      </c>
      <c r="Q1800" s="14">
        <f t="shared" si="331"/>
        <v>0.3736125549424914</v>
      </c>
      <c r="R1800" s="14"/>
      <c r="S1800" s="14"/>
      <c r="T1800" s="14">
        <f t="shared" si="334"/>
        <v>3550.1687293130403</v>
      </c>
      <c r="U1800" s="14">
        <f t="shared" si="335"/>
        <v>242.30536018822684</v>
      </c>
      <c r="V1800" s="14">
        <f t="shared" si="332"/>
        <v>0.30262616950341809</v>
      </c>
    </row>
    <row r="1801" spans="2:22" x14ac:dyDescent="0.3">
      <c r="B1801" s="12" t="s">
        <v>13</v>
      </c>
      <c r="C1801" s="12">
        <v>1793</v>
      </c>
      <c r="D1801" s="12">
        <v>316</v>
      </c>
      <c r="E1801" s="13">
        <v>8.6999999999999993</v>
      </c>
      <c r="F1801" s="22">
        <f t="shared" ref="F1801:F1808" si="337">E1801/3.6</f>
        <v>2.4166666666666665</v>
      </c>
      <c r="G1801" s="14">
        <f t="shared" si="333"/>
        <v>-0.98611111111111116</v>
      </c>
      <c r="H1801" s="14">
        <f>('motorcycle data'!$C$4)*(G1801)</f>
        <v>-195.25</v>
      </c>
      <c r="I1801" s="14">
        <f>0.5*1.225*F1801^2*('motorcycle data'!$F$4)*('motorcycle data'!$G$4)</f>
        <v>1.1768889756944443</v>
      </c>
      <c r="J1801" s="14">
        <f>IF(F1801=0,0,H1801+I1801+'motorcycle data'!$E$7)</f>
        <v>-155.22551102430555</v>
      </c>
      <c r="K1801" s="14">
        <f t="shared" ref="K1801:K1808" si="338">IF(J1801&lt;=0,0,J1801)</f>
        <v>0</v>
      </c>
      <c r="L1801" s="14">
        <f t="shared" ref="L1801:L1808" si="339">IF(J1801&lt;0,J1801*-1,0)</f>
        <v>155.22551102430555</v>
      </c>
      <c r="M1801" s="14">
        <f t="shared" ref="M1801:M1808" si="340">(J1801*F1801)/1000</f>
        <v>-0.37512831830873838</v>
      </c>
      <c r="N1801" s="14">
        <f t="shared" si="336"/>
        <v>0</v>
      </c>
      <c r="O1801" s="14">
        <f t="shared" ref="O1801:O1808" si="341">IF(M1801&lt;0,M1801*-1,0)</f>
        <v>0.37512831830873838</v>
      </c>
      <c r="P1801" s="14">
        <f t="shared" ref="P1801:P1808" si="342">O1801*0.75</f>
        <v>0.28134623873155379</v>
      </c>
      <c r="Q1801" s="14">
        <f t="shared" ref="Q1801:Q1808" si="343">IF(G1801&lt;0,P1801,"")</f>
        <v>0.28134623873155379</v>
      </c>
      <c r="R1801" s="14"/>
      <c r="S1801" s="14"/>
      <c r="T1801" s="14">
        <f t="shared" si="334"/>
        <v>3550.1687293130403</v>
      </c>
      <c r="U1801" s="14">
        <f t="shared" si="335"/>
        <v>242.68048850653557</v>
      </c>
      <c r="V1801" s="14">
        <f t="shared" ref="V1801:V1808" si="344">O1801*0.75*0.9*0.9</f>
        <v>0.22789045337255859</v>
      </c>
    </row>
    <row r="1802" spans="2:22" x14ac:dyDescent="0.3">
      <c r="B1802" s="12" t="s">
        <v>13</v>
      </c>
      <c r="C1802" s="12">
        <v>1794</v>
      </c>
      <c r="D1802" s="12">
        <v>317</v>
      </c>
      <c r="E1802" s="13">
        <v>5.2</v>
      </c>
      <c r="F1802" s="22">
        <f t="shared" si="337"/>
        <v>1.4444444444444444</v>
      </c>
      <c r="G1802" s="14">
        <f t="shared" ref="G1802:G1808" si="345">($E1803-$E1801)/2/3.6</f>
        <v>-1.2083333333333333</v>
      </c>
      <c r="H1802" s="14">
        <f>('motorcycle data'!$C$4)*(G1802)</f>
        <v>-239.24999999999997</v>
      </c>
      <c r="I1802" s="14">
        <f>0.5*1.225*F1802^2*('motorcycle data'!$F$4)*('motorcycle data'!$G$4)</f>
        <v>0.42043966049382714</v>
      </c>
      <c r="J1802" s="14">
        <f>IF(F1802=0,0,H1802+I1802+'motorcycle data'!$E$7)</f>
        <v>-199.98196033950614</v>
      </c>
      <c r="K1802" s="14">
        <f t="shared" si="338"/>
        <v>0</v>
      </c>
      <c r="L1802" s="14">
        <f t="shared" si="339"/>
        <v>199.98196033950614</v>
      </c>
      <c r="M1802" s="14">
        <f t="shared" si="340"/>
        <v>-0.28886283160150883</v>
      </c>
      <c r="N1802" s="14">
        <f t="shared" si="336"/>
        <v>0</v>
      </c>
      <c r="O1802" s="14">
        <f t="shared" si="341"/>
        <v>0.28886283160150883</v>
      </c>
      <c r="P1802" s="14">
        <f t="shared" si="342"/>
        <v>0.21664712370113162</v>
      </c>
      <c r="Q1802" s="14">
        <f t="shared" si="343"/>
        <v>0.21664712370113162</v>
      </c>
      <c r="R1802" s="14"/>
      <c r="S1802" s="14"/>
      <c r="T1802" s="14">
        <f t="shared" ref="T1802:T1808" si="346">T1801+N1802</f>
        <v>3550.1687293130403</v>
      </c>
      <c r="U1802" s="14">
        <f t="shared" ref="U1802:U1808" si="347">U1801+O1802</f>
        <v>242.96935133813707</v>
      </c>
      <c r="V1802" s="14">
        <f t="shared" si="344"/>
        <v>0.17548417019791662</v>
      </c>
    </row>
    <row r="1803" spans="2:22" x14ac:dyDescent="0.3">
      <c r="B1803" s="12" t="s">
        <v>13</v>
      </c>
      <c r="C1803" s="12">
        <v>1795</v>
      </c>
      <c r="D1803" s="12">
        <v>318</v>
      </c>
      <c r="E1803" s="13">
        <v>0</v>
      </c>
      <c r="F1803" s="22">
        <f t="shared" si="337"/>
        <v>0</v>
      </c>
      <c r="G1803" s="14">
        <f t="shared" si="345"/>
        <v>-0.72222222222222221</v>
      </c>
      <c r="H1803" s="14">
        <f>('motorcycle data'!$C$4)*(G1803)</f>
        <v>-143</v>
      </c>
      <c r="I1803" s="14">
        <f>0.5*1.225*F1803^2*('motorcycle data'!$F$4)*('motorcycle data'!$G$4)</f>
        <v>0</v>
      </c>
      <c r="J1803" s="14">
        <f>IF(F1803=0,0,H1803+I1803+'motorcycle data'!$E$7)</f>
        <v>0</v>
      </c>
      <c r="K1803" s="14">
        <f t="shared" si="338"/>
        <v>0</v>
      </c>
      <c r="L1803" s="14">
        <f t="shared" si="339"/>
        <v>0</v>
      </c>
      <c r="M1803" s="14">
        <f t="shared" si="340"/>
        <v>0</v>
      </c>
      <c r="N1803" s="14">
        <f t="shared" si="336"/>
        <v>0</v>
      </c>
      <c r="O1803" s="14">
        <f t="shared" si="341"/>
        <v>0</v>
      </c>
      <c r="P1803" s="14">
        <f t="shared" si="342"/>
        <v>0</v>
      </c>
      <c r="Q1803" s="14">
        <f t="shared" si="343"/>
        <v>0</v>
      </c>
      <c r="R1803" s="14"/>
      <c r="S1803" s="14"/>
      <c r="T1803" s="14">
        <f t="shared" si="346"/>
        <v>3550.1687293130403</v>
      </c>
      <c r="U1803" s="14">
        <f t="shared" si="347"/>
        <v>242.96935133813707</v>
      </c>
      <c r="V1803" s="14">
        <f t="shared" si="344"/>
        <v>0</v>
      </c>
    </row>
    <row r="1804" spans="2:22" x14ac:dyDescent="0.3">
      <c r="B1804" s="12" t="s">
        <v>13</v>
      </c>
      <c r="C1804" s="12">
        <v>1796</v>
      </c>
      <c r="D1804" s="12">
        <v>319</v>
      </c>
      <c r="E1804" s="13">
        <v>0</v>
      </c>
      <c r="F1804" s="22">
        <f t="shared" si="337"/>
        <v>0</v>
      </c>
      <c r="G1804" s="14">
        <f t="shared" si="345"/>
        <v>0</v>
      </c>
      <c r="H1804" s="14">
        <f>('motorcycle data'!$C$4)*(G1804)</f>
        <v>0</v>
      </c>
      <c r="I1804" s="14">
        <f>0.5*1.225*F1804^2*('motorcycle data'!$F$4)*('motorcycle data'!$G$4)</f>
        <v>0</v>
      </c>
      <c r="J1804" s="14">
        <f>IF(F1804=0,0,H1804+I1804+'motorcycle data'!$E$7)</f>
        <v>0</v>
      </c>
      <c r="K1804" s="14">
        <f t="shared" si="338"/>
        <v>0</v>
      </c>
      <c r="L1804" s="14">
        <f t="shared" si="339"/>
        <v>0</v>
      </c>
      <c r="M1804" s="14">
        <f t="shared" si="340"/>
        <v>0</v>
      </c>
      <c r="N1804" s="14">
        <f t="shared" si="336"/>
        <v>0</v>
      </c>
      <c r="O1804" s="14">
        <f t="shared" si="341"/>
        <v>0</v>
      </c>
      <c r="P1804" s="14">
        <f t="shared" si="342"/>
        <v>0</v>
      </c>
      <c r="Q1804" s="14" t="str">
        <f t="shared" si="343"/>
        <v/>
      </c>
      <c r="R1804" s="14"/>
      <c r="S1804" s="14"/>
      <c r="T1804" s="14">
        <f t="shared" si="346"/>
        <v>3550.1687293130403</v>
      </c>
      <c r="U1804" s="14">
        <f t="shared" si="347"/>
        <v>242.96935133813707</v>
      </c>
      <c r="V1804" s="14">
        <f t="shared" si="344"/>
        <v>0</v>
      </c>
    </row>
    <row r="1805" spans="2:22" x14ac:dyDescent="0.3">
      <c r="B1805" s="12" t="s">
        <v>13</v>
      </c>
      <c r="C1805" s="12">
        <v>1797</v>
      </c>
      <c r="D1805" s="12">
        <v>320</v>
      </c>
      <c r="E1805" s="13">
        <v>0</v>
      </c>
      <c r="F1805" s="22">
        <f t="shared" si="337"/>
        <v>0</v>
      </c>
      <c r="G1805" s="14">
        <f t="shared" si="345"/>
        <v>0</v>
      </c>
      <c r="H1805" s="14">
        <f>('motorcycle data'!$C$4)*(G1805)</f>
        <v>0</v>
      </c>
      <c r="I1805" s="14">
        <f>0.5*1.225*F1805^2*('motorcycle data'!$F$4)*('motorcycle data'!$G$4)</f>
        <v>0</v>
      </c>
      <c r="J1805" s="14">
        <f>IF(F1805=0,0,H1805+I1805+'motorcycle data'!$E$7)</f>
        <v>0</v>
      </c>
      <c r="K1805" s="14">
        <f t="shared" si="338"/>
        <v>0</v>
      </c>
      <c r="L1805" s="14">
        <f t="shared" si="339"/>
        <v>0</v>
      </c>
      <c r="M1805" s="14">
        <f t="shared" si="340"/>
        <v>0</v>
      </c>
      <c r="N1805" s="14">
        <f t="shared" si="336"/>
        <v>0</v>
      </c>
      <c r="O1805" s="14">
        <f t="shared" si="341"/>
        <v>0</v>
      </c>
      <c r="P1805" s="14">
        <f t="shared" si="342"/>
        <v>0</v>
      </c>
      <c r="Q1805" s="14" t="str">
        <f t="shared" si="343"/>
        <v/>
      </c>
      <c r="R1805" s="14"/>
      <c r="S1805" s="14"/>
      <c r="T1805" s="14">
        <f t="shared" si="346"/>
        <v>3550.1687293130403</v>
      </c>
      <c r="U1805" s="14">
        <f t="shared" si="347"/>
        <v>242.96935133813707</v>
      </c>
      <c r="V1805" s="14">
        <f t="shared" si="344"/>
        <v>0</v>
      </c>
    </row>
    <row r="1806" spans="2:22" x14ac:dyDescent="0.3">
      <c r="B1806" s="12" t="s">
        <v>13</v>
      </c>
      <c r="C1806" s="12">
        <v>1798</v>
      </c>
      <c r="D1806" s="12">
        <v>321</v>
      </c>
      <c r="E1806" s="13">
        <v>0</v>
      </c>
      <c r="F1806" s="22">
        <f t="shared" si="337"/>
        <v>0</v>
      </c>
      <c r="G1806" s="14">
        <f t="shared" si="345"/>
        <v>0</v>
      </c>
      <c r="H1806" s="14">
        <f>('motorcycle data'!$C$4)*(G1806)</f>
        <v>0</v>
      </c>
      <c r="I1806" s="14">
        <f>0.5*1.225*F1806^2*('motorcycle data'!$F$4)*('motorcycle data'!$G$4)</f>
        <v>0</v>
      </c>
      <c r="J1806" s="14">
        <f>IF(F1806=0,0,H1806+I1806+'motorcycle data'!$E$7)</f>
        <v>0</v>
      </c>
      <c r="K1806" s="14">
        <f t="shared" si="338"/>
        <v>0</v>
      </c>
      <c r="L1806" s="14">
        <f t="shared" si="339"/>
        <v>0</v>
      </c>
      <c r="M1806" s="14">
        <f t="shared" si="340"/>
        <v>0</v>
      </c>
      <c r="N1806" s="14">
        <f t="shared" si="336"/>
        <v>0</v>
      </c>
      <c r="O1806" s="14">
        <f t="shared" si="341"/>
        <v>0</v>
      </c>
      <c r="P1806" s="14">
        <f t="shared" si="342"/>
        <v>0</v>
      </c>
      <c r="Q1806" s="14" t="str">
        <f t="shared" si="343"/>
        <v/>
      </c>
      <c r="R1806" s="14"/>
      <c r="S1806" s="14"/>
      <c r="T1806" s="14">
        <f t="shared" si="346"/>
        <v>3550.1687293130403</v>
      </c>
      <c r="U1806" s="14">
        <f t="shared" si="347"/>
        <v>242.96935133813707</v>
      </c>
      <c r="V1806" s="14">
        <f t="shared" si="344"/>
        <v>0</v>
      </c>
    </row>
    <row r="1807" spans="2:22" x14ac:dyDescent="0.3">
      <c r="B1807" s="12" t="s">
        <v>13</v>
      </c>
      <c r="C1807" s="12">
        <v>1799</v>
      </c>
      <c r="D1807" s="12">
        <v>322</v>
      </c>
      <c r="E1807" s="13">
        <v>0</v>
      </c>
      <c r="F1807" s="22">
        <f t="shared" si="337"/>
        <v>0</v>
      </c>
      <c r="G1807" s="14">
        <f t="shared" si="345"/>
        <v>0</v>
      </c>
      <c r="H1807" s="14">
        <f>('motorcycle data'!$C$4)*(G1807)</f>
        <v>0</v>
      </c>
      <c r="I1807" s="14">
        <f>0.5*1.225*F1807^2*('motorcycle data'!$F$4)*('motorcycle data'!$G$4)</f>
        <v>0</v>
      </c>
      <c r="J1807" s="14">
        <f>IF(F1807=0,0,H1807+I1807+'motorcycle data'!$E$7)</f>
        <v>0</v>
      </c>
      <c r="K1807" s="14">
        <f t="shared" si="338"/>
        <v>0</v>
      </c>
      <c r="L1807" s="14">
        <f t="shared" si="339"/>
        <v>0</v>
      </c>
      <c r="M1807" s="14">
        <f t="shared" si="340"/>
        <v>0</v>
      </c>
      <c r="N1807" s="14">
        <f t="shared" si="336"/>
        <v>0</v>
      </c>
      <c r="O1807" s="14">
        <f t="shared" si="341"/>
        <v>0</v>
      </c>
      <c r="P1807" s="14">
        <f t="shared" si="342"/>
        <v>0</v>
      </c>
      <c r="Q1807" s="14" t="str">
        <f t="shared" si="343"/>
        <v/>
      </c>
      <c r="R1807" s="14"/>
      <c r="S1807" s="14"/>
      <c r="T1807" s="14">
        <f t="shared" si="346"/>
        <v>3550.1687293130403</v>
      </c>
      <c r="U1807" s="14">
        <f t="shared" si="347"/>
        <v>242.96935133813707</v>
      </c>
      <c r="V1807" s="14">
        <f t="shared" si="344"/>
        <v>0</v>
      </c>
    </row>
    <row r="1808" spans="2:22" x14ac:dyDescent="0.3">
      <c r="B1808" s="12" t="s">
        <v>13</v>
      </c>
      <c r="C1808" s="12">
        <v>1800</v>
      </c>
      <c r="D1808" s="12">
        <v>323</v>
      </c>
      <c r="E1808" s="13">
        <v>0</v>
      </c>
      <c r="F1808" s="22">
        <f t="shared" si="337"/>
        <v>0</v>
      </c>
      <c r="G1808" s="14">
        <f t="shared" si="345"/>
        <v>0</v>
      </c>
      <c r="H1808" s="14">
        <f>('motorcycle data'!$C$4)*(G1808)</f>
        <v>0</v>
      </c>
      <c r="I1808" s="14">
        <f>0.5*1.225*F1808^2*('motorcycle data'!$F$4)*('motorcycle data'!$G$4)</f>
        <v>0</v>
      </c>
      <c r="J1808" s="14">
        <f>IF(F1808=0,0,H1808+I1808+'motorcycle data'!$E$7)</f>
        <v>0</v>
      </c>
      <c r="K1808" s="14">
        <f t="shared" si="338"/>
        <v>0</v>
      </c>
      <c r="L1808" s="14">
        <f t="shared" si="339"/>
        <v>0</v>
      </c>
      <c r="M1808" s="14">
        <f t="shared" si="340"/>
        <v>0</v>
      </c>
      <c r="N1808" s="14">
        <f t="shared" si="336"/>
        <v>0</v>
      </c>
      <c r="O1808" s="14">
        <f t="shared" si="341"/>
        <v>0</v>
      </c>
      <c r="P1808" s="14">
        <f t="shared" si="342"/>
        <v>0</v>
      </c>
      <c r="Q1808" s="14" t="str">
        <f t="shared" si="343"/>
        <v/>
      </c>
      <c r="R1808" s="14"/>
      <c r="S1808" s="14"/>
      <c r="T1808" s="14">
        <f t="shared" si="346"/>
        <v>3550.1687293130403</v>
      </c>
      <c r="U1808" s="14">
        <f t="shared" si="347"/>
        <v>242.96935133813707</v>
      </c>
      <c r="V1808" s="14">
        <f t="shared" si="344"/>
        <v>0</v>
      </c>
    </row>
  </sheetData>
  <mergeCells count="1">
    <mergeCell ref="P4:U4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36F300-C4A9-4470-A83B-AFC4BD260981}">
  <dimension ref="A1"/>
  <sheetViews>
    <sheetView zoomScale="67" workbookViewId="0">
      <selection activeCell="T40" sqref="T40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9BAF6C-B0BD-45D9-9DF1-0154A5EFF113}">
  <dimension ref="A1"/>
  <sheetViews>
    <sheetView topLeftCell="E3" zoomScale="62" workbookViewId="0">
      <selection activeCell="Z45" sqref="Z45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AADF5-5817-4F3D-985F-6D93BD2B908D}">
  <dimension ref="A1"/>
  <sheetViews>
    <sheetView topLeftCell="B1" zoomScale="90" workbookViewId="0">
      <selection activeCell="Z9" sqref="Z9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F9FF00-6557-41F8-BA08-F9978C41C86F}">
  <dimension ref="A1"/>
  <sheetViews>
    <sheetView zoomScale="77" workbookViewId="0">
      <selection activeCell="Y28" sqref="Y28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C9B941-1F2E-4144-AF80-DE9F311FFFE4}">
  <dimension ref="A1"/>
  <sheetViews>
    <sheetView tabSelected="1" workbookViewId="0">
      <selection activeCell="A8" sqref="A8"/>
    </sheetView>
  </sheetViews>
  <sheetFormatPr defaultRowHeight="14.4" x14ac:dyDescent="0.3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2EE802582689E43A398A85114565F97" ma:contentTypeVersion="16" ma:contentTypeDescription="Create a new document." ma:contentTypeScope="" ma:versionID="3fe1a85f99cd1163ff445a5188f2968c">
  <xsd:schema xmlns:xsd="http://www.w3.org/2001/XMLSchema" xmlns:xs="http://www.w3.org/2001/XMLSchema" xmlns:p="http://schemas.microsoft.com/office/2006/metadata/properties" xmlns:ns2="07e7f3ac-4871-489a-ad04-52f19e067325" xmlns:ns3="6070d716-4374-456b-8019-74c58b03b74d" targetNamespace="http://schemas.microsoft.com/office/2006/metadata/properties" ma:root="true" ma:fieldsID="7562ded0141960166e121d6014a9f1f6" ns2:_="" ns3:_="">
    <xsd:import namespace="07e7f3ac-4871-489a-ad04-52f19e067325"/>
    <xsd:import namespace="6070d716-4374-456b-8019-74c58b03b74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e7f3ac-4871-489a-ad04-52f19e06732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70d716-4374-456b-8019-74c58b03b74d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a5595621-21f8-4a41-b51b-5b9aff45e045}" ma:internalName="TaxCatchAll" ma:showField="CatchAllData" ma:web="6070d716-4374-456b-8019-74c58b03b74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070d716-4374-456b-8019-74c58b03b74d" xsi:nil="true"/>
    <lcf76f155ced4ddcb4097134ff3c332f xmlns="07e7f3ac-4871-489a-ad04-52f19e06732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D4E3C37-E352-425A-A503-45B018D99A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e7f3ac-4871-489a-ad04-52f19e067325"/>
    <ds:schemaRef ds:uri="6070d716-4374-456b-8019-74c58b03b74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76E325C-7620-494C-A62D-2D9A2037ABBE}">
  <ds:schemaRefs>
    <ds:schemaRef ds:uri="http://schemas.openxmlformats.org/package/2006/metadata/core-properties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purl.org/dc/terms/"/>
    <ds:schemaRef ds:uri="http://schemas.microsoft.com/office/2006/metadata/properties"/>
    <ds:schemaRef ds:uri="http://purl.org/dc/dcmitype/"/>
    <ds:schemaRef ds:uri="http://www.w3.org/XML/1998/namespace"/>
    <ds:schemaRef ds:uri="6070d716-4374-456b-8019-74c58b03b74d"/>
    <ds:schemaRef ds:uri="07e7f3ac-4871-489a-ad04-52f19e06732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motorcycle data</vt:lpstr>
      <vt:lpstr>WLTC_class_3</vt:lpstr>
      <vt:lpstr>tractive forces</vt:lpstr>
      <vt:lpstr>tractive power</vt:lpstr>
      <vt:lpstr>velocity vs time</vt:lpstr>
      <vt:lpstr>cumulative power</vt:lpstr>
      <vt:lpstr>power available for acceleratio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maxmc</cp:lastModifiedBy>
  <cp:revision/>
  <dcterms:created xsi:type="dcterms:W3CDTF">2012-04-02T09:52:13Z</dcterms:created>
  <dcterms:modified xsi:type="dcterms:W3CDTF">2023-01-22T15:30:42Z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0x010100C2EE802582689E43A398A85114565F97</vt:lpwstr>
  </property>
  <property fmtid="{D5CDD505-2E9C-101B-9397-08002B2CF9AE}" pid="3" name="MediaServiceImageTags">
    <vt:lpwstr/>
  </property>
</Properties>
</file>