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WTSD work\2019_2020\M4X02198 Vehicle Systems\Coursework\Student Excel Files\"/>
    </mc:Choice>
  </mc:AlternateContent>
  <bookViews>
    <workbookView xWindow="0" yWindow="0" windowWidth="28800" windowHeight="12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L6" i="1"/>
  <c r="I21" i="1" l="1"/>
  <c r="L21" i="1"/>
  <c r="I20" i="1"/>
  <c r="L20" i="1"/>
  <c r="I19" i="1"/>
  <c r="L19" i="1"/>
  <c r="L18" i="1"/>
  <c r="I18" i="1"/>
  <c r="L17" i="1"/>
  <c r="I17" i="1"/>
  <c r="L16" i="1"/>
  <c r="I16" i="1"/>
  <c r="I15" i="1"/>
  <c r="L15" i="1"/>
  <c r="I14" i="1"/>
  <c r="L14" i="1"/>
  <c r="L13" i="1"/>
  <c r="I13" i="1"/>
  <c r="I12" i="1"/>
  <c r="L12" i="1"/>
  <c r="B12" i="1"/>
  <c r="L11" i="1"/>
  <c r="I11" i="1"/>
  <c r="I10" i="1"/>
  <c r="L10" i="1"/>
  <c r="I9" i="1"/>
  <c r="L9" i="1"/>
  <c r="I8" i="1"/>
  <c r="L8" i="1"/>
  <c r="B8" i="1"/>
  <c r="B9" i="1" s="1"/>
  <c r="I7" i="1"/>
  <c r="L7" i="1"/>
  <c r="B7" i="1"/>
  <c r="I6" i="1"/>
  <c r="F6" i="1"/>
  <c r="B6" i="1"/>
  <c r="B5" i="1"/>
  <c r="B10" i="1" l="1"/>
</calcChain>
</file>

<file path=xl/comments1.xml><?xml version="1.0" encoding="utf-8"?>
<comments xmlns="http://schemas.openxmlformats.org/spreadsheetml/2006/main">
  <authors>
    <author>Kerry Tudor</author>
  </authors>
  <commentList>
    <comment ref="L6" authorId="0" shapeId="0">
      <text>
        <r>
          <rPr>
            <b/>
            <sz val="9"/>
            <color indexed="81"/>
            <rFont val="Tahoma"/>
            <charset val="1"/>
          </rPr>
          <t>Kerry Tudor:</t>
        </r>
        <r>
          <rPr>
            <sz val="9"/>
            <color indexed="81"/>
            <rFont val="Tahoma"/>
            <charset val="1"/>
          </rPr>
          <t xml:space="preserve">
This calcualtion is nearly ciorrect apart from F6 should be multiplied by 0.47 not 47. Also the I6 should have been multiplied by 0.51 not 51.</t>
        </r>
      </text>
    </comment>
    <comment ref="B14" authorId="0" shapeId="0">
      <text>
        <r>
          <rPr>
            <b/>
            <sz val="9"/>
            <color indexed="81"/>
            <rFont val="Tahoma"/>
            <charset val="1"/>
          </rPr>
          <t>Kerry Tudor:</t>
        </r>
        <r>
          <rPr>
            <sz val="9"/>
            <color indexed="81"/>
            <rFont val="Tahoma"/>
            <charset val="1"/>
          </rPr>
          <t xml:space="preserve">
The calculated values for the static load and aero load is correct. </t>
        </r>
      </text>
    </comment>
    <comment ref="E24" authorId="0" shapeId="0">
      <text>
        <r>
          <rPr>
            <b/>
            <sz val="9"/>
            <color indexed="81"/>
            <rFont val="Tahoma"/>
            <charset val="1"/>
          </rPr>
          <t>Kerry Tudor:</t>
        </r>
        <r>
          <rPr>
            <sz val="9"/>
            <color indexed="81"/>
            <rFont val="Tahoma"/>
            <charset val="1"/>
          </rPr>
          <t xml:space="preserve">
In your weight transfer calculations you have forgotten to multpily the G value by 9.81 to give the acceleration in m/s^2</t>
        </r>
      </text>
    </comment>
  </commentList>
</comments>
</file>

<file path=xl/sharedStrings.xml><?xml version="1.0" encoding="utf-8"?>
<sst xmlns="http://schemas.openxmlformats.org/spreadsheetml/2006/main" count="36" uniqueCount="31">
  <si>
    <t>Mass</t>
  </si>
  <si>
    <t>Wheelbase</t>
  </si>
  <si>
    <t>C.O.G.H</t>
  </si>
  <si>
    <t>Static Weight Distribution (Front)</t>
  </si>
  <si>
    <t>Static Weight Distribution (Left)</t>
  </si>
  <si>
    <t>CL (Co-efficient of Lift)</t>
  </si>
  <si>
    <t>A</t>
  </si>
  <si>
    <t>Air Density</t>
  </si>
  <si>
    <t>Centre of Pressure</t>
  </si>
  <si>
    <t>Average Track</t>
  </si>
  <si>
    <t>Maximum G</t>
  </si>
  <si>
    <t>kg</t>
  </si>
  <si>
    <t>m</t>
  </si>
  <si>
    <t>%</t>
  </si>
  <si>
    <t xml:space="preserve">M^2 </t>
  </si>
  <si>
    <t>kg/m^3</t>
  </si>
  <si>
    <t>M</t>
  </si>
  <si>
    <t>G</t>
  </si>
  <si>
    <t>Front Static Load</t>
  </si>
  <si>
    <t>N</t>
  </si>
  <si>
    <t>Acceleration Value (G)</t>
  </si>
  <si>
    <t>FL Static Load</t>
  </si>
  <si>
    <t xml:space="preserve">Longitudinal Weight Transer </t>
  </si>
  <si>
    <t>Lateral Weight Transfer</t>
  </si>
  <si>
    <t>Front Left Load</t>
  </si>
  <si>
    <t>FR Static Load</t>
  </si>
  <si>
    <t>Rear Static Load</t>
  </si>
  <si>
    <t>RL Static Load</t>
  </si>
  <si>
    <t>RR Static Load</t>
  </si>
  <si>
    <t>Aero Load 30m/s</t>
  </si>
  <si>
    <t xml:space="preserve">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</si>
</sst>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E699"/>
        <bgColor rgb="FFFFE699"/>
      </patternFill>
    </fill>
    <fill>
      <patternFill patternType="solid">
        <fgColor rgb="FFA9D08E"/>
        <bgColor rgb="FFA9D08E"/>
      </patternFill>
    </fill>
    <fill>
      <patternFill patternType="solid">
        <fgColor rgb="FF2F75B5"/>
        <bgColor rgb="FF2F75B5"/>
      </patternFill>
    </fill>
    <fill>
      <patternFill patternType="solid">
        <fgColor rgb="FFE2EFDA"/>
        <bgColor rgb="FFE2EFDA"/>
      </patternFill>
    </fill>
    <fill>
      <patternFill patternType="solid">
        <fgColor rgb="FF9BC2E6"/>
        <bgColor rgb="FF9BC2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0" fillId="2" borderId="0" xfId="0" applyFill="1"/>
    <xf numFmtId="0" fontId="0" fillId="3" borderId="0" xfId="0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1" fillId="5" borderId="0" xfId="0" applyFont="1" applyFill="1"/>
    <xf numFmtId="0" fontId="0" fillId="7" borderId="0" xfId="0" applyFill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O15" sqref="O15"/>
    </sheetView>
  </sheetViews>
  <sheetFormatPr defaultRowHeight="15" x14ac:dyDescent="0.25"/>
  <cols>
    <col min="1" max="1" width="15.7109375" bestFit="1" customWidth="1"/>
    <col min="2" max="2" width="11" bestFit="1" customWidth="1"/>
    <col min="3" max="3" width="9.140625" customWidth="1"/>
    <col min="4" max="4" width="31" bestFit="1" customWidth="1"/>
    <col min="5" max="5" width="29.7109375" bestFit="1" customWidth="1"/>
    <col min="6" max="6" width="21.42578125" bestFit="1" customWidth="1"/>
    <col min="7" max="7" width="22" bestFit="1" customWidth="1"/>
    <col min="8" max="8" width="21.140625" bestFit="1" customWidth="1"/>
    <col min="9" max="9" width="17.7109375" bestFit="1" customWidth="1"/>
    <col min="10" max="10" width="14.28515625" bestFit="1" customWidth="1"/>
    <col min="11" max="11" width="21.42578125" bestFit="1" customWidth="1"/>
    <col min="12" max="12" width="9.140625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2" x14ac:dyDescent="0.25">
      <c r="A2" s="2" t="s">
        <v>11</v>
      </c>
      <c r="B2" s="2" t="s">
        <v>12</v>
      </c>
      <c r="C2" s="2" t="s">
        <v>12</v>
      </c>
      <c r="D2" s="2" t="s">
        <v>13</v>
      </c>
      <c r="E2" s="2" t="s">
        <v>13</v>
      </c>
      <c r="F2" s="3"/>
      <c r="G2" s="2" t="s">
        <v>14</v>
      </c>
      <c r="H2" s="2" t="s">
        <v>15</v>
      </c>
      <c r="I2" s="2" t="s">
        <v>13</v>
      </c>
      <c r="J2" s="2" t="s">
        <v>16</v>
      </c>
      <c r="K2" s="2" t="s">
        <v>17</v>
      </c>
    </row>
    <row r="3" spans="1:12" x14ac:dyDescent="0.25">
      <c r="A3" s="4">
        <v>628</v>
      </c>
      <c r="B3" s="4">
        <v>2.8</v>
      </c>
      <c r="C3" s="4">
        <v>0.36</v>
      </c>
      <c r="D3" s="4">
        <v>47</v>
      </c>
      <c r="E3" s="4">
        <v>51</v>
      </c>
      <c r="F3" s="4">
        <v>-0.62</v>
      </c>
      <c r="G3" s="4">
        <v>1.2</v>
      </c>
      <c r="H3" s="4">
        <v>1.2230000000000001</v>
      </c>
      <c r="I3" s="4">
        <v>42</v>
      </c>
      <c r="J3" s="4">
        <v>1.62</v>
      </c>
      <c r="K3" s="4">
        <v>1.5</v>
      </c>
    </row>
    <row r="5" spans="1:12" x14ac:dyDescent="0.25">
      <c r="A5" s="5" t="s">
        <v>18</v>
      </c>
      <c r="B5">
        <f>D3*A3*9.81/100</f>
        <v>2895.5196000000001</v>
      </c>
      <c r="C5" t="s">
        <v>19</v>
      </c>
      <c r="E5" s="6" t="s">
        <v>20</v>
      </c>
      <c r="H5" s="6" t="s">
        <v>20</v>
      </c>
      <c r="K5" s="6" t="s">
        <v>20</v>
      </c>
    </row>
    <row r="6" spans="1:12" x14ac:dyDescent="0.25">
      <c r="A6" s="7" t="s">
        <v>21</v>
      </c>
      <c r="B6">
        <f>B5*E3/100</f>
        <v>1476.7149960000002</v>
      </c>
      <c r="D6" s="8" t="s">
        <v>22</v>
      </c>
      <c r="E6">
        <v>0</v>
      </c>
      <c r="F6" s="9">
        <f>(A3*E6*C3)/B3</f>
        <v>0</v>
      </c>
      <c r="G6" s="8" t="s">
        <v>23</v>
      </c>
      <c r="H6" s="9">
        <v>0</v>
      </c>
      <c r="I6" s="9">
        <f t="shared" ref="I6:I21" si="0">(628*H6*0.36)/1.62</f>
        <v>0</v>
      </c>
      <c r="J6" s="8" t="s">
        <v>24</v>
      </c>
      <c r="K6" s="9">
        <v>0</v>
      </c>
      <c r="L6" s="9">
        <f>1476.715+(F6*47)+(0*51)-((-409.4604/2)*42)</f>
        <v>10075.383400000001</v>
      </c>
    </row>
    <row r="7" spans="1:12" x14ac:dyDescent="0.25">
      <c r="A7" s="7" t="s">
        <v>25</v>
      </c>
      <c r="B7">
        <f>B5*49/100</f>
        <v>1418.8046040000002</v>
      </c>
      <c r="E7">
        <v>0.1</v>
      </c>
      <c r="F7" s="9">
        <f>(A3*E7*C3)/B3</f>
        <v>8.0742857142857147</v>
      </c>
      <c r="H7" s="9">
        <v>0.1</v>
      </c>
      <c r="I7" s="9">
        <f t="shared" si="0"/>
        <v>13.955555555555556</v>
      </c>
      <c r="K7" s="9">
        <v>0.1</v>
      </c>
      <c r="L7" s="9">
        <f t="shared" ref="L6:L21" si="1">1476.715+(F7*47)+(0*51)-((-409.4604/2)*42)</f>
        <v>10454.874828571428</v>
      </c>
    </row>
    <row r="8" spans="1:12" x14ac:dyDescent="0.25">
      <c r="A8" s="5" t="s">
        <v>26</v>
      </c>
      <c r="B8">
        <f>53/100*A3*9.81</f>
        <v>3265.1604000000007</v>
      </c>
      <c r="E8">
        <v>0.2</v>
      </c>
      <c r="F8" s="9">
        <f t="shared" ref="F8:F21" si="2">(628*E8*0.36)/2.8</f>
        <v>16.148571428571429</v>
      </c>
      <c r="H8" s="9">
        <v>0.2</v>
      </c>
      <c r="I8" s="9">
        <f t="shared" si="0"/>
        <v>27.911111111111111</v>
      </c>
      <c r="K8" s="9">
        <v>0.2</v>
      </c>
      <c r="L8" s="9">
        <f t="shared" si="1"/>
        <v>10834.366257142858</v>
      </c>
    </row>
    <row r="9" spans="1:12" x14ac:dyDescent="0.25">
      <c r="A9" s="7" t="s">
        <v>27</v>
      </c>
      <c r="B9">
        <f>B8*E3/100</f>
        <v>1665.2318040000005</v>
      </c>
      <c r="E9">
        <v>0.3</v>
      </c>
      <c r="F9" s="9">
        <f t="shared" si="2"/>
        <v>24.222857142857144</v>
      </c>
      <c r="H9" s="9">
        <v>0.3</v>
      </c>
      <c r="I9" s="9">
        <f t="shared" si="0"/>
        <v>41.86666666666666</v>
      </c>
      <c r="K9" s="9">
        <v>0.3</v>
      </c>
      <c r="L9" s="9">
        <f t="shared" si="1"/>
        <v>11213.857685714287</v>
      </c>
    </row>
    <row r="10" spans="1:12" x14ac:dyDescent="0.25">
      <c r="A10" s="7" t="s">
        <v>28</v>
      </c>
      <c r="B10">
        <f>B8*49/100</f>
        <v>1599.9285960000002</v>
      </c>
      <c r="E10">
        <v>0.4</v>
      </c>
      <c r="F10" s="9">
        <f t="shared" si="2"/>
        <v>32.297142857142859</v>
      </c>
      <c r="H10" s="9">
        <v>0.4</v>
      </c>
      <c r="I10" s="9">
        <f t="shared" si="0"/>
        <v>55.822222222222223</v>
      </c>
      <c r="K10" s="9">
        <v>0.4</v>
      </c>
      <c r="L10" s="9">
        <f t="shared" si="1"/>
        <v>11593.349114285715</v>
      </c>
    </row>
    <row r="11" spans="1:12" x14ac:dyDescent="0.25">
      <c r="E11">
        <v>0.5</v>
      </c>
      <c r="F11" s="9">
        <f t="shared" si="2"/>
        <v>40.371428571428574</v>
      </c>
      <c r="H11" s="9">
        <v>0.5</v>
      </c>
      <c r="I11" s="9">
        <f t="shared" si="0"/>
        <v>69.777777777777771</v>
      </c>
      <c r="K11" s="9">
        <v>0.5</v>
      </c>
      <c r="L11" s="9">
        <f t="shared" si="1"/>
        <v>11972.840542857142</v>
      </c>
    </row>
    <row r="12" spans="1:12" x14ac:dyDescent="0.25">
      <c r="A12" s="7" t="s">
        <v>29</v>
      </c>
      <c r="B12">
        <f>F3*H3*15^2*G3*2</f>
        <v>-409.46040000000005</v>
      </c>
      <c r="C12" t="s">
        <v>30</v>
      </c>
      <c r="E12">
        <v>0.6</v>
      </c>
      <c r="F12" s="9">
        <f t="shared" si="2"/>
        <v>48.445714285714288</v>
      </c>
      <c r="H12" s="9">
        <v>0.6</v>
      </c>
      <c r="I12" s="9">
        <f t="shared" si="0"/>
        <v>83.73333333333332</v>
      </c>
      <c r="K12" s="9">
        <v>0.6</v>
      </c>
      <c r="L12" s="9">
        <f t="shared" si="1"/>
        <v>12352.331971428572</v>
      </c>
    </row>
    <row r="13" spans="1:12" x14ac:dyDescent="0.25">
      <c r="E13">
        <v>0.7</v>
      </c>
      <c r="F13" s="9">
        <f t="shared" si="2"/>
        <v>56.519999999999996</v>
      </c>
      <c r="H13" s="9">
        <v>0.7</v>
      </c>
      <c r="I13" s="9">
        <f t="shared" si="0"/>
        <v>97.688888888888869</v>
      </c>
      <c r="K13" s="9">
        <v>0.7</v>
      </c>
      <c r="L13" s="9">
        <f t="shared" si="1"/>
        <v>12731.823400000001</v>
      </c>
    </row>
    <row r="14" spans="1:12" x14ac:dyDescent="0.25">
      <c r="E14">
        <v>0.8</v>
      </c>
      <c r="F14" s="9">
        <f t="shared" si="2"/>
        <v>64.594285714285718</v>
      </c>
      <c r="H14" s="9">
        <v>0.8</v>
      </c>
      <c r="I14" s="9">
        <f t="shared" si="0"/>
        <v>111.64444444444445</v>
      </c>
      <c r="K14" s="9">
        <v>0.8</v>
      </c>
      <c r="L14" s="9">
        <f t="shared" si="1"/>
        <v>13111.314828571429</v>
      </c>
    </row>
    <row r="15" spans="1:12" x14ac:dyDescent="0.25">
      <c r="E15">
        <v>0.9</v>
      </c>
      <c r="F15" s="9">
        <f t="shared" si="2"/>
        <v>72.66857142857144</v>
      </c>
      <c r="H15" s="9">
        <v>0.9</v>
      </c>
      <c r="I15" s="9">
        <f t="shared" si="0"/>
        <v>125.6</v>
      </c>
      <c r="K15" s="9">
        <v>0.9</v>
      </c>
      <c r="L15" s="9">
        <f t="shared" si="1"/>
        <v>13490.806257142858</v>
      </c>
    </row>
    <row r="16" spans="1:12" x14ac:dyDescent="0.25">
      <c r="E16">
        <v>1</v>
      </c>
      <c r="F16" s="9">
        <f t="shared" si="2"/>
        <v>80.742857142857147</v>
      </c>
      <c r="H16" s="9">
        <v>1</v>
      </c>
      <c r="I16" s="9">
        <f t="shared" si="0"/>
        <v>139.55555555555554</v>
      </c>
      <c r="K16" s="9">
        <v>1</v>
      </c>
      <c r="L16" s="9">
        <f t="shared" si="1"/>
        <v>13870.297685714286</v>
      </c>
    </row>
    <row r="17" spans="5:12" x14ac:dyDescent="0.25">
      <c r="E17">
        <v>1.1000000000000001</v>
      </c>
      <c r="F17" s="9">
        <f t="shared" si="2"/>
        <v>88.817142857142869</v>
      </c>
      <c r="H17" s="9">
        <v>1.1000000000000001</v>
      </c>
      <c r="I17" s="9">
        <f t="shared" si="0"/>
        <v>153.51111111111112</v>
      </c>
      <c r="K17" s="9">
        <v>1.1000000000000001</v>
      </c>
      <c r="L17" s="9">
        <f t="shared" si="1"/>
        <v>14249.789114285715</v>
      </c>
    </row>
    <row r="18" spans="5:12" x14ac:dyDescent="0.25">
      <c r="E18">
        <v>1.2</v>
      </c>
      <c r="F18" s="9">
        <f t="shared" si="2"/>
        <v>96.891428571428577</v>
      </c>
      <c r="H18" s="9">
        <v>1.2</v>
      </c>
      <c r="I18" s="9">
        <f t="shared" si="0"/>
        <v>167.46666666666664</v>
      </c>
      <c r="K18" s="9">
        <v>1.2</v>
      </c>
      <c r="L18" s="9">
        <f t="shared" si="1"/>
        <v>14629.280542857145</v>
      </c>
    </row>
    <row r="19" spans="5:12" x14ac:dyDescent="0.25">
      <c r="E19">
        <v>1.3</v>
      </c>
      <c r="F19" s="9">
        <f t="shared" si="2"/>
        <v>104.96571428571428</v>
      </c>
      <c r="H19" s="9">
        <v>1.3</v>
      </c>
      <c r="I19" s="9">
        <f t="shared" si="0"/>
        <v>181.42222222222222</v>
      </c>
      <c r="K19" s="9">
        <v>1.3</v>
      </c>
      <c r="L19" s="9">
        <f t="shared" si="1"/>
        <v>15008.771971428572</v>
      </c>
    </row>
    <row r="20" spans="5:12" x14ac:dyDescent="0.25">
      <c r="E20">
        <v>1.4</v>
      </c>
      <c r="F20" s="9">
        <f t="shared" si="2"/>
        <v>113.03999999999999</v>
      </c>
      <c r="H20" s="9">
        <v>1.4</v>
      </c>
      <c r="I20" s="9">
        <f t="shared" si="0"/>
        <v>195.37777777777774</v>
      </c>
      <c r="K20" s="9">
        <v>1.4</v>
      </c>
      <c r="L20" s="9">
        <f t="shared" si="1"/>
        <v>15388.2634</v>
      </c>
    </row>
    <row r="21" spans="5:12" x14ac:dyDescent="0.25">
      <c r="E21">
        <v>1.5</v>
      </c>
      <c r="F21" s="9">
        <f t="shared" si="2"/>
        <v>121.11428571428573</v>
      </c>
      <c r="H21" s="9">
        <v>1.5</v>
      </c>
      <c r="I21" s="9">
        <f t="shared" si="0"/>
        <v>209.33333333333331</v>
      </c>
      <c r="K21" s="9">
        <v>1.5</v>
      </c>
      <c r="L21" s="9">
        <f t="shared" si="1"/>
        <v>15767.754828571429</v>
      </c>
    </row>
    <row r="24" spans="5:12" x14ac:dyDescent="0.25"/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jake</dc:creator>
  <cp:lastModifiedBy>Kerry Tudor</cp:lastModifiedBy>
  <dcterms:created xsi:type="dcterms:W3CDTF">2020-03-20T15:13:18Z</dcterms:created>
  <dcterms:modified xsi:type="dcterms:W3CDTF">2020-04-15T12:38:22Z</dcterms:modified>
</cp:coreProperties>
</file>