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drawingml.chart+xml" PartName="/xl/charts/chart8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3.xml"/>
  <Override ContentType="application/vnd.openxmlformats-officedocument.drawingml.chart+xml" PartName="/xl/charts/chart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sk-1" sheetId="1" r:id="rId4"/>
    <sheet state="visible" name="Task-2" sheetId="2" r:id="rId5"/>
  </sheets>
  <definedNames>
    <definedName name="ACCELARATION">LAMBDA(distance, velocity, initial_velocity, (Velocity*Velocity-Initial_Velocity*Initial_Velocity)/2*distance)</definedName>
  </definedNames>
  <calcPr/>
</workbook>
</file>

<file path=xl/sharedStrings.xml><?xml version="1.0" encoding="utf-8"?>
<sst xmlns="http://schemas.openxmlformats.org/spreadsheetml/2006/main" count="54" uniqueCount="44">
  <si>
    <t>Task 1-a</t>
  </si>
  <si>
    <t>Accelaration</t>
  </si>
  <si>
    <t>Velocity</t>
  </si>
  <si>
    <t>Distance</t>
  </si>
  <si>
    <t>Initial Velocity</t>
  </si>
  <si>
    <t>ms-2</t>
  </si>
  <si>
    <t>Time needed</t>
  </si>
  <si>
    <t>s</t>
  </si>
  <si>
    <t>Task 1-b (a)</t>
  </si>
  <si>
    <t>Top Speed</t>
  </si>
  <si>
    <t>Distance required to get to top speed</t>
  </si>
  <si>
    <t>m</t>
  </si>
  <si>
    <t>Task 1-b(b)</t>
  </si>
  <si>
    <t>Time needed to end the race</t>
  </si>
  <si>
    <t>Task 1-b(c)</t>
  </si>
  <si>
    <t>Conditional Statement of the car</t>
  </si>
  <si>
    <t>Conditional Formatting</t>
  </si>
  <si>
    <t>Task 1-c</t>
  </si>
  <si>
    <t>Time</t>
  </si>
  <si>
    <t>Task-2 (a)</t>
  </si>
  <si>
    <t>Σ</t>
  </si>
  <si>
    <t>Sample</t>
  </si>
  <si>
    <t>Actual Size</t>
  </si>
  <si>
    <t>Technician A</t>
  </si>
  <si>
    <t>Technician B</t>
  </si>
  <si>
    <t>Technician C</t>
  </si>
  <si>
    <t xml:space="preserve">Technicaoana </t>
  </si>
  <si>
    <t>B</t>
  </si>
  <si>
    <t>C</t>
  </si>
  <si>
    <t xml:space="preserve">Mean </t>
  </si>
  <si>
    <t>Max</t>
  </si>
  <si>
    <t>Min</t>
  </si>
  <si>
    <t>Range</t>
  </si>
  <si>
    <t>Graphs</t>
  </si>
  <si>
    <t>Which operator performed best and why?</t>
  </si>
  <si>
    <t>From the mean we can see that the mean of technician A is very near to the Actual Size than Technician B and C. Also in the graph plot we can see that the points are near to the actual size of technician A than B and C. That is why Technician A performed best.</t>
  </si>
  <si>
    <t>Which operator performed worst and why?</t>
  </si>
  <si>
    <t>From the mean we can see that the mean of technician B is the most farther to the Actual Size than Technician A and C. Also in the graph plot we can see that the points of Technicial B are the furthest to the actual size of technician B than A and C. That is why Technician B performed worst.</t>
  </si>
  <si>
    <t xml:space="preserve">Task 2b </t>
  </si>
  <si>
    <t>M.S.E</t>
  </si>
  <si>
    <t>Standard Deviation</t>
  </si>
  <si>
    <t xml:space="preserve">Technician A </t>
  </si>
  <si>
    <t>Technicail B</t>
  </si>
  <si>
    <t>Historgrams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</si>
</sst>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0.0"/>
      <color rgb="FF000000"/>
      <name val="Arial"/>
      <scheme val="minor"/>
    </font>
    <font>
      <b/>
      <sz val="17.0"/>
      <color theme="1"/>
      <name val="Arial"/>
      <scheme val="minor"/>
    </font>
    <font>
      <b/>
      <sz val="13.0"/>
      <color theme="1"/>
      <name val="Arial"/>
      <scheme val="minor"/>
    </font>
    <font>
      <b/>
      <sz val="12.0"/>
      <color theme="1"/>
      <name val="Arial"/>
      <scheme val="minor"/>
    </font>
    <font>
      <b/>
      <sz val="15.0"/>
      <color theme="1"/>
      <name val="Arial"/>
      <scheme val="minor"/>
    </font>
    <font>
      <b/>
      <sz val="14.0"/>
      <color theme="1"/>
      <name val="Arial"/>
      <scheme val="minor"/>
    </font>
    <font>
      <b/>
      <sz val="14.0"/>
      <color rgb="FF000000"/>
      <name val="Calibri"/>
    </font>
    <font>
      <sz val="11.0"/>
      <color rgb="FF000000"/>
      <name val="Calibri"/>
    </font>
    <font>
      <color theme="1"/>
      <name val="Arial"/>
      <scheme val="minor"/>
    </font>
    <font>
      <color rgb="FF000000"/>
      <name val="Arial"/>
    </font>
    <font>
      <b/>
      <sz val="11.0"/>
      <color theme="1"/>
      <name val="Calibri"/>
    </font>
    <font>
      <sz val="11.0"/>
      <color theme="1"/>
      <name val="Calibri"/>
    </font>
    <font>
      <b/>
      <sz val="14.0"/>
      <color rgb="FF000000"/>
      <name val="Arial"/>
    </font>
    <font>
      <b/>
      <sz val="16.0"/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3">
    <border/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3" numFmtId="0" xfId="0" applyAlignment="1" applyFont="1">
      <alignment readingOrder="0"/>
    </xf>
    <xf borderId="0" fillId="0" fontId="3" numFmtId="0" xfId="0" applyFont="1"/>
    <xf borderId="0" fillId="0" fontId="4" numFmtId="0" xfId="0" applyAlignment="1" applyFont="1">
      <alignment readingOrder="0"/>
    </xf>
    <xf borderId="0" fillId="2" fontId="3" numFmtId="0" xfId="0" applyFill="1" applyFont="1"/>
    <xf borderId="0" fillId="0" fontId="5" numFmtId="0" xfId="0" applyAlignment="1" applyFont="1">
      <alignment readingOrder="0"/>
    </xf>
    <xf borderId="0" fillId="0" fontId="6" numFmtId="0" xfId="0" applyAlignment="1" applyFont="1">
      <alignment readingOrder="0" shrinkToFit="0" vertical="bottom" wrapText="0"/>
    </xf>
    <xf borderId="0" fillId="0" fontId="7" numFmtId="0" xfId="0" applyAlignment="1" applyFont="1">
      <alignment shrinkToFit="0" vertical="bottom" wrapText="0"/>
    </xf>
    <xf borderId="0" fillId="0" fontId="7" numFmtId="0" xfId="0" applyAlignment="1" applyFont="1">
      <alignment horizontal="right" readingOrder="0" shrinkToFit="0" vertical="bottom" wrapText="0"/>
    </xf>
    <xf borderId="0" fillId="0" fontId="8" numFmtId="0" xfId="0" applyAlignment="1" applyFont="1">
      <alignment readingOrder="0"/>
    </xf>
    <xf borderId="0" fillId="3" fontId="9" numFmtId="0" xfId="0" applyAlignment="1" applyFill="1" applyFont="1">
      <alignment horizontal="left" readingOrder="0"/>
    </xf>
    <xf borderId="1" fillId="0" fontId="10" numFmtId="0" xfId="0" applyAlignment="1" applyBorder="1" applyFont="1">
      <alignment horizontal="center" readingOrder="0" vertical="top"/>
    </xf>
    <xf borderId="2" fillId="0" fontId="11" numFmtId="0" xfId="0" applyAlignment="1" applyBorder="1" applyFont="1">
      <alignment horizontal="center" readingOrder="0" vertical="top"/>
    </xf>
    <xf borderId="0" fillId="0" fontId="8" numFmtId="0" xfId="0" applyFont="1"/>
    <xf borderId="0" fillId="3" fontId="12" numFmtId="0" xfId="0" applyAlignment="1" applyFont="1">
      <alignment horizontal="left" readingOrder="0"/>
    </xf>
    <xf borderId="0" fillId="0" fontId="13" numFmtId="0" xfId="0" applyAlignment="1" applyFont="1">
      <alignment horizontal="center" readingOrder="0"/>
    </xf>
    <xf borderId="0" fillId="0" fontId="13" numFmtId="0" xfId="0" applyAlignment="1" applyFont="1">
      <alignment readingOrder="0"/>
    </xf>
  </cellXfs>
  <cellStyles count="1">
    <cellStyle xfId="0" name="Normal" builtinId="0"/>
  </cellStyles>
  <dxfs count="3">
    <dxf>
      <font/>
      <fill>
        <patternFill patternType="solid">
          <fgColor rgb="FFFF0000"/>
          <bgColor rgb="FFFF0000"/>
        </patternFill>
      </fill>
      <border/>
    </dxf>
    <dxf>
      <font/>
      <fill>
        <patternFill patternType="solid">
          <fgColor theme="6"/>
          <bgColor theme="6"/>
        </patternFill>
      </fill>
      <border/>
    </dxf>
    <dxf>
      <font/>
      <fill>
        <patternFill patternType="solid">
          <fgColor theme="7"/>
          <bgColor theme="7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>
                <a:solidFill>
                  <a:srgbClr val="FF0000"/>
                </a:solidFill>
                <a:latin typeface="+mn-lt"/>
              </a:defRPr>
            </a:pPr>
            <a:r>
              <a:rPr b="1">
                <a:solidFill>
                  <a:srgbClr val="FF0000"/>
                </a:solidFill>
                <a:latin typeface="+mn-lt"/>
              </a:rPr>
              <a:t>Time and Veloctity Graph</a:t>
            </a:r>
          </a:p>
        </c:rich>
      </c:tx>
      <c:overlay val="0"/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>'Task-1'!$A$48</c:f>
            </c:strRef>
          </c:tx>
          <c:spPr>
            <a:ln>
              <a:noFill/>
            </a:ln>
          </c:spPr>
          <c:marker>
            <c:symbol val="square"/>
            <c:size val="10"/>
            <c:spPr>
              <a:solidFill>
                <a:srgbClr val="FF0000"/>
              </a:solidFill>
              <a:ln cmpd="sng">
                <a:solidFill>
                  <a:srgbClr val="FF0000"/>
                </a:solidFill>
              </a:ln>
            </c:spPr>
          </c:marker>
          <c:trendline>
            <c:name/>
            <c:spPr>
              <a:ln w="19050">
                <a:solidFill>
                  <a:srgbClr val="000000"/>
                </a:solidFill>
              </a:ln>
            </c:spPr>
            <c:trendlineType val="linear"/>
            <c:dispRSqr val="0"/>
            <c:dispEq val="0"/>
          </c:trendline>
          <c:xVal>
            <c:numRef>
              <c:f>'Task-1'!$C$49:$C$58</c:f>
            </c:numRef>
          </c:xVal>
          <c:yVal>
            <c:numRef>
              <c:f>'Task-1'!$A$49:$A$58</c:f>
              <c:numCache/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5770923"/>
        <c:axId val="1651434212"/>
      </c:scatterChart>
      <c:valAx>
        <c:axId val="885770923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1">
                    <a:solidFill>
                      <a:srgbClr val="FF0000"/>
                    </a:solidFill>
                    <a:latin typeface="Arial black"/>
                  </a:defRPr>
                </a:pPr>
                <a:r>
                  <a:rPr b="1">
                    <a:solidFill>
                      <a:srgbClr val="FF0000"/>
                    </a:solidFill>
                    <a:latin typeface="Arial black"/>
                  </a:rPr>
                  <a:t>time/s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651434212"/>
      </c:valAx>
      <c:valAx>
        <c:axId val="1651434212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1">
                    <a:solidFill>
                      <a:srgbClr val="FF0000"/>
                    </a:solidFill>
                    <a:latin typeface="Arial black"/>
                  </a:defRPr>
                </a:pPr>
                <a:r>
                  <a:rPr b="1">
                    <a:solidFill>
                      <a:srgbClr val="FF0000"/>
                    </a:solidFill>
                    <a:latin typeface="Arial black"/>
                  </a:rPr>
                  <a:t>Velocity/(m/s)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solid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885770923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FF0000"/>
                </a:solidFill>
                <a:latin typeface="Arial black"/>
              </a:defRPr>
            </a:pPr>
            <a:r>
              <a:rPr b="0">
                <a:solidFill>
                  <a:srgbClr val="FF0000"/>
                </a:solidFill>
                <a:latin typeface="Arial black"/>
              </a:rPr>
              <a:t>A graph plotting all measured values against actual size</a:t>
            </a:r>
          </a:p>
        </c:rich>
      </c:tx>
      <c:overlay val="0"/>
    </c:title>
    <c:plotArea>
      <c:layout/>
      <c:scatterChart>
        <c:scatterStyle val="lineMarker"/>
        <c:ser>
          <c:idx val="0"/>
          <c:order val="0"/>
          <c:tx>
            <c:strRef>
              <c:f>'Task-2'!$C$5</c:f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trendline>
            <c:name/>
            <c:spPr>
              <a:ln w="19050">
                <a:solidFill>
                  <a:srgbClr val="000000"/>
                </a:solidFill>
              </a:ln>
            </c:spPr>
            <c:trendlineType val="linear"/>
            <c:dispRSqr val="0"/>
            <c:dispEq val="0"/>
          </c:trendline>
          <c:xVal>
            <c:numRef>
              <c:f>'Task-2'!$B$6:$B$25</c:f>
            </c:numRef>
          </c:xVal>
          <c:yVal>
            <c:numRef>
              <c:f>'Task-2'!$C$6:$C$25</c:f>
              <c:numCache/>
            </c:numRef>
          </c:yVal>
        </c:ser>
        <c:ser>
          <c:idx val="1"/>
          <c:order val="1"/>
          <c:tx>
            <c:strRef>
              <c:f>'Task-2'!$D$5</c:f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2"/>
              </a:solidFill>
              <a:ln cmpd="sng">
                <a:solidFill>
                  <a:schemeClr val="accent2"/>
                </a:solidFill>
              </a:ln>
            </c:spPr>
          </c:marker>
          <c:trendline>
            <c:name/>
            <c:spPr>
              <a:ln w="19050">
                <a:solidFill>
                  <a:srgbClr val="000000"/>
                </a:solidFill>
              </a:ln>
            </c:spPr>
            <c:trendlineType val="linear"/>
            <c:dispRSqr val="0"/>
            <c:dispEq val="0"/>
          </c:trendline>
          <c:xVal>
            <c:numRef>
              <c:f>'Task-2'!$B$6:$B$25</c:f>
            </c:numRef>
          </c:xVal>
          <c:yVal>
            <c:numRef>
              <c:f>'Task-2'!$D$6:$D$25</c:f>
              <c:numCache/>
            </c:numRef>
          </c:yVal>
        </c:ser>
        <c:ser>
          <c:idx val="2"/>
          <c:order val="2"/>
          <c:tx>
            <c:strRef>
              <c:f>'Task-2'!$E$5</c:f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3"/>
              </a:solidFill>
              <a:ln cmpd="sng">
                <a:solidFill>
                  <a:schemeClr val="accent3"/>
                </a:solidFill>
              </a:ln>
            </c:spPr>
          </c:marker>
          <c:trendline>
            <c:name/>
            <c:spPr>
              <a:ln w="19050">
                <a:solidFill>
                  <a:srgbClr val="000000"/>
                </a:solidFill>
              </a:ln>
            </c:spPr>
            <c:trendlineType val="linear"/>
            <c:dispRSqr val="0"/>
            <c:dispEq val="0"/>
          </c:trendline>
          <c:xVal>
            <c:numRef>
              <c:f>'Task-2'!$B$6:$B$25</c:f>
            </c:numRef>
          </c:xVal>
          <c:yVal>
            <c:numRef>
              <c:f>'Task-2'!$E$6:$E$25</c:f>
              <c:numCache/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8040272"/>
        <c:axId val="2117681662"/>
      </c:scatterChart>
      <c:valAx>
        <c:axId val="1538040272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2117681662"/>
      </c:valAx>
      <c:valAx>
        <c:axId val="2117681662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solid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538040272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FFFFFF"/>
                </a:solidFill>
                <a:latin typeface="Arial black"/>
              </a:defRPr>
            </a:pPr>
            <a:r>
              <a:rPr b="0">
                <a:solidFill>
                  <a:srgbClr val="FFFFFF"/>
                </a:solidFill>
                <a:latin typeface="Arial black"/>
              </a:rPr>
              <a:t>Actual Size vs Technician A</a:t>
            </a:r>
          </a:p>
        </c:rich>
      </c:tx>
      <c:overlay val="0"/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>'Task-2'!$C$5</c:f>
            </c:strRef>
          </c:tx>
          <c:spPr>
            <a:ln>
              <a:noFill/>
            </a:ln>
          </c:spPr>
          <c:marker>
            <c:symbol val="circle"/>
            <c:size val="10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trendline>
            <c:name/>
            <c:spPr>
              <a:ln w="38100">
                <a:solidFill>
                  <a:srgbClr val="000000"/>
                </a:solidFill>
              </a:ln>
            </c:spPr>
            <c:trendlineType val="linear"/>
            <c:dispRSqr val="0"/>
            <c:dispEq val="0"/>
          </c:trendline>
          <c:xVal>
            <c:numRef>
              <c:f>'Task-2'!$B$6:$B$25</c:f>
            </c:numRef>
          </c:xVal>
          <c:yVal>
            <c:numRef>
              <c:f>'Task-2'!$C$6:$C$25</c:f>
              <c:numCache/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5820042"/>
        <c:axId val="1981709182"/>
      </c:scatterChart>
      <c:valAx>
        <c:axId val="2065820042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Arial black"/>
                  </a:defRPr>
                </a:pPr>
                <a:r>
                  <a:rPr b="0">
                    <a:solidFill>
                      <a:srgbClr val="000000"/>
                    </a:solidFill>
                    <a:latin typeface="Arial black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Arial black"/>
              </a:defRPr>
            </a:pPr>
          </a:p>
        </c:txPr>
        <c:crossAx val="1981709182"/>
      </c:valAx>
      <c:valAx>
        <c:axId val="1981709182"/>
        <c:scaling>
          <c:orientation val="minMax"/>
          <c:max val="1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Arial black"/>
                  </a:defRPr>
                </a:pPr>
                <a:r>
                  <a:rPr b="0">
                    <a:solidFill>
                      <a:srgbClr val="000000"/>
                    </a:solidFill>
                    <a:latin typeface="Arial black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solidFill/>
          </a:ln>
        </c:spPr>
        <c:txPr>
          <a:bodyPr/>
          <a:lstStyle/>
          <a:p>
            <a:pPr lvl="0">
              <a:defRPr b="0">
                <a:solidFill>
                  <a:srgbClr val="FFFFFF"/>
                </a:solidFill>
                <a:latin typeface="Arial black"/>
              </a:defRPr>
            </a:pPr>
          </a:p>
        </c:txPr>
        <c:crossAx val="2065820042"/>
      </c:valAx>
    </c:plotArea>
    <c:legend>
      <c:legendPos val="r"/>
      <c:legendEntry>
        <c:idx val="0"/>
        <c:txPr>
          <a:bodyPr/>
          <a:lstStyle/>
          <a:p>
            <a:pPr lvl="0">
              <a:defRPr>
                <a:solidFill>
                  <a:srgbClr val="FFFFFF"/>
                </a:solidFill>
              </a:defRPr>
            </a:pPr>
          </a:p>
        </c:txPr>
      </c:legendEntry>
      <c:legendEntry>
        <c:idx val="1"/>
        <c:txPr>
          <a:bodyPr/>
          <a:lstStyle/>
          <a:p>
            <a:pPr lvl="0">
              <a:defRPr>
                <a:solidFill>
                  <a:srgbClr val="FFFFFF"/>
                </a:solidFill>
              </a:defRPr>
            </a:pPr>
          </a:p>
        </c:txPr>
      </c:legendEntry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Arial black"/>
            </a:defRPr>
          </a:pPr>
        </a:p>
      </c:txPr>
    </c:legend>
    <c:plotVisOnly val="1"/>
  </c:chart>
  <c:spPr>
    <a:solidFill>
      <a:srgbClr val="000000"/>
    </a:solidFill>
  </c:spPr>
</c:chartSpace>
</file>

<file path=xl/charts/chart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FFFFFF"/>
                </a:solidFill>
                <a:latin typeface="Arial black"/>
              </a:defRPr>
            </a:pPr>
            <a:r>
              <a:rPr b="0">
                <a:solidFill>
                  <a:srgbClr val="FFFFFF"/>
                </a:solidFill>
                <a:latin typeface="Arial black"/>
              </a:rPr>
              <a:t>Actual Size vs Technician B</a:t>
            </a:r>
          </a:p>
        </c:rich>
      </c:tx>
      <c:overlay val="0"/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>'Task-2'!$D$5</c:f>
            </c:strRef>
          </c:tx>
          <c:spPr>
            <a:ln>
              <a:noFill/>
            </a:ln>
          </c:spPr>
          <c:marker>
            <c:symbol val="circle"/>
            <c:size val="10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trendline>
            <c:name/>
            <c:spPr>
              <a:ln w="38100">
                <a:solidFill>
                  <a:srgbClr val="000000"/>
                </a:solidFill>
              </a:ln>
            </c:spPr>
            <c:trendlineType val="linear"/>
            <c:dispRSqr val="0"/>
            <c:dispEq val="0"/>
          </c:trendline>
          <c:xVal>
            <c:numRef>
              <c:f>'Task-2'!$B$6:$B$25</c:f>
            </c:numRef>
          </c:xVal>
          <c:yVal>
            <c:numRef>
              <c:f>'Task-2'!$D$6:$D$25</c:f>
              <c:numCache/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7074059"/>
        <c:axId val="903449965"/>
      </c:scatterChart>
      <c:valAx>
        <c:axId val="1157074059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Arial black"/>
                  </a:defRPr>
                </a:pPr>
                <a:r>
                  <a:rPr b="0">
                    <a:solidFill>
                      <a:srgbClr val="000000"/>
                    </a:solidFill>
                    <a:latin typeface="Arial black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Arial black"/>
              </a:defRPr>
            </a:pPr>
          </a:p>
        </c:txPr>
        <c:crossAx val="903449965"/>
      </c:valAx>
      <c:valAx>
        <c:axId val="903449965"/>
        <c:scaling>
          <c:orientation val="minMax"/>
          <c:max val="1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Arial black"/>
                  </a:defRPr>
                </a:pPr>
                <a:r>
                  <a:rPr b="0">
                    <a:solidFill>
                      <a:srgbClr val="000000"/>
                    </a:solidFill>
                    <a:latin typeface="Arial black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solidFill/>
          </a:ln>
        </c:spPr>
        <c:txPr>
          <a:bodyPr/>
          <a:lstStyle/>
          <a:p>
            <a:pPr lvl="0">
              <a:defRPr b="0">
                <a:solidFill>
                  <a:srgbClr val="FFFFFF"/>
                </a:solidFill>
                <a:latin typeface="Arial black"/>
              </a:defRPr>
            </a:pPr>
          </a:p>
        </c:txPr>
        <c:crossAx val="1157074059"/>
      </c:valAx>
    </c:plotArea>
    <c:legend>
      <c:legendPos val="r"/>
      <c:legendEntry>
        <c:idx val="0"/>
        <c:txPr>
          <a:bodyPr/>
          <a:lstStyle/>
          <a:p>
            <a:pPr lvl="0">
              <a:defRPr>
                <a:solidFill>
                  <a:srgbClr val="FFFFFF"/>
                </a:solidFill>
              </a:defRPr>
            </a:pPr>
          </a:p>
        </c:txPr>
      </c:legendEntry>
      <c:legendEntry>
        <c:idx val="1"/>
        <c:txPr>
          <a:bodyPr/>
          <a:lstStyle/>
          <a:p>
            <a:pPr lvl="0">
              <a:defRPr>
                <a:solidFill>
                  <a:srgbClr val="FFFFFF"/>
                </a:solidFill>
              </a:defRPr>
            </a:pPr>
          </a:p>
        </c:txPr>
      </c:legendEntry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Arial black"/>
            </a:defRPr>
          </a:pPr>
        </a:p>
      </c:txPr>
    </c:legend>
    <c:plotVisOnly val="1"/>
  </c:chart>
  <c:spPr>
    <a:solidFill>
      <a:srgbClr val="000000"/>
    </a:solidFill>
  </c:spPr>
</c:chartSpace>
</file>

<file path=xl/charts/chart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FFFFFF"/>
                </a:solidFill>
                <a:latin typeface="Arial black"/>
              </a:defRPr>
            </a:pPr>
            <a:r>
              <a:rPr b="0">
                <a:solidFill>
                  <a:srgbClr val="FFFFFF"/>
                </a:solidFill>
                <a:latin typeface="Arial black"/>
              </a:rPr>
              <a:t>Actual Size vs Technician C</a:t>
            </a:r>
          </a:p>
        </c:rich>
      </c:tx>
      <c:overlay val="0"/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>'Task-2'!$E$5</c:f>
            </c:strRef>
          </c:tx>
          <c:spPr>
            <a:ln>
              <a:noFill/>
            </a:ln>
          </c:spPr>
          <c:marker>
            <c:symbol val="circle"/>
            <c:size val="10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trendline>
            <c:name/>
            <c:spPr>
              <a:ln w="38100">
                <a:solidFill>
                  <a:srgbClr val="000000"/>
                </a:solidFill>
              </a:ln>
            </c:spPr>
            <c:trendlineType val="linear"/>
            <c:dispRSqr val="0"/>
            <c:dispEq val="0"/>
          </c:trendline>
          <c:xVal>
            <c:numRef>
              <c:f>'Task-2'!$B$6:$B$25</c:f>
            </c:numRef>
          </c:xVal>
          <c:yVal>
            <c:numRef>
              <c:f>'Task-2'!$E$6:$E$25</c:f>
              <c:numCache/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7593853"/>
        <c:axId val="1672270131"/>
      </c:scatterChart>
      <c:valAx>
        <c:axId val="2107593853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Arial black"/>
                  </a:defRPr>
                </a:pPr>
                <a:r>
                  <a:rPr b="0">
                    <a:solidFill>
                      <a:srgbClr val="000000"/>
                    </a:solidFill>
                    <a:latin typeface="Arial black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Arial black"/>
              </a:defRPr>
            </a:pPr>
          </a:p>
        </c:txPr>
        <c:crossAx val="1672270131"/>
      </c:valAx>
      <c:valAx>
        <c:axId val="1672270131"/>
        <c:scaling>
          <c:orientation val="minMax"/>
          <c:max val="1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Arial black"/>
                  </a:defRPr>
                </a:pPr>
                <a:r>
                  <a:rPr b="0">
                    <a:solidFill>
                      <a:srgbClr val="000000"/>
                    </a:solidFill>
                    <a:latin typeface="Arial black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solidFill/>
          </a:ln>
        </c:spPr>
        <c:txPr>
          <a:bodyPr/>
          <a:lstStyle/>
          <a:p>
            <a:pPr lvl="0">
              <a:defRPr b="0">
                <a:solidFill>
                  <a:srgbClr val="FFFFFF"/>
                </a:solidFill>
                <a:latin typeface="Arial black"/>
              </a:defRPr>
            </a:pPr>
          </a:p>
        </c:txPr>
        <c:crossAx val="2107593853"/>
      </c:valAx>
    </c:plotArea>
    <c:legend>
      <c:legendPos val="r"/>
      <c:legendEntry>
        <c:idx val="0"/>
        <c:txPr>
          <a:bodyPr/>
          <a:lstStyle/>
          <a:p>
            <a:pPr lvl="0">
              <a:defRPr>
                <a:solidFill>
                  <a:srgbClr val="FFFFFF"/>
                </a:solidFill>
              </a:defRPr>
            </a:pPr>
          </a:p>
        </c:txPr>
      </c:legendEntry>
      <c:legendEntry>
        <c:idx val="1"/>
        <c:txPr>
          <a:bodyPr/>
          <a:lstStyle/>
          <a:p>
            <a:pPr lvl="0">
              <a:defRPr>
                <a:solidFill>
                  <a:srgbClr val="FFFFFF"/>
                </a:solidFill>
              </a:defRPr>
            </a:pPr>
          </a:p>
        </c:txPr>
      </c:legendEntry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Arial black"/>
            </a:defRPr>
          </a:pPr>
        </a:p>
      </c:txPr>
    </c:legend>
    <c:plotVisOnly val="1"/>
  </c:chart>
  <c:spPr>
    <a:solidFill>
      <a:srgbClr val="000000"/>
    </a:solidFill>
  </c:spPr>
</c:chartSpace>
</file>

<file path=xl/charts/chart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FFFFFF"/>
                </a:solidFill>
                <a:latin typeface="Arial black"/>
              </a:defRPr>
            </a:pPr>
            <a:r>
              <a:rPr b="0">
                <a:solidFill>
                  <a:srgbClr val="FFFFFF"/>
                </a:solidFill>
                <a:latin typeface="Arial black"/>
              </a:rPr>
              <a:t>Actual Size vs Technician A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strRef>
              <c:f>'Task-2'!$B$5</c:f>
            </c:strRef>
          </c:tx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dLbls>
            <c:numFmt formatCode="General" sourceLinked="1"/>
            <c:txPr>
              <a:bodyPr/>
              <a:lstStyle/>
              <a:p>
                <a:pPr lvl="0">
                  <a:defRPr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val>
            <c:numRef>
              <c:f>'Task-2'!$B$6:$B$25</c:f>
              <c:numCache/>
            </c:numRef>
          </c:val>
        </c:ser>
        <c:ser>
          <c:idx val="1"/>
          <c:order val="1"/>
          <c:tx>
            <c:strRef>
              <c:f>'Task-2'!$C$5</c:f>
            </c:strRef>
          </c:tx>
          <c:spPr>
            <a:solidFill>
              <a:schemeClr val="accent2"/>
            </a:solidFill>
            <a:ln cmpd="sng">
              <a:solidFill>
                <a:srgbClr val="000000"/>
              </a:solidFill>
            </a:ln>
          </c:spPr>
          <c:dLbls>
            <c:numFmt formatCode="General" sourceLinked="1"/>
            <c:txPr>
              <a:bodyPr/>
              <a:lstStyle/>
              <a:p>
                <a:pPr lvl="0">
                  <a:defRPr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val>
            <c:numRef>
              <c:f>'Task-2'!$C$6:$C$25</c:f>
              <c:numCache/>
            </c:numRef>
          </c:val>
        </c:ser>
        <c:axId val="1127507888"/>
        <c:axId val="497289568"/>
      </c:barChart>
      <c:catAx>
        <c:axId val="11275078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Arial black"/>
                  </a:defRPr>
                </a:pPr>
                <a:r>
                  <a:rPr b="0">
                    <a:solidFill>
                      <a:srgbClr val="000000"/>
                    </a:solidFill>
                    <a:latin typeface="Arial black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Arial black"/>
              </a:defRPr>
            </a:pPr>
          </a:p>
        </c:txPr>
        <c:crossAx val="497289568"/>
      </c:catAx>
      <c:valAx>
        <c:axId val="497289568"/>
        <c:scaling>
          <c:orientation val="minMax"/>
          <c:max val="1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Arial black"/>
                  </a:defRPr>
                </a:pPr>
                <a:r>
                  <a:rPr b="0">
                    <a:solidFill>
                      <a:srgbClr val="000000"/>
                    </a:solidFill>
                    <a:latin typeface="Arial black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solidFill/>
          </a:ln>
        </c:spPr>
        <c:txPr>
          <a:bodyPr/>
          <a:lstStyle/>
          <a:p>
            <a:pPr lvl="0">
              <a:defRPr b="0">
                <a:solidFill>
                  <a:srgbClr val="FFFFFF"/>
                </a:solidFill>
                <a:latin typeface="Arial black"/>
              </a:defRPr>
            </a:pPr>
          </a:p>
        </c:txPr>
        <c:crossAx val="1127507888"/>
      </c:valAx>
    </c:plotArea>
    <c:legend>
      <c:legendPos val="r"/>
      <c:legendEntry>
        <c:idx val="0"/>
        <c:txPr>
          <a:bodyPr/>
          <a:lstStyle/>
          <a:p>
            <a:pPr lvl="0">
              <a:defRPr>
                <a:solidFill>
                  <a:srgbClr val="FFFFFF"/>
                </a:solidFill>
              </a:defRPr>
            </a:pPr>
          </a:p>
        </c:txPr>
      </c:legendEntry>
      <c:legendEntry>
        <c:idx val="1"/>
        <c:txPr>
          <a:bodyPr/>
          <a:lstStyle/>
          <a:p>
            <a:pPr lvl="0">
              <a:defRPr>
                <a:solidFill>
                  <a:srgbClr val="FFFFFF"/>
                </a:solidFill>
              </a:defRPr>
            </a:pPr>
          </a:p>
        </c:txPr>
      </c:legendEntry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Arial black"/>
            </a:defRPr>
          </a:pPr>
        </a:p>
      </c:txPr>
    </c:legend>
    <c:plotVisOnly val="1"/>
  </c:chart>
  <c:spPr>
    <a:solidFill>
      <a:srgbClr val="000000"/>
    </a:solidFill>
  </c:spPr>
</c:chartSpace>
</file>

<file path=xl/charts/chart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FFFFFF"/>
                </a:solidFill>
                <a:latin typeface="Arial black"/>
              </a:defRPr>
            </a:pPr>
            <a:r>
              <a:rPr b="0">
                <a:solidFill>
                  <a:srgbClr val="FFFFFF"/>
                </a:solidFill>
                <a:latin typeface="Arial black"/>
              </a:rPr>
              <a:t>Actual Size vs Technician B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strRef>
              <c:f>'Task-2'!$B$5</c:f>
            </c:strRef>
          </c:tx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dLbls>
            <c:numFmt formatCode="General" sourceLinked="1"/>
            <c:txPr>
              <a:bodyPr/>
              <a:lstStyle/>
              <a:p>
                <a:pPr lvl="0">
                  <a:defRPr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val>
            <c:numRef>
              <c:f>'Task-2'!$B$6:$B$25</c:f>
              <c:numCache/>
            </c:numRef>
          </c:val>
        </c:ser>
        <c:ser>
          <c:idx val="1"/>
          <c:order val="1"/>
          <c:tx>
            <c:strRef>
              <c:f>'Task-2'!$D$5</c:f>
            </c:strRef>
          </c:tx>
          <c:spPr>
            <a:solidFill>
              <a:schemeClr val="accent2"/>
            </a:solidFill>
            <a:ln cmpd="sng">
              <a:solidFill>
                <a:srgbClr val="000000"/>
              </a:solidFill>
            </a:ln>
          </c:spPr>
          <c:dLbls>
            <c:numFmt formatCode="General" sourceLinked="1"/>
            <c:txPr>
              <a:bodyPr/>
              <a:lstStyle/>
              <a:p>
                <a:pPr lvl="0">
                  <a:defRPr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val>
            <c:numRef>
              <c:f>'Task-2'!$D$6:$D$25</c:f>
              <c:numCache/>
            </c:numRef>
          </c:val>
        </c:ser>
        <c:axId val="357665285"/>
        <c:axId val="371909431"/>
      </c:barChart>
      <c:catAx>
        <c:axId val="35766528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Arial black"/>
                  </a:defRPr>
                </a:pPr>
                <a:r>
                  <a:rPr b="0">
                    <a:solidFill>
                      <a:srgbClr val="000000"/>
                    </a:solidFill>
                    <a:latin typeface="Arial black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Arial black"/>
              </a:defRPr>
            </a:pPr>
          </a:p>
        </c:txPr>
        <c:crossAx val="371909431"/>
      </c:catAx>
      <c:valAx>
        <c:axId val="371909431"/>
        <c:scaling>
          <c:orientation val="minMax"/>
          <c:max val="1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Arial black"/>
                  </a:defRPr>
                </a:pPr>
                <a:r>
                  <a:rPr b="0">
                    <a:solidFill>
                      <a:srgbClr val="000000"/>
                    </a:solidFill>
                    <a:latin typeface="Arial black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solidFill/>
          </a:ln>
        </c:spPr>
        <c:txPr>
          <a:bodyPr/>
          <a:lstStyle/>
          <a:p>
            <a:pPr lvl="0">
              <a:defRPr b="0">
                <a:solidFill>
                  <a:srgbClr val="FFFFFF"/>
                </a:solidFill>
                <a:latin typeface="Arial black"/>
              </a:defRPr>
            </a:pPr>
          </a:p>
        </c:txPr>
        <c:crossAx val="357665285"/>
      </c:valAx>
    </c:plotArea>
    <c:legend>
      <c:legendPos val="r"/>
      <c:legendEntry>
        <c:idx val="0"/>
        <c:txPr>
          <a:bodyPr/>
          <a:lstStyle/>
          <a:p>
            <a:pPr lvl="0">
              <a:defRPr>
                <a:solidFill>
                  <a:srgbClr val="FFFFFF"/>
                </a:solidFill>
              </a:defRPr>
            </a:pPr>
          </a:p>
        </c:txPr>
      </c:legendEntry>
      <c:legendEntry>
        <c:idx val="1"/>
        <c:txPr>
          <a:bodyPr/>
          <a:lstStyle/>
          <a:p>
            <a:pPr lvl="0">
              <a:defRPr>
                <a:solidFill>
                  <a:srgbClr val="FFFFFF"/>
                </a:solidFill>
              </a:defRPr>
            </a:pPr>
          </a:p>
        </c:txPr>
      </c:legendEntry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Arial black"/>
            </a:defRPr>
          </a:pPr>
        </a:p>
      </c:txPr>
    </c:legend>
    <c:plotVisOnly val="1"/>
  </c:chart>
  <c:spPr>
    <a:solidFill>
      <a:srgbClr val="000000"/>
    </a:solidFill>
  </c:spPr>
</c:chartSpace>
</file>

<file path=xl/charts/chart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FFFFFF"/>
                </a:solidFill>
                <a:latin typeface="Arial black"/>
              </a:defRPr>
            </a:pPr>
            <a:r>
              <a:rPr b="0">
                <a:solidFill>
                  <a:srgbClr val="FFFFFF"/>
                </a:solidFill>
                <a:latin typeface="Arial black"/>
              </a:rPr>
              <a:t>Actual Size vs Technician C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strRef>
              <c:f>'Task-2'!$B$5</c:f>
            </c:strRef>
          </c:tx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dLbls>
            <c:numFmt formatCode="General" sourceLinked="1"/>
            <c:txPr>
              <a:bodyPr/>
              <a:lstStyle/>
              <a:p>
                <a:pPr lvl="0">
                  <a:defRPr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val>
            <c:numRef>
              <c:f>'Task-2'!$B$6:$B$25</c:f>
              <c:numCache/>
            </c:numRef>
          </c:val>
        </c:ser>
        <c:ser>
          <c:idx val="1"/>
          <c:order val="1"/>
          <c:tx>
            <c:strRef>
              <c:f>'Task-2'!$E$5</c:f>
            </c:strRef>
          </c:tx>
          <c:spPr>
            <a:solidFill>
              <a:schemeClr val="accent2"/>
            </a:solidFill>
            <a:ln cmpd="sng">
              <a:solidFill>
                <a:srgbClr val="000000"/>
              </a:solidFill>
            </a:ln>
          </c:spPr>
          <c:dLbls>
            <c:numFmt formatCode="General" sourceLinked="1"/>
            <c:txPr>
              <a:bodyPr/>
              <a:lstStyle/>
              <a:p>
                <a:pPr lvl="0">
                  <a:defRPr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val>
            <c:numRef>
              <c:f>'Task-2'!$E$6:$E$25</c:f>
              <c:numCache/>
            </c:numRef>
          </c:val>
        </c:ser>
        <c:axId val="539252457"/>
        <c:axId val="1416417329"/>
      </c:barChart>
      <c:catAx>
        <c:axId val="53925245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Arial black"/>
                  </a:defRPr>
                </a:pPr>
                <a:r>
                  <a:rPr b="0">
                    <a:solidFill>
                      <a:srgbClr val="000000"/>
                    </a:solidFill>
                    <a:latin typeface="Arial black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Arial black"/>
              </a:defRPr>
            </a:pPr>
          </a:p>
        </c:txPr>
        <c:crossAx val="1416417329"/>
      </c:catAx>
      <c:valAx>
        <c:axId val="1416417329"/>
        <c:scaling>
          <c:orientation val="minMax"/>
          <c:max val="1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Arial black"/>
                  </a:defRPr>
                </a:pPr>
                <a:r>
                  <a:rPr b="0">
                    <a:solidFill>
                      <a:srgbClr val="000000"/>
                    </a:solidFill>
                    <a:latin typeface="Arial black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solidFill/>
          </a:ln>
        </c:spPr>
        <c:txPr>
          <a:bodyPr/>
          <a:lstStyle/>
          <a:p>
            <a:pPr lvl="0">
              <a:defRPr b="0">
                <a:solidFill>
                  <a:srgbClr val="FFFFFF"/>
                </a:solidFill>
                <a:latin typeface="Arial black"/>
              </a:defRPr>
            </a:pPr>
          </a:p>
        </c:txPr>
        <c:crossAx val="539252457"/>
      </c:valAx>
    </c:plotArea>
    <c:legend>
      <c:legendPos val="r"/>
      <c:legendEntry>
        <c:idx val="0"/>
        <c:txPr>
          <a:bodyPr/>
          <a:lstStyle/>
          <a:p>
            <a:pPr lvl="0">
              <a:defRPr>
                <a:solidFill>
                  <a:srgbClr val="FFFFFF"/>
                </a:solidFill>
              </a:defRPr>
            </a:pPr>
          </a:p>
        </c:txPr>
      </c:legendEntry>
      <c:legendEntry>
        <c:idx val="1"/>
        <c:txPr>
          <a:bodyPr/>
          <a:lstStyle/>
          <a:p>
            <a:pPr lvl="0">
              <a:defRPr>
                <a:solidFill>
                  <a:srgbClr val="FFFFFF"/>
                </a:solidFill>
              </a:defRPr>
            </a:pPr>
          </a:p>
        </c:txPr>
      </c:legendEntry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Arial black"/>
            </a:defRPr>
          </a:pPr>
        </a:p>
      </c:txPr>
    </c:legend>
    <c:plotVisOnly val="1"/>
  </c:chart>
  <c:spPr>
    <a:solidFill>
      <a:srgbClr val="000000"/>
    </a:solidFill>
  </c:spPr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chart" Target="../charts/chart2.xml"/><Relationship Id="rId2" Type="http://schemas.openxmlformats.org/officeDocument/2006/relationships/chart" Target="../charts/chart3.xml"/><Relationship Id="rId3" Type="http://schemas.openxmlformats.org/officeDocument/2006/relationships/chart" Target="../charts/chart4.xml"/><Relationship Id="rId4" Type="http://schemas.openxmlformats.org/officeDocument/2006/relationships/chart" Target="../charts/chart5.xml"/><Relationship Id="rId5" Type="http://schemas.openxmlformats.org/officeDocument/2006/relationships/chart" Target="../charts/chart6.xml"/><Relationship Id="rId6" Type="http://schemas.openxmlformats.org/officeDocument/2006/relationships/chart" Target="../charts/chart7.xml"/><Relationship Id="rId7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895350</xdr:colOff>
      <xdr:row>46</xdr:row>
      <xdr:rowOff>104775</xdr:rowOff>
    </xdr:from>
    <xdr:ext cx="6858000" cy="4238625"/>
    <xdr:graphicFrame>
      <xdr:nvGraphicFramePr>
        <xdr:cNvPr id="1" name="Chart 1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5</xdr:col>
      <xdr:colOff>485775</xdr:colOff>
      <xdr:row>15</xdr:row>
      <xdr:rowOff>190500</xdr:rowOff>
    </xdr:from>
    <xdr:ext cx="6896100" cy="4257675"/>
    <xdr:graphicFrame>
      <xdr:nvGraphicFramePr>
        <xdr:cNvPr id="2" name="Chart 2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6</xdr:col>
      <xdr:colOff>257175</xdr:colOff>
      <xdr:row>36</xdr:row>
      <xdr:rowOff>161925</xdr:rowOff>
    </xdr:from>
    <xdr:ext cx="7515225" cy="4648200"/>
    <xdr:graphicFrame>
      <xdr:nvGraphicFramePr>
        <xdr:cNvPr id="3" name="Chart 3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6</xdr:col>
      <xdr:colOff>257175</xdr:colOff>
      <xdr:row>60</xdr:row>
      <xdr:rowOff>66675</xdr:rowOff>
    </xdr:from>
    <xdr:ext cx="7515225" cy="4648200"/>
    <xdr:graphicFrame>
      <xdr:nvGraphicFramePr>
        <xdr:cNvPr id="4" name="Chart 4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6</xdr:col>
      <xdr:colOff>257175</xdr:colOff>
      <xdr:row>85</xdr:row>
      <xdr:rowOff>66675</xdr:rowOff>
    </xdr:from>
    <xdr:ext cx="7515225" cy="4648200"/>
    <xdr:graphicFrame>
      <xdr:nvGraphicFramePr>
        <xdr:cNvPr id="5" name="Chart 5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  <xdr:oneCellAnchor>
    <xdr:from>
      <xdr:col>0</xdr:col>
      <xdr:colOff>257175</xdr:colOff>
      <xdr:row>140</xdr:row>
      <xdr:rowOff>161925</xdr:rowOff>
    </xdr:from>
    <xdr:ext cx="7515225" cy="4648200"/>
    <xdr:graphicFrame>
      <xdr:nvGraphicFramePr>
        <xdr:cNvPr id="6" name="Chart 6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5"/>
        </a:graphicData>
      </a:graphic>
    </xdr:graphicFrame>
    <xdr:clientData fLocksWithSheet="0"/>
  </xdr:oneCellAnchor>
  <xdr:oneCellAnchor>
    <xdr:from>
      <xdr:col>0</xdr:col>
      <xdr:colOff>257175</xdr:colOff>
      <xdr:row>165</xdr:row>
      <xdr:rowOff>152400</xdr:rowOff>
    </xdr:from>
    <xdr:ext cx="7515225" cy="4648200"/>
    <xdr:graphicFrame>
      <xdr:nvGraphicFramePr>
        <xdr:cNvPr id="7" name="Chart 7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6"/>
        </a:graphicData>
      </a:graphic>
    </xdr:graphicFrame>
    <xdr:clientData fLocksWithSheet="0"/>
  </xdr:oneCellAnchor>
  <xdr:oneCellAnchor>
    <xdr:from>
      <xdr:col>0</xdr:col>
      <xdr:colOff>257175</xdr:colOff>
      <xdr:row>190</xdr:row>
      <xdr:rowOff>66675</xdr:rowOff>
    </xdr:from>
    <xdr:ext cx="7515225" cy="4648200"/>
    <xdr:graphicFrame>
      <xdr:nvGraphicFramePr>
        <xdr:cNvPr id="8" name="Chart 8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7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3">
      <c r="A3" s="1" t="s">
        <v>0</v>
      </c>
    </row>
    <row r="8">
      <c r="A8" s="2" t="s">
        <v>1</v>
      </c>
    </row>
    <row r="10">
      <c r="A10" s="2" t="s">
        <v>2</v>
      </c>
      <c r="E10" s="3">
        <v>66.67</v>
      </c>
    </row>
    <row r="12">
      <c r="A12" s="3" t="s">
        <v>3</v>
      </c>
      <c r="E12" s="3">
        <v>400.0</v>
      </c>
    </row>
    <row r="14">
      <c r="A14" s="3" t="s">
        <v>4</v>
      </c>
      <c r="E14" s="3">
        <v>0.0</v>
      </c>
    </row>
    <row r="17">
      <c r="A17" s="3" t="s">
        <v>1</v>
      </c>
      <c r="E17" s="4">
        <f>(E10*E10-E14*E14)/(2*E12)</f>
        <v>5.556111125</v>
      </c>
      <c r="F17" s="3" t="s">
        <v>5</v>
      </c>
    </row>
    <row r="20">
      <c r="A20" s="3" t="s">
        <v>6</v>
      </c>
      <c r="E20" s="4">
        <f>(E10-E14)/E17</f>
        <v>11.99940003</v>
      </c>
      <c r="F20" s="3" t="s">
        <v>7</v>
      </c>
    </row>
    <row r="21">
      <c r="A21" s="3"/>
    </row>
    <row r="22">
      <c r="A22" s="3"/>
    </row>
    <row r="23">
      <c r="A23" s="5" t="s">
        <v>8</v>
      </c>
    </row>
    <row r="24">
      <c r="A24" s="3"/>
      <c r="E24" s="1"/>
      <c r="F24" s="1"/>
      <c r="G24" s="1"/>
    </row>
    <row r="25">
      <c r="A25" s="3" t="s">
        <v>4</v>
      </c>
      <c r="E25" s="3">
        <v>0.0</v>
      </c>
      <c r="F25" s="4"/>
    </row>
    <row r="26">
      <c r="A26" s="3" t="s">
        <v>1</v>
      </c>
      <c r="E26" s="3">
        <v>6.0</v>
      </c>
      <c r="F26" s="4"/>
    </row>
    <row r="27">
      <c r="A27" s="3"/>
    </row>
    <row r="28">
      <c r="A28" s="3" t="s">
        <v>9</v>
      </c>
      <c r="E28" s="3">
        <v>66.67</v>
      </c>
      <c r="F28" s="4"/>
    </row>
    <row r="29">
      <c r="A29" s="3"/>
    </row>
    <row r="30">
      <c r="A30" s="3" t="s">
        <v>10</v>
      </c>
      <c r="E30" s="4">
        <f>(E28*E28-E25*E25)/(2*E26)</f>
        <v>370.4074083</v>
      </c>
      <c r="F30" s="3" t="s">
        <v>11</v>
      </c>
    </row>
    <row r="31">
      <c r="A31" s="3"/>
    </row>
    <row r="32">
      <c r="A32" s="3"/>
    </row>
    <row r="33">
      <c r="A33" s="3"/>
    </row>
    <row r="34">
      <c r="A34" s="5" t="s">
        <v>12</v>
      </c>
    </row>
    <row r="35">
      <c r="A35" s="3"/>
    </row>
    <row r="36">
      <c r="A36" s="3" t="s">
        <v>13</v>
      </c>
      <c r="E36" s="6">
        <f>sqrt((E30*2)/E26)</f>
        <v>11.11166667</v>
      </c>
      <c r="F36" s="3" t="s">
        <v>7</v>
      </c>
      <c r="G36" s="4"/>
    </row>
    <row r="37">
      <c r="A37" s="3"/>
    </row>
    <row r="38">
      <c r="A38" s="3"/>
    </row>
    <row r="39">
      <c r="A39" s="7" t="s">
        <v>14</v>
      </c>
    </row>
    <row r="40">
      <c r="A40" s="3"/>
    </row>
    <row r="41">
      <c r="A41" s="3" t="s">
        <v>15</v>
      </c>
      <c r="F41" s="3"/>
      <c r="K41" s="3" t="s">
        <v>16</v>
      </c>
    </row>
    <row r="42">
      <c r="A42" s="3" t="str">
        <f>IF(E36&gt;17,"The car will lose the race – Acceleration value too low!",IF(E36&lt;12,"Impossible'!– the race car cannot accelerate this quickly",IF(AND(E36&gt;=12,E36&lt;=17),"The car will win the race","")))
</f>
        <v>Impossible'!– the race car cannot accelerate this quickly</v>
      </c>
      <c r="I42" s="4"/>
      <c r="J42" s="4"/>
      <c r="K42" s="4"/>
    </row>
    <row r="43">
      <c r="A43" s="3"/>
    </row>
    <row r="44">
      <c r="A44" s="3"/>
    </row>
    <row r="45">
      <c r="A45" s="3"/>
    </row>
    <row r="46">
      <c r="A46" s="5" t="s">
        <v>17</v>
      </c>
    </row>
    <row r="48">
      <c r="A48" s="8" t="s">
        <v>2</v>
      </c>
      <c r="B48" s="9"/>
      <c r="C48" s="8" t="s">
        <v>18</v>
      </c>
    </row>
    <row r="49">
      <c r="A49" s="10">
        <v>66.67</v>
      </c>
      <c r="B49" s="9"/>
      <c r="C49" s="10">
        <v>66.67</v>
      </c>
    </row>
    <row r="50">
      <c r="A50" s="10">
        <v>133.32</v>
      </c>
      <c r="B50" s="9"/>
      <c r="C50" s="10">
        <v>33.33</v>
      </c>
    </row>
    <row r="51">
      <c r="A51" s="10">
        <v>199.98</v>
      </c>
      <c r="B51" s="9"/>
      <c r="C51" s="10">
        <v>22.22</v>
      </c>
    </row>
    <row r="52">
      <c r="A52" s="10">
        <v>266.64</v>
      </c>
      <c r="B52" s="9"/>
      <c r="C52" s="10">
        <v>16.67</v>
      </c>
    </row>
    <row r="53">
      <c r="A53" s="10">
        <v>333.3</v>
      </c>
      <c r="B53" s="9"/>
      <c r="C53" s="10">
        <v>13.33</v>
      </c>
    </row>
    <row r="54">
      <c r="A54" s="10">
        <v>399.96</v>
      </c>
      <c r="B54" s="9"/>
      <c r="C54" s="10">
        <v>11.11</v>
      </c>
    </row>
    <row r="55">
      <c r="A55" s="10">
        <v>466.62</v>
      </c>
      <c r="B55" s="9"/>
      <c r="C55" s="10">
        <v>9.52</v>
      </c>
    </row>
    <row r="56">
      <c r="A56" s="10">
        <v>533.28</v>
      </c>
      <c r="B56" s="9"/>
      <c r="C56" s="10">
        <v>8.0</v>
      </c>
    </row>
    <row r="57">
      <c r="A57" s="10">
        <v>599.94</v>
      </c>
      <c r="B57" s="9"/>
      <c r="C57" s="10">
        <v>7.41</v>
      </c>
    </row>
    <row r="58">
      <c r="A58" s="10">
        <v>666.6</v>
      </c>
      <c r="B58" s="9"/>
      <c r="C58" s="10">
        <v>6.67</v>
      </c>
    </row>
  </sheetData>
  <mergeCells count="36">
    <mergeCell ref="A3:G3"/>
    <mergeCell ref="A8:C8"/>
    <mergeCell ref="A10:D10"/>
    <mergeCell ref="A12:D12"/>
    <mergeCell ref="A14:D14"/>
    <mergeCell ref="A17:D17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3:D43"/>
    <mergeCell ref="A44:D44"/>
    <mergeCell ref="A45:D45"/>
    <mergeCell ref="F41:J41"/>
    <mergeCell ref="A42:H42"/>
    <mergeCell ref="K41:P41"/>
    <mergeCell ref="K42:P42"/>
    <mergeCell ref="A46:F46"/>
  </mergeCells>
  <conditionalFormatting sqref="K42:P42">
    <cfRule type="expression" dxfId="0" priority="1">
      <formula>E36&gt;17</formula>
    </cfRule>
  </conditionalFormatting>
  <conditionalFormatting sqref="K42:P42">
    <cfRule type="expression" dxfId="1" priority="2">
      <formula>E36&lt;12</formula>
    </cfRule>
  </conditionalFormatting>
  <conditionalFormatting sqref="K42:P42">
    <cfRule type="expression" dxfId="2" priority="3">
      <formula>AND(E36&gt;=12,E36&lt;=17)</formula>
    </cfRule>
  </conditionalFormatting>
  <dataValidations>
    <dataValidation type="list" allowBlank="1" showErrorMessage="1" sqref="E26">
      <formula1>"1,2,3,4,5,6,7,8,9,10"</formula1>
    </dataValidation>
  </dataValidation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3">
      <c r="A3" s="1" t="s">
        <v>19</v>
      </c>
      <c r="K3" s="11" t="s">
        <v>20</v>
      </c>
    </row>
    <row r="5">
      <c r="A5" s="11" t="s">
        <v>21</v>
      </c>
      <c r="B5" s="11" t="s">
        <v>22</v>
      </c>
      <c r="C5" s="11" t="s">
        <v>23</v>
      </c>
      <c r="D5" s="11" t="s">
        <v>24</v>
      </c>
      <c r="E5" s="12" t="s">
        <v>25</v>
      </c>
      <c r="N5" s="11" t="s">
        <v>26</v>
      </c>
      <c r="O5" s="11" t="s">
        <v>27</v>
      </c>
      <c r="P5" s="11" t="s">
        <v>28</v>
      </c>
    </row>
    <row r="6">
      <c r="A6" s="13">
        <v>1.0</v>
      </c>
      <c r="B6" s="14">
        <v>0.7</v>
      </c>
      <c r="C6" s="14">
        <v>1.5</v>
      </c>
      <c r="D6" s="14">
        <v>1.0</v>
      </c>
      <c r="E6" s="14">
        <v>1.4</v>
      </c>
      <c r="N6" s="15">
        <f t="shared" ref="N6:N25" si="1">(H8-C6)*(H8-C6)</f>
        <v>0.216225</v>
      </c>
      <c r="O6" s="15">
        <f t="shared" ref="O6:O25" si="2">(H9-D6)*(H9-D6)</f>
        <v>1.651225</v>
      </c>
      <c r="P6" s="15">
        <f t="shared" ref="P6:P25" si="3">(H10-E6)*(H10-E6)</f>
        <v>0.49</v>
      </c>
    </row>
    <row r="7">
      <c r="A7" s="13">
        <v>2.0</v>
      </c>
      <c r="B7" s="14">
        <v>2.1</v>
      </c>
      <c r="C7" s="14">
        <v>1.8</v>
      </c>
      <c r="D7" s="14">
        <v>2.0</v>
      </c>
      <c r="E7" s="14">
        <v>2.5</v>
      </c>
      <c r="H7" s="7" t="s">
        <v>29</v>
      </c>
      <c r="J7" s="7" t="s">
        <v>30</v>
      </c>
      <c r="K7" s="7" t="s">
        <v>31</v>
      </c>
      <c r="L7" s="16" t="s">
        <v>32</v>
      </c>
      <c r="N7" s="15">
        <f t="shared" si="1"/>
        <v>0.235225</v>
      </c>
      <c r="O7" s="15">
        <f t="shared" si="2"/>
        <v>0.01</v>
      </c>
      <c r="P7" s="15">
        <f t="shared" si="3"/>
        <v>0.509796</v>
      </c>
    </row>
    <row r="8">
      <c r="A8" s="13">
        <v>3.0</v>
      </c>
      <c r="B8" s="14">
        <v>1.1</v>
      </c>
      <c r="C8" s="14">
        <v>2.0</v>
      </c>
      <c r="D8" s="14">
        <v>2.0</v>
      </c>
      <c r="E8" s="14">
        <v>1.6</v>
      </c>
      <c r="F8" s="3" t="s">
        <v>23</v>
      </c>
      <c r="H8" s="15">
        <f>sum(C6:C25)/20</f>
        <v>1.965</v>
      </c>
      <c r="J8" s="15">
        <f>MAX(C6:C25)</f>
        <v>6</v>
      </c>
      <c r="K8" s="15">
        <f>MIN(C6:C25)</f>
        <v>0.5</v>
      </c>
      <c r="L8" s="15">
        <f t="shared" ref="L8:L10" si="4">J8-K8</f>
        <v>5.5</v>
      </c>
      <c r="N8" s="15">
        <f t="shared" si="1"/>
        <v>0.01</v>
      </c>
      <c r="O8" s="15">
        <f t="shared" si="2"/>
        <v>0.045796</v>
      </c>
      <c r="P8" s="15">
        <f t="shared" si="3"/>
        <v>2.56</v>
      </c>
    </row>
    <row r="9">
      <c r="A9" s="13">
        <v>4.0</v>
      </c>
      <c r="B9" s="14">
        <v>1.6</v>
      </c>
      <c r="C9" s="14">
        <v>0.8</v>
      </c>
      <c r="D9" s="14">
        <v>2.0</v>
      </c>
      <c r="E9" s="14">
        <v>1.6</v>
      </c>
      <c r="F9" s="3" t="s">
        <v>24</v>
      </c>
      <c r="H9" s="15">
        <f>sum(D6:D25)/20</f>
        <v>2.285</v>
      </c>
      <c r="J9" s="15">
        <f>MAX(D6:D25)</f>
        <v>8</v>
      </c>
      <c r="K9" s="11">
        <f>MIN(D6:D25)</f>
        <v>1</v>
      </c>
      <c r="L9" s="15">
        <f t="shared" si="4"/>
        <v>7</v>
      </c>
      <c r="N9" s="15">
        <f t="shared" si="1"/>
        <v>0.972196</v>
      </c>
      <c r="O9" s="15">
        <f t="shared" si="2"/>
        <v>4</v>
      </c>
      <c r="P9" s="15">
        <f t="shared" si="3"/>
        <v>2.56</v>
      </c>
    </row>
    <row r="10">
      <c r="A10" s="13">
        <v>5.0</v>
      </c>
      <c r="B10" s="14">
        <v>2.7</v>
      </c>
      <c r="C10" s="14">
        <v>3.0</v>
      </c>
      <c r="D10" s="14">
        <v>3.5</v>
      </c>
      <c r="E10" s="14">
        <v>3.0</v>
      </c>
      <c r="F10" s="3" t="s">
        <v>25</v>
      </c>
      <c r="H10" s="15">
        <f>sum(E6:E25)/20</f>
        <v>2.1</v>
      </c>
      <c r="J10" s="15">
        <f>MAX(E6:E25)</f>
        <v>7</v>
      </c>
      <c r="K10" s="15">
        <f>MIN(E6:E25)</f>
        <v>0.5</v>
      </c>
      <c r="L10" s="15">
        <f t="shared" si="4"/>
        <v>6.5</v>
      </c>
      <c r="N10" s="15">
        <f t="shared" si="1"/>
        <v>9</v>
      </c>
      <c r="O10" s="15">
        <f t="shared" si="2"/>
        <v>12.25</v>
      </c>
      <c r="P10" s="15">
        <f t="shared" si="3"/>
        <v>9</v>
      </c>
    </row>
    <row r="11">
      <c r="A11" s="13">
        <v>6.0</v>
      </c>
      <c r="B11" s="14">
        <v>0.55</v>
      </c>
      <c r="C11" s="14">
        <v>1.2</v>
      </c>
      <c r="D11" s="14">
        <v>1.0</v>
      </c>
      <c r="E11" s="14">
        <v>1.0</v>
      </c>
      <c r="F11" s="3" t="s">
        <v>22</v>
      </c>
      <c r="H11" s="15">
        <f>sum(B6:B25)/20</f>
        <v>1.786</v>
      </c>
      <c r="N11" s="15">
        <f t="shared" si="1"/>
        <v>1.44</v>
      </c>
      <c r="O11" s="15">
        <f t="shared" si="2"/>
        <v>1</v>
      </c>
      <c r="P11" s="15">
        <f t="shared" si="3"/>
        <v>1</v>
      </c>
    </row>
    <row r="12">
      <c r="A12" s="13">
        <v>7.0</v>
      </c>
      <c r="B12" s="14">
        <v>0.27</v>
      </c>
      <c r="C12" s="14">
        <v>1.2</v>
      </c>
      <c r="D12" s="14">
        <v>1.0</v>
      </c>
      <c r="E12" s="14">
        <v>0.7</v>
      </c>
      <c r="F12" s="3"/>
      <c r="N12" s="15">
        <f t="shared" si="1"/>
        <v>1.44</v>
      </c>
      <c r="O12" s="15">
        <f t="shared" si="2"/>
        <v>1</v>
      </c>
      <c r="P12" s="15">
        <f t="shared" si="3"/>
        <v>0.49</v>
      </c>
    </row>
    <row r="13">
      <c r="A13" s="13">
        <v>8.0</v>
      </c>
      <c r="B13" s="14">
        <v>0.4</v>
      </c>
      <c r="C13" s="14">
        <v>0.5</v>
      </c>
      <c r="D13" s="14">
        <v>1.0</v>
      </c>
      <c r="E13" s="14">
        <v>0.9</v>
      </c>
      <c r="F13" s="3"/>
      <c r="N13" s="15">
        <f t="shared" si="1"/>
        <v>0.25</v>
      </c>
      <c r="O13" s="15">
        <f t="shared" si="2"/>
        <v>1</v>
      </c>
      <c r="P13" s="15">
        <f t="shared" si="3"/>
        <v>0.81</v>
      </c>
    </row>
    <row r="14">
      <c r="A14" s="13">
        <v>9.0</v>
      </c>
      <c r="B14" s="14">
        <v>6.0</v>
      </c>
      <c r="C14" s="14">
        <v>5.5</v>
      </c>
      <c r="D14" s="14">
        <v>6.5</v>
      </c>
      <c r="E14" s="14">
        <v>6.2</v>
      </c>
      <c r="N14" s="15">
        <f t="shared" si="1"/>
        <v>30.25</v>
      </c>
      <c r="O14" s="15">
        <f t="shared" si="2"/>
        <v>42.25</v>
      </c>
      <c r="P14" s="15">
        <f t="shared" si="3"/>
        <v>38.44</v>
      </c>
    </row>
    <row r="15">
      <c r="A15" s="13">
        <v>10.0</v>
      </c>
      <c r="B15" s="14">
        <v>1.12</v>
      </c>
      <c r="C15" s="14">
        <v>0.5</v>
      </c>
      <c r="D15" s="14">
        <v>1.5</v>
      </c>
      <c r="E15" s="14">
        <v>1.4</v>
      </c>
      <c r="F15" s="17" t="s">
        <v>33</v>
      </c>
      <c r="N15" s="15">
        <f t="shared" si="1"/>
        <v>0.25</v>
      </c>
      <c r="O15" s="15">
        <f t="shared" si="2"/>
        <v>2.25</v>
      </c>
      <c r="P15" s="15">
        <f t="shared" si="3"/>
        <v>1.96</v>
      </c>
    </row>
    <row r="16">
      <c r="A16" s="13">
        <v>11.0</v>
      </c>
      <c r="B16" s="14">
        <v>1.3</v>
      </c>
      <c r="C16" s="14">
        <v>2.1</v>
      </c>
      <c r="D16" s="14">
        <v>1.5</v>
      </c>
      <c r="E16" s="14">
        <v>1.7</v>
      </c>
      <c r="N16" s="15">
        <f t="shared" si="1"/>
        <v>4.41</v>
      </c>
      <c r="O16" s="15">
        <f t="shared" si="2"/>
        <v>2.25</v>
      </c>
      <c r="P16" s="15">
        <f t="shared" si="3"/>
        <v>2.89</v>
      </c>
    </row>
    <row r="17">
      <c r="A17" s="13">
        <v>12.0</v>
      </c>
      <c r="B17" s="14">
        <v>0.98</v>
      </c>
      <c r="C17" s="14">
        <v>1.0</v>
      </c>
      <c r="D17" s="14">
        <v>1.0</v>
      </c>
      <c r="E17" s="14">
        <v>1.3</v>
      </c>
      <c r="N17" s="15">
        <f t="shared" si="1"/>
        <v>1</v>
      </c>
      <c r="O17" s="15">
        <f t="shared" si="2"/>
        <v>1</v>
      </c>
      <c r="P17" s="15">
        <f t="shared" si="3"/>
        <v>1.69</v>
      </c>
    </row>
    <row r="18">
      <c r="A18" s="13">
        <v>13.0</v>
      </c>
      <c r="B18" s="14">
        <v>1.15</v>
      </c>
      <c r="C18" s="14">
        <v>1.8</v>
      </c>
      <c r="D18" s="14">
        <v>1.5</v>
      </c>
      <c r="E18" s="14">
        <v>1.6</v>
      </c>
      <c r="N18" s="15">
        <f t="shared" si="1"/>
        <v>3.24</v>
      </c>
      <c r="O18" s="15">
        <f t="shared" si="2"/>
        <v>2.25</v>
      </c>
      <c r="P18" s="15">
        <f t="shared" si="3"/>
        <v>2.56</v>
      </c>
    </row>
    <row r="19">
      <c r="A19" s="13">
        <v>14.0</v>
      </c>
      <c r="B19" s="14">
        <v>0.52</v>
      </c>
      <c r="C19" s="14">
        <v>1.5</v>
      </c>
      <c r="D19" s="14">
        <v>1.0</v>
      </c>
      <c r="E19" s="14">
        <v>1.0</v>
      </c>
      <c r="N19" s="15">
        <f t="shared" si="1"/>
        <v>2.25</v>
      </c>
      <c r="O19" s="15">
        <f t="shared" si="2"/>
        <v>1</v>
      </c>
      <c r="P19" s="15">
        <f t="shared" si="3"/>
        <v>1</v>
      </c>
    </row>
    <row r="20">
      <c r="A20" s="13">
        <v>15.0</v>
      </c>
      <c r="B20" s="14">
        <v>1.8</v>
      </c>
      <c r="C20" s="14">
        <v>2.0</v>
      </c>
      <c r="D20" s="14">
        <v>2.5</v>
      </c>
      <c r="E20" s="14">
        <v>2.1</v>
      </c>
      <c r="N20" s="15">
        <f t="shared" si="1"/>
        <v>4</v>
      </c>
      <c r="O20" s="15">
        <f t="shared" si="2"/>
        <v>6.25</v>
      </c>
      <c r="P20" s="15">
        <f t="shared" si="3"/>
        <v>4.41</v>
      </c>
    </row>
    <row r="21">
      <c r="A21" s="13">
        <v>16.0</v>
      </c>
      <c r="B21" s="14">
        <v>7.5</v>
      </c>
      <c r="C21" s="14">
        <v>6.0</v>
      </c>
      <c r="D21" s="14">
        <v>8.0</v>
      </c>
      <c r="E21" s="14">
        <v>7.0</v>
      </c>
      <c r="N21" s="15">
        <f t="shared" si="1"/>
        <v>36</v>
      </c>
      <c r="O21" s="15">
        <f t="shared" si="2"/>
        <v>64</v>
      </c>
      <c r="P21" s="15">
        <f t="shared" si="3"/>
        <v>49</v>
      </c>
    </row>
    <row r="22">
      <c r="A22" s="13">
        <v>17.0</v>
      </c>
      <c r="B22" s="14">
        <v>0.28</v>
      </c>
      <c r="C22" s="14">
        <v>1.0</v>
      </c>
      <c r="D22" s="14">
        <v>1.0</v>
      </c>
      <c r="E22" s="14">
        <v>0.8</v>
      </c>
      <c r="N22" s="15">
        <f t="shared" si="1"/>
        <v>1</v>
      </c>
      <c r="O22" s="15">
        <f t="shared" si="2"/>
        <v>1</v>
      </c>
      <c r="P22" s="15">
        <f t="shared" si="3"/>
        <v>0.64</v>
      </c>
    </row>
    <row r="23">
      <c r="A23" s="13">
        <v>18.0</v>
      </c>
      <c r="B23" s="14">
        <v>0.5</v>
      </c>
      <c r="C23" s="14">
        <v>0.9</v>
      </c>
      <c r="D23" s="14">
        <v>1.2</v>
      </c>
      <c r="E23" s="14">
        <v>0.8</v>
      </c>
      <c r="N23" s="15">
        <f t="shared" si="1"/>
        <v>0.81</v>
      </c>
      <c r="O23" s="15">
        <f t="shared" si="2"/>
        <v>1.44</v>
      </c>
      <c r="P23" s="15">
        <f t="shared" si="3"/>
        <v>0.64</v>
      </c>
    </row>
    <row r="24">
      <c r="A24" s="13">
        <v>29.0</v>
      </c>
      <c r="B24" s="14">
        <v>4.9</v>
      </c>
      <c r="C24" s="14">
        <v>4.5</v>
      </c>
      <c r="D24" s="14">
        <v>5.5</v>
      </c>
      <c r="E24" s="14">
        <v>4.9</v>
      </c>
      <c r="N24" s="15">
        <f t="shared" si="1"/>
        <v>20.25</v>
      </c>
      <c r="O24" s="15">
        <f t="shared" si="2"/>
        <v>30.25</v>
      </c>
      <c r="P24" s="15">
        <f t="shared" si="3"/>
        <v>24.01</v>
      </c>
    </row>
    <row r="25">
      <c r="A25" s="13">
        <v>20.0</v>
      </c>
      <c r="B25" s="14">
        <v>0.25</v>
      </c>
      <c r="C25" s="14">
        <v>0.5</v>
      </c>
      <c r="D25" s="14">
        <v>1.0</v>
      </c>
      <c r="E25" s="14">
        <v>0.5</v>
      </c>
      <c r="N25" s="15">
        <f t="shared" si="1"/>
        <v>0.25</v>
      </c>
      <c r="O25" s="15">
        <f t="shared" si="2"/>
        <v>1</v>
      </c>
      <c r="P25" s="15">
        <f t="shared" si="3"/>
        <v>0.25</v>
      </c>
    </row>
    <row r="26">
      <c r="N26" s="15">
        <f>sum(N6:N25)</f>
        <v>117.273646</v>
      </c>
      <c r="O26" s="15">
        <f t="shared" ref="O26:P26" si="5">SUM(O6:O25)</f>
        <v>175.897021</v>
      </c>
      <c r="P26" s="15">
        <f t="shared" si="5"/>
        <v>144.909796</v>
      </c>
    </row>
    <row r="110">
      <c r="F110" s="3" t="s">
        <v>34</v>
      </c>
    </row>
    <row r="111">
      <c r="F111" s="3" t="s">
        <v>35</v>
      </c>
    </row>
    <row r="116">
      <c r="F116" s="3" t="s">
        <v>36</v>
      </c>
    </row>
    <row r="118">
      <c r="F118" s="3" t="s">
        <v>37</v>
      </c>
    </row>
    <row r="127">
      <c r="A127" s="18" t="s">
        <v>38</v>
      </c>
    </row>
    <row r="128">
      <c r="C128" s="7" t="s">
        <v>39</v>
      </c>
      <c r="D128" s="7" t="s">
        <v>40</v>
      </c>
    </row>
    <row r="130">
      <c r="A130" s="3" t="s">
        <v>41</v>
      </c>
      <c r="C130" s="4">
        <f>N26/20</f>
        <v>5.8636823</v>
      </c>
      <c r="D130" s="4">
        <f>_xlfn.STDEV.S(C6:C25)</f>
        <v>1.601734257</v>
      </c>
    </row>
    <row r="131">
      <c r="A131" s="4"/>
      <c r="C131" s="4"/>
      <c r="D131" s="4"/>
    </row>
    <row r="132">
      <c r="A132" s="4"/>
      <c r="C132" s="4"/>
      <c r="D132" s="4"/>
    </row>
    <row r="133">
      <c r="A133" s="3" t="s">
        <v>42</v>
      </c>
      <c r="C133" s="4">
        <f>O26/20</f>
        <v>8.79485105</v>
      </c>
      <c r="D133" s="4">
        <f>_xlfn.STDEV.S(D6:D25)</f>
        <v>2.036063022</v>
      </c>
    </row>
    <row r="134">
      <c r="A134" s="4"/>
      <c r="C134" s="4"/>
      <c r="D134" s="4"/>
    </row>
    <row r="135">
      <c r="A135" s="3" t="s">
        <v>25</v>
      </c>
      <c r="C135" s="4">
        <f>P26/20</f>
        <v>7.2454898</v>
      </c>
      <c r="D135" s="4">
        <f>_xlfn.STDEV.S(E6:E25)</f>
        <v>1.834178434</v>
      </c>
    </row>
    <row r="136">
      <c r="C136" s="4"/>
      <c r="D136" s="4"/>
    </row>
    <row r="139">
      <c r="A139" s="7" t="s">
        <v>43</v>
      </c>
    </row>
  </sheetData>
  <mergeCells count="21">
    <mergeCell ref="A3:F3"/>
    <mergeCell ref="F8:G8"/>
    <mergeCell ref="F9:G9"/>
    <mergeCell ref="F10:G10"/>
    <mergeCell ref="F11:G11"/>
    <mergeCell ref="F12:G12"/>
    <mergeCell ref="F13:G13"/>
    <mergeCell ref="A131:B131"/>
    <mergeCell ref="A132:B132"/>
    <mergeCell ref="A133:B133"/>
    <mergeCell ref="A134:B134"/>
    <mergeCell ref="A135:B135"/>
    <mergeCell ref="A139:D139"/>
    <mergeCell ref="F15:K15"/>
    <mergeCell ref="F110:P110"/>
    <mergeCell ref="F111:N114"/>
    <mergeCell ref="F116:O116"/>
    <mergeCell ref="F118:N123"/>
    <mergeCell ref="A127:G127"/>
    <mergeCell ref="A130:B130"/>
    <mergeCell ref="D128:F128"/>
  </mergeCells>
  <drawing r:id="rId1"/>
</worksheet>
</file>