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9dd76e44d1bbed/Desktop/"/>
    </mc:Choice>
  </mc:AlternateContent>
  <xr:revisionPtr revIDLastSave="0" documentId="8_{2B8A77F3-5D62-4595-95BD-04733927B3B1}" xr6:coauthVersionLast="47" xr6:coauthVersionMax="47" xr10:uidLastSave="{00000000-0000-0000-0000-000000000000}"/>
  <bookViews>
    <workbookView xWindow="-120" yWindow="-120" windowWidth="20730" windowHeight="11040" xr2:uid="{51DE37F1-D17F-4591-83ED-EEE34B0EF056}"/>
  </bookViews>
  <sheets>
    <sheet name="Car Factory" sheetId="1" r:id="rId1"/>
    <sheet name="SDB" sheetId="2" r:id="rId2"/>
    <sheet name="PDB" sheetId="3" r:id="rId3"/>
    <sheet name="CBR" sheetId="4" r:id="rId4"/>
    <sheet name="CBP" sheetId="5" r:id="rId5"/>
    <sheet name="PCB" sheetId="6" r:id="rId6"/>
    <sheet name="Balance Sheet " sheetId="7" r:id="rId7"/>
    <sheet name="Profit &amp; Loss Sheet" sheetId="8" r:id="rId8"/>
    <sheet name="Workings for task 2 " sheetId="9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10" i="7" l="1"/>
  <c r="G10" i="8"/>
  <c r="G17" i="8"/>
  <c r="N17" i="8"/>
  <c r="J20" i="8"/>
  <c r="I24" i="8"/>
  <c r="G12" i="7"/>
  <c r="G13" i="7"/>
  <c r="H14" i="7"/>
  <c r="R14" i="7"/>
  <c r="H24" i="7"/>
  <c r="R22" i="7"/>
  <c r="V21" i="7"/>
  <c r="J29" i="7"/>
  <c r="J32" i="9"/>
  <c r="J10" i="9"/>
  <c r="J28" i="4"/>
  <c r="E23" i="5"/>
  <c r="C27" i="5"/>
  <c r="M23" i="5"/>
  <c r="D27" i="5"/>
  <c r="E27" i="5"/>
  <c r="R47" i="1"/>
  <c r="Q47" i="1"/>
  <c r="O20" i="1"/>
  <c r="S20" i="1"/>
  <c r="O26" i="1"/>
  <c r="S26" i="1"/>
  <c r="O28" i="1"/>
  <c r="S28" i="1"/>
  <c r="O29" i="1"/>
  <c r="S29" i="1"/>
  <c r="O31" i="1"/>
  <c r="S31" i="1"/>
  <c r="S33" i="1"/>
  <c r="S34" i="1"/>
  <c r="S39" i="1"/>
  <c r="S40" i="1"/>
  <c r="S42" i="1"/>
  <c r="P22" i="1"/>
  <c r="T22" i="1"/>
  <c r="P27" i="1"/>
  <c r="T27" i="1"/>
  <c r="T36" i="1"/>
  <c r="T42" i="1"/>
  <c r="S44" i="1"/>
  <c r="S47" i="1"/>
  <c r="U38" i="1"/>
  <c r="V37" i="1"/>
  <c r="P6" i="1"/>
  <c r="V6" i="1"/>
  <c r="P10" i="1"/>
  <c r="V10" i="1"/>
  <c r="P12" i="1"/>
  <c r="V12" i="1"/>
  <c r="P14" i="1"/>
  <c r="V14" i="1"/>
  <c r="P15" i="1"/>
  <c r="V15" i="1"/>
  <c r="V47" i="1"/>
  <c r="U35" i="1"/>
  <c r="U16" i="1"/>
  <c r="O13" i="1"/>
  <c r="U13" i="1"/>
  <c r="O11" i="1"/>
  <c r="U11" i="1"/>
  <c r="O9" i="1"/>
  <c r="U9" i="1"/>
  <c r="O8" i="1"/>
  <c r="U8" i="1"/>
  <c r="O7" i="1"/>
  <c r="U7" i="1"/>
  <c r="O30" i="1"/>
  <c r="O24" i="1"/>
  <c r="P23" i="1"/>
  <c r="E24" i="4"/>
  <c r="D18" i="3"/>
  <c r="K23" i="5"/>
  <c r="C29" i="5"/>
  <c r="I18" i="3"/>
  <c r="C24" i="3"/>
  <c r="H18" i="3"/>
  <c r="C23" i="3"/>
  <c r="G23" i="5"/>
  <c r="C30" i="5"/>
  <c r="H23" i="5"/>
  <c r="C31" i="5"/>
  <c r="I23" i="5"/>
  <c r="C32" i="5"/>
  <c r="J23" i="5"/>
  <c r="C33" i="5"/>
  <c r="G18" i="3"/>
  <c r="C25" i="3"/>
  <c r="C47" i="1"/>
  <c r="G15" i="6"/>
  <c r="F15" i="6"/>
  <c r="E15" i="6"/>
  <c r="D15" i="6"/>
  <c r="L23" i="5"/>
  <c r="C28" i="5"/>
  <c r="F23" i="5"/>
  <c r="C26" i="5"/>
  <c r="D23" i="5"/>
  <c r="K26" i="5"/>
  <c r="J24" i="4"/>
  <c r="C28" i="4"/>
  <c r="I24" i="4"/>
  <c r="H24" i="4"/>
  <c r="H29" i="4"/>
  <c r="G24" i="4"/>
  <c r="H28" i="4"/>
  <c r="F24" i="4"/>
  <c r="H27" i="4"/>
  <c r="C27" i="4"/>
  <c r="F18" i="3"/>
  <c r="C22" i="3"/>
  <c r="E18" i="3"/>
  <c r="C21" i="3"/>
  <c r="G22" i="3"/>
  <c r="G18" i="2"/>
  <c r="G21" i="2"/>
  <c r="F18" i="2"/>
  <c r="G22" i="2"/>
  <c r="E18" i="2"/>
  <c r="C21" i="2"/>
  <c r="U47" i="1"/>
  <c r="T47" i="1"/>
  <c r="N47" i="1"/>
  <c r="M47" i="1"/>
  <c r="L47" i="1"/>
  <c r="K47" i="1"/>
  <c r="J47" i="1"/>
  <c r="I47" i="1"/>
  <c r="H47" i="1"/>
  <c r="G47" i="1"/>
  <c r="F47" i="1"/>
  <c r="E47" i="1"/>
  <c r="D47" i="1"/>
  <c r="O47" i="1"/>
  <c r="P47" i="1"/>
  <c r="K27" i="5"/>
  <c r="I28" i="4"/>
</calcChain>
</file>

<file path=xl/sharedStrings.xml><?xml version="1.0" encoding="utf-8"?>
<sst xmlns="http://schemas.openxmlformats.org/spreadsheetml/2006/main" count="322" uniqueCount="156">
  <si>
    <t>Account Name</t>
  </si>
  <si>
    <t xml:space="preserve">Opening Balances </t>
  </si>
  <si>
    <t>Sales Day Book</t>
  </si>
  <si>
    <t>Purchase Day Book</t>
  </si>
  <si>
    <t>Cash Book Receipts</t>
  </si>
  <si>
    <t xml:space="preserve">Cash Book Payments </t>
  </si>
  <si>
    <t>Petty Cash Book</t>
  </si>
  <si>
    <t xml:space="preserve">Draft Balances </t>
  </si>
  <si>
    <t>Adjustments</t>
  </si>
  <si>
    <t>Profit and Loss</t>
  </si>
  <si>
    <t>Balance Sheet</t>
  </si>
  <si>
    <t>DR</t>
  </si>
  <si>
    <t>CR</t>
  </si>
  <si>
    <t>B</t>
  </si>
  <si>
    <t>P</t>
  </si>
  <si>
    <t>Trade Debtors</t>
  </si>
  <si>
    <t>Trade Creditors</t>
  </si>
  <si>
    <t xml:space="preserve">Petty Cash </t>
  </si>
  <si>
    <t>Sales</t>
  </si>
  <si>
    <t>Purchases</t>
  </si>
  <si>
    <t>Disposal of Fixed Assets</t>
  </si>
  <si>
    <t>Discount Allowed</t>
  </si>
  <si>
    <t>Discount Received</t>
  </si>
  <si>
    <t>Advertising</t>
  </si>
  <si>
    <t xml:space="preserve">Legal Fees </t>
  </si>
  <si>
    <t xml:space="preserve">Insurance </t>
  </si>
  <si>
    <t xml:space="preserve">Stamps </t>
  </si>
  <si>
    <t>Dep'n Exp(MV)</t>
  </si>
  <si>
    <t>Closing Stock (B/S)</t>
  </si>
  <si>
    <t>Closing Stock (P&amp;L)</t>
  </si>
  <si>
    <t>Accruals</t>
  </si>
  <si>
    <t>Prepayments</t>
  </si>
  <si>
    <t>SALES DAY BOOK</t>
  </si>
  <si>
    <t>Date</t>
  </si>
  <si>
    <t>Customer</t>
  </si>
  <si>
    <t>Total</t>
  </si>
  <si>
    <t>VAT</t>
  </si>
  <si>
    <t>Net</t>
  </si>
  <si>
    <t>£</t>
  </si>
  <si>
    <t xml:space="preserve">Black </t>
  </si>
  <si>
    <t xml:space="preserve">Orange </t>
  </si>
  <si>
    <t xml:space="preserve">Silver </t>
  </si>
  <si>
    <t>Debtors</t>
  </si>
  <si>
    <t>VAT a/c</t>
  </si>
  <si>
    <t>PURCHASE DAY BOOK</t>
  </si>
  <si>
    <t>Description</t>
  </si>
  <si>
    <t xml:space="preserve">White </t>
  </si>
  <si>
    <t xml:space="preserve">Equipment </t>
  </si>
  <si>
    <t xml:space="preserve">Yellow </t>
  </si>
  <si>
    <t xml:space="preserve">Creditors </t>
  </si>
  <si>
    <t>CASH BOOK (Receipts)</t>
  </si>
  <si>
    <t xml:space="preserve">Total        </t>
  </si>
  <si>
    <t xml:space="preserve">VAT               </t>
  </si>
  <si>
    <t xml:space="preserve">From Debtors </t>
  </si>
  <si>
    <t xml:space="preserve">Capital </t>
  </si>
  <si>
    <t xml:space="preserve">Discount Allowed </t>
  </si>
  <si>
    <t xml:space="preserve">Cash Sales </t>
  </si>
  <si>
    <t xml:space="preserve">Claret </t>
  </si>
  <si>
    <t xml:space="preserve">DR </t>
  </si>
  <si>
    <t>Bank</t>
  </si>
  <si>
    <t>CASH BOOK (Payments)</t>
  </si>
  <si>
    <t>Descrption</t>
  </si>
  <si>
    <t>To Creditors</t>
  </si>
  <si>
    <t xml:space="preserve">Insurnace </t>
  </si>
  <si>
    <t xml:space="preserve">Telephone </t>
  </si>
  <si>
    <t>Gas</t>
  </si>
  <si>
    <t xml:space="preserve">Grey </t>
  </si>
  <si>
    <t xml:space="preserve">Insurance Premium </t>
  </si>
  <si>
    <t xml:space="preserve">Electricity </t>
  </si>
  <si>
    <t xml:space="preserve">Gas </t>
  </si>
  <si>
    <t>Creditors</t>
  </si>
  <si>
    <t>PETTY CASH BOOK</t>
  </si>
  <si>
    <t xml:space="preserve">Date </t>
  </si>
  <si>
    <t>Stamps</t>
  </si>
  <si>
    <t xml:space="preserve">Bal b/f </t>
  </si>
  <si>
    <t xml:space="preserve">Advertising </t>
  </si>
  <si>
    <t>Bal c/f</t>
  </si>
  <si>
    <t>Bal b/f</t>
  </si>
  <si>
    <t>Petty Cash</t>
  </si>
  <si>
    <t>Cost</t>
  </si>
  <si>
    <t>Provision for Dep'n</t>
  </si>
  <si>
    <t>NBV</t>
  </si>
  <si>
    <t xml:space="preserve"> Sales   </t>
  </si>
  <si>
    <t>Motor Vehicles</t>
  </si>
  <si>
    <t>Opening Stock</t>
  </si>
  <si>
    <t xml:space="preserve">Fixtures and Equipment </t>
  </si>
  <si>
    <t xml:space="preserve">Purchases </t>
  </si>
  <si>
    <t>Gross Profit</t>
  </si>
  <si>
    <t>Current Assets</t>
  </si>
  <si>
    <t>Less : expenses</t>
  </si>
  <si>
    <t>Current Liabilities</t>
  </si>
  <si>
    <t xml:space="preserve">Net Profit </t>
  </si>
  <si>
    <t>Profit for the year</t>
  </si>
  <si>
    <t xml:space="preserve">Bank Account </t>
  </si>
  <si>
    <t>Motor Vehicles - Cost</t>
  </si>
  <si>
    <t>Motor Vehicles - Provision for depreciation at 1st Jan 21</t>
  </si>
  <si>
    <t>Fixtures and Equipment - Cost</t>
  </si>
  <si>
    <t>Fixtures and Equipment - Provision for depreciation at 1st Jan 21</t>
  </si>
  <si>
    <t>Bank Loan</t>
  </si>
  <si>
    <t xml:space="preserve">VAT Control Account </t>
  </si>
  <si>
    <t xml:space="preserve">Accured Telephone </t>
  </si>
  <si>
    <t xml:space="preserve">Accured Electricity </t>
  </si>
  <si>
    <t xml:space="preserve">Accured Gas </t>
  </si>
  <si>
    <t>Stock at 1st Jan 2021</t>
  </si>
  <si>
    <t xml:space="preserve">HMRC - VAT Liability </t>
  </si>
  <si>
    <t xml:space="preserve">VAT </t>
  </si>
  <si>
    <t xml:space="preserve">Motor Vehicles </t>
  </si>
  <si>
    <t>Black</t>
  </si>
  <si>
    <t xml:space="preserve">Liabilities </t>
  </si>
  <si>
    <t>Liabilities</t>
  </si>
  <si>
    <t>Dep'n Exp(F&amp;E)</t>
  </si>
  <si>
    <t>Drawings</t>
  </si>
  <si>
    <t xml:space="preserve">Rent </t>
  </si>
  <si>
    <t>Workings for Task 2</t>
  </si>
  <si>
    <t>Depreciation for period</t>
  </si>
  <si>
    <t xml:space="preserve">Motor Vehicles - 20% straight line - </t>
  </si>
  <si>
    <t xml:space="preserve">20% x 27,176 / 12 x 3 = </t>
  </si>
  <si>
    <t xml:space="preserve">20% x 14,850 / 12 = </t>
  </si>
  <si>
    <t xml:space="preserve">Fixtures and Equipment - 10% reducing balance </t>
  </si>
  <si>
    <t xml:space="preserve">25,394 - 9,578 = </t>
  </si>
  <si>
    <t xml:space="preserve">10% x 15,816 /12 = </t>
  </si>
  <si>
    <t>131.80 x 3 =</t>
  </si>
  <si>
    <t xml:space="preserve">10% x 6,400 / 12 = </t>
  </si>
  <si>
    <t>Rent Payment</t>
  </si>
  <si>
    <t>£1,800 /  4 =</t>
  </si>
  <si>
    <t xml:space="preserve">added to drawings NO VAT INCLUDED </t>
  </si>
  <si>
    <t>Goods taken from business - valued at £220</t>
  </si>
  <si>
    <t>Outstanding Gas, Electricity and Telephone Bills (all EXCLUDING VAT)</t>
  </si>
  <si>
    <t>Value of Stock held @ 31/3/2020</t>
  </si>
  <si>
    <t xml:space="preserve">Annual Insurance Premium </t>
  </si>
  <si>
    <t xml:space="preserve">Total of 2,200 paid on 13 January </t>
  </si>
  <si>
    <t>2220 / 4 =</t>
  </si>
  <si>
    <t xml:space="preserve">2220 / 4 = </t>
  </si>
  <si>
    <t xml:space="preserve">GAS </t>
  </si>
  <si>
    <t xml:space="preserve">ELECTRIC </t>
  </si>
  <si>
    <t xml:space="preserve">TELEPHONE </t>
  </si>
  <si>
    <t>Telephone</t>
  </si>
  <si>
    <t>Rent</t>
  </si>
  <si>
    <t>Insurance</t>
  </si>
  <si>
    <t>Depreciation Motor Vehicles</t>
  </si>
  <si>
    <t>Depreciation FE</t>
  </si>
  <si>
    <t>Stock</t>
  </si>
  <si>
    <t xml:space="preserve">Prepayments </t>
  </si>
  <si>
    <t>Bank Account</t>
  </si>
  <si>
    <t>Long Term Liabilities</t>
  </si>
  <si>
    <t>Fixed Assets</t>
  </si>
  <si>
    <t xml:space="preserve">TOTAL ASSETS </t>
  </si>
  <si>
    <t>Legal Fees</t>
  </si>
  <si>
    <t xml:space="preserve">Balance Sheet </t>
  </si>
  <si>
    <t xml:space="preserve">TOTAL LIABILITIES </t>
  </si>
  <si>
    <t xml:space="preserve">Net Current Assets </t>
  </si>
  <si>
    <t>Closing Stock</t>
  </si>
  <si>
    <t>Less cost of goods sold</t>
  </si>
  <si>
    <t xml:space="preserve">Less drawings </t>
  </si>
  <si>
    <t>Total Profit</t>
  </si>
  <si>
    <t>Trading and Profit and Loss Account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</si>
</sst>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£-809]#,##0.00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8"/>
      <color rgb="FFFF0000"/>
      <name val="Arial"/>
      <family val="2"/>
    </font>
    <font>
      <b/>
      <i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 Light"/>
      <family val="34"/>
      <scheme val="major"/>
    </font>
    <font>
      <sz val="11"/>
      <color theme="1"/>
      <name val="Calibri Light"/>
      <family val="34"/>
      <scheme val="major"/>
    </font>
    <font>
      <b/>
      <sz val="11"/>
      <name val="Calibri Light"/>
      <family val="34"/>
      <scheme val="major"/>
    </font>
    <font>
      <b/>
      <sz val="11"/>
      <color theme="1"/>
      <name val="Calibri Light"/>
      <family val="34"/>
      <scheme val="major"/>
    </font>
    <font>
      <b/>
      <sz val="24"/>
      <name val="Calibri Light"/>
      <family val="34"/>
      <scheme val="major"/>
    </font>
    <font>
      <b/>
      <sz val="12"/>
      <name val="Calibri Light"/>
      <family val="34"/>
      <scheme val="major"/>
    </font>
    <font>
      <b/>
      <sz val="10"/>
      <name val="Calibri Light"/>
      <family val="34"/>
      <scheme val="major"/>
    </font>
    <font>
      <sz val="11"/>
      <color theme="1"/>
      <name val="Calibri Light"/>
      <family val="2"/>
      <scheme val="major"/>
    </font>
    <font>
      <sz val="14"/>
      <color rgb="FFFF000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sz val="12"/>
      <name val="Calibri Light"/>
      <family val="2"/>
      <scheme val="major"/>
    </font>
    <font>
      <sz val="11"/>
      <name val="Calibri Light"/>
      <family val="2"/>
      <scheme val="major"/>
    </font>
    <font>
      <sz val="14"/>
      <name val="Calibri Light"/>
      <family val="2"/>
      <scheme val="major"/>
    </font>
    <font>
      <sz val="10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24"/>
      <name val="Calibri Light"/>
      <family val="2"/>
      <scheme val="major"/>
    </font>
    <font>
      <b/>
      <sz val="24"/>
      <name val="Calibri Light"/>
      <family val="2"/>
      <scheme val="major"/>
    </font>
    <font>
      <b/>
      <sz val="12"/>
      <name val="Calibri Light"/>
      <family val="2"/>
      <scheme val="major"/>
    </font>
    <font>
      <b/>
      <sz val="1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4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8"/>
      <name val="Calibri Light"/>
      <family val="2"/>
      <scheme val="maj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CDFD"/>
        <bgColor indexed="64"/>
      </patternFill>
    </fill>
    <fill>
      <patternFill patternType="solid">
        <fgColor rgb="FFDCCCFD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2E1F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CCFE"/>
        <bgColor indexed="64"/>
      </patternFill>
    </fill>
    <fill>
      <patternFill patternType="solid">
        <fgColor rgb="FFE1CBFE"/>
        <bgColor indexed="64"/>
      </patternFill>
    </fill>
    <fill>
      <patternFill patternType="solid">
        <fgColor rgb="FFF7FCC8"/>
        <bgColor indexed="64"/>
      </patternFill>
    </fill>
    <fill>
      <patternFill patternType="solid">
        <fgColor rgb="FFC6FDCA"/>
        <bgColor indexed="64"/>
      </patternFill>
    </fill>
    <fill>
      <patternFill patternType="solid">
        <fgColor rgb="FFFBC7C7"/>
        <bgColor indexed="64"/>
      </patternFill>
    </fill>
    <fill>
      <patternFill patternType="solid">
        <fgColor rgb="FFC6FBFB"/>
        <bgColor indexed="64"/>
      </patternFill>
    </fill>
    <fill>
      <patternFill patternType="solid">
        <fgColor rgb="FFE0F59A"/>
        <bgColor indexed="64"/>
      </patternFill>
    </fill>
    <fill>
      <patternFill patternType="solid">
        <fgColor rgb="FFD6CCEE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indexed="64"/>
      </left>
      <right style="thin">
        <color rgb="FF505050"/>
      </right>
      <top/>
      <bottom/>
      <diagonal/>
    </border>
    <border>
      <left/>
      <right style="thin">
        <color rgb="FF505050"/>
      </right>
      <top/>
      <bottom/>
      <diagonal/>
    </border>
    <border>
      <left style="thin">
        <color rgb="FF505050"/>
      </left>
      <right style="thin">
        <color rgb="FF505050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505050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rgb="FF505050"/>
      </top>
      <bottom style="double">
        <color rgb="FF505050"/>
      </bottom>
      <diagonal/>
    </border>
    <border>
      <left/>
      <right style="thin">
        <color indexed="64"/>
      </right>
      <top style="thin">
        <color rgb="FF505050"/>
      </top>
      <bottom style="double">
        <color rgb="FF505050"/>
      </bottom>
      <diagonal/>
    </border>
    <border>
      <left/>
      <right style="thin">
        <color rgb="FF505050"/>
      </right>
      <top/>
      <bottom style="thin">
        <color indexed="64"/>
      </bottom>
      <diagonal/>
    </border>
    <border>
      <left/>
      <right/>
      <top style="thin">
        <color rgb="FF505050"/>
      </top>
      <bottom style="double">
        <color rgb="FF505050"/>
      </bottom>
      <diagonal/>
    </border>
    <border>
      <left/>
      <right/>
      <top style="thin">
        <color rgb="FF505050"/>
      </top>
      <bottom/>
      <diagonal/>
    </border>
    <border>
      <left/>
      <right/>
      <top/>
      <bottom style="double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indexed="64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2">
    <xf numFmtId="0" fontId="0" fillId="0" borderId="0"/>
    <xf numFmtId="0" fontId="1" fillId="0" borderId="0"/>
  </cellStyleXfs>
  <cellXfs count="445">
    <xf numFmtId="0" fontId="0" fillId="0" borderId="0" xfId="0"/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0" fontId="4" fillId="0" borderId="0" xfId="0" applyFont="1" applyAlignment="1">
      <alignment vertical="center" wrapText="1"/>
    </xf>
    <xf numFmtId="0" fontId="6" fillId="0" borderId="0" xfId="0" applyFont="1"/>
    <xf numFmtId="0" fontId="0" fillId="0" borderId="0" xfId="0" applyAlignment="1"/>
    <xf numFmtId="164" fontId="0" fillId="0" borderId="0" xfId="0" applyNumberFormat="1" applyAlignment="1"/>
    <xf numFmtId="164" fontId="0" fillId="0" borderId="12" xfId="0" applyNumberFormat="1" applyBorder="1" applyAlignment="1"/>
    <xf numFmtId="164" fontId="0" fillId="0" borderId="12" xfId="0" applyNumberFormat="1" applyBorder="1"/>
    <xf numFmtId="0" fontId="7" fillId="0" borderId="0" xfId="0" applyFont="1"/>
    <xf numFmtId="164" fontId="7" fillId="0" borderId="0" xfId="0" applyNumberFormat="1" applyFont="1"/>
    <xf numFmtId="0" fontId="7" fillId="0" borderId="14" xfId="0" applyFont="1" applyBorder="1" applyAlignment="1">
      <alignment horizontal="center"/>
    </xf>
    <xf numFmtId="16" fontId="7" fillId="0" borderId="3" xfId="0" applyNumberFormat="1" applyFont="1" applyBorder="1" applyAlignment="1">
      <alignment horizontal="left"/>
    </xf>
    <xf numFmtId="164" fontId="7" fillId="0" borderId="0" xfId="0" applyNumberFormat="1" applyFont="1" applyAlignment="1">
      <alignment horizontal="right"/>
    </xf>
    <xf numFmtId="164" fontId="7" fillId="0" borderId="2" xfId="0" applyNumberFormat="1" applyFont="1" applyBorder="1" applyAlignment="1">
      <alignment horizontal="right"/>
    </xf>
    <xf numFmtId="16" fontId="7" fillId="0" borderId="18" xfId="0" applyNumberFormat="1" applyFont="1" applyBorder="1" applyAlignment="1">
      <alignment horizontal="left"/>
    </xf>
    <xf numFmtId="0" fontId="8" fillId="0" borderId="0" xfId="0" applyFont="1"/>
    <xf numFmtId="164" fontId="7" fillId="10" borderId="0" xfId="0" applyNumberFormat="1" applyFont="1" applyFill="1"/>
    <xf numFmtId="0" fontId="7" fillId="10" borderId="0" xfId="0" applyFont="1" applyFill="1"/>
    <xf numFmtId="164" fontId="7" fillId="0" borderId="0" xfId="0" applyNumberFormat="1" applyFont="1" applyFill="1"/>
    <xf numFmtId="164" fontId="8" fillId="0" borderId="0" xfId="0" applyNumberFormat="1" applyFont="1"/>
    <xf numFmtId="164" fontId="9" fillId="0" borderId="16" xfId="0" applyNumberFormat="1" applyFont="1" applyBorder="1" applyAlignment="1">
      <alignment horizontal="center"/>
    </xf>
    <xf numFmtId="164" fontId="9" fillId="0" borderId="15" xfId="0" applyNumberFormat="1" applyFont="1" applyBorder="1" applyAlignment="1">
      <alignment horizontal="center"/>
    </xf>
    <xf numFmtId="164" fontId="9" fillId="0" borderId="15" xfId="0" applyNumberFormat="1" applyFont="1" applyBorder="1" applyAlignment="1">
      <alignment horizontal="center" vertical="center"/>
    </xf>
    <xf numFmtId="0" fontId="9" fillId="0" borderId="0" xfId="0" applyFont="1"/>
    <xf numFmtId="164" fontId="9" fillId="0" borderId="0" xfId="0" applyNumberFormat="1" applyFont="1"/>
    <xf numFmtId="164" fontId="9" fillId="10" borderId="0" xfId="0" applyNumberFormat="1" applyFont="1" applyFill="1"/>
    <xf numFmtId="164" fontId="10" fillId="10" borderId="0" xfId="0" applyNumberFormat="1" applyFont="1" applyFill="1"/>
    <xf numFmtId="164" fontId="9" fillId="5" borderId="0" xfId="0" applyNumberFormat="1" applyFont="1" applyFill="1"/>
    <xf numFmtId="0" fontId="9" fillId="5" borderId="0" xfId="0" applyFont="1" applyFill="1"/>
    <xf numFmtId="164" fontId="9" fillId="10" borderId="24" xfId="0" applyNumberFormat="1" applyFont="1" applyFill="1" applyBorder="1"/>
    <xf numFmtId="164" fontId="9" fillId="10" borderId="12" xfId="0" applyNumberFormat="1" applyFont="1" applyFill="1" applyBorder="1"/>
    <xf numFmtId="164" fontId="7" fillId="0" borderId="1" xfId="0" applyNumberFormat="1" applyFont="1" applyBorder="1" applyAlignment="1">
      <alignment horizontal="right"/>
    </xf>
    <xf numFmtId="164" fontId="7" fillId="0" borderId="6" xfId="0" applyNumberFormat="1" applyFont="1" applyBorder="1" applyAlignment="1">
      <alignment horizontal="right"/>
    </xf>
    <xf numFmtId="164" fontId="7" fillId="0" borderId="4" xfId="0" applyNumberFormat="1" applyFont="1" applyBorder="1" applyAlignment="1">
      <alignment horizontal="right"/>
    </xf>
    <xf numFmtId="164" fontId="7" fillId="0" borderId="5" xfId="0" applyNumberFormat="1" applyFont="1" applyBorder="1" applyAlignment="1">
      <alignment horizontal="right"/>
    </xf>
    <xf numFmtId="0" fontId="10" fillId="0" borderId="0" xfId="0" applyFont="1"/>
    <xf numFmtId="164" fontId="10" fillId="0" borderId="0" xfId="0" applyNumberFormat="1" applyFont="1"/>
    <xf numFmtId="0" fontId="9" fillId="0" borderId="14" xfId="0" applyFont="1" applyBorder="1" applyAlignment="1">
      <alignment horizontal="center"/>
    </xf>
    <xf numFmtId="164" fontId="9" fillId="0" borderId="17" xfId="0" applyNumberFormat="1" applyFont="1" applyBorder="1" applyAlignment="1">
      <alignment horizontal="center"/>
    </xf>
    <xf numFmtId="164" fontId="9" fillId="3" borderId="15" xfId="0" applyNumberFormat="1" applyFont="1" applyFill="1" applyBorder="1"/>
    <xf numFmtId="164" fontId="9" fillId="3" borderId="4" xfId="0" applyNumberFormat="1" applyFont="1" applyFill="1" applyBorder="1"/>
    <xf numFmtId="164" fontId="9" fillId="3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0" fillId="0" borderId="0" xfId="0" applyFill="1"/>
    <xf numFmtId="0" fontId="11" fillId="0" borderId="0" xfId="0" applyFont="1" applyFill="1" applyAlignment="1">
      <alignment horizontal="center" vertical="center"/>
    </xf>
    <xf numFmtId="164" fontId="9" fillId="8" borderId="0" xfId="0" applyNumberFormat="1" applyFont="1" applyFill="1"/>
    <xf numFmtId="164" fontId="10" fillId="8" borderId="0" xfId="0" applyNumberFormat="1" applyFont="1" applyFill="1"/>
    <xf numFmtId="164" fontId="9" fillId="8" borderId="23" xfId="0" applyNumberFormat="1" applyFont="1" applyFill="1" applyBorder="1"/>
    <xf numFmtId="164" fontId="9" fillId="8" borderId="24" xfId="0" applyNumberFormat="1" applyFont="1" applyFill="1" applyBorder="1"/>
    <xf numFmtId="164" fontId="9" fillId="8" borderId="12" xfId="0" applyNumberFormat="1" applyFont="1" applyFill="1" applyBorder="1"/>
    <xf numFmtId="164" fontId="9" fillId="0" borderId="28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right"/>
    </xf>
    <xf numFmtId="164" fontId="13" fillId="0" borderId="0" xfId="0" applyNumberFormat="1" applyFont="1"/>
    <xf numFmtId="0" fontId="14" fillId="0" borderId="0" xfId="0" applyFont="1"/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164" fontId="14" fillId="0" borderId="0" xfId="0" applyNumberFormat="1" applyFont="1"/>
    <xf numFmtId="0" fontId="14" fillId="0" borderId="1" xfId="0" applyFont="1" applyBorder="1" applyAlignment="1">
      <alignment horizontal="center"/>
    </xf>
    <xf numFmtId="164" fontId="19" fillId="0" borderId="1" xfId="0" applyNumberFormat="1" applyFont="1" applyBorder="1" applyAlignment="1">
      <alignment horizontal="center"/>
    </xf>
    <xf numFmtId="164" fontId="19" fillId="0" borderId="2" xfId="0" applyNumberFormat="1" applyFont="1" applyBorder="1" applyAlignment="1">
      <alignment horizontal="center"/>
    </xf>
    <xf numFmtId="16" fontId="20" fillId="0" borderId="1" xfId="0" applyNumberFormat="1" applyFont="1" applyBorder="1" applyAlignment="1">
      <alignment horizontal="left" vertical="center"/>
    </xf>
    <xf numFmtId="164" fontId="20" fillId="0" borderId="1" xfId="0" applyNumberFormat="1" applyFont="1" applyBorder="1" applyAlignment="1">
      <alignment horizontal="right" vertical="center"/>
    </xf>
    <xf numFmtId="164" fontId="20" fillId="0" borderId="2" xfId="0" applyNumberFormat="1" applyFont="1" applyBorder="1" applyAlignment="1">
      <alignment horizontal="right" vertical="center"/>
    </xf>
    <xf numFmtId="164" fontId="20" fillId="0" borderId="2" xfId="0" applyNumberFormat="1" applyFont="1" applyBorder="1" applyAlignment="1">
      <alignment horizontal="center"/>
    </xf>
    <xf numFmtId="164" fontId="20" fillId="0" borderId="2" xfId="0" applyNumberFormat="1" applyFont="1" applyBorder="1"/>
    <xf numFmtId="16" fontId="14" fillId="0" borderId="0" xfId="0" applyNumberFormat="1" applyFont="1"/>
    <xf numFmtId="0" fontId="19" fillId="0" borderId="5" xfId="0" applyFont="1" applyBorder="1" applyAlignment="1">
      <alignment horizontal="left" vertical="center"/>
    </xf>
    <xf numFmtId="164" fontId="19" fillId="0" borderId="5" xfId="0" applyNumberFormat="1" applyFont="1" applyBorder="1" applyAlignment="1">
      <alignment horizontal="right" vertical="center"/>
    </xf>
    <xf numFmtId="164" fontId="19" fillId="0" borderId="1" xfId="0" applyNumberFormat="1" applyFont="1" applyBorder="1" applyAlignment="1">
      <alignment horizontal="right" vertical="center"/>
    </xf>
    <xf numFmtId="164" fontId="19" fillId="0" borderId="4" xfId="0" applyNumberFormat="1" applyFont="1" applyBorder="1" applyAlignment="1">
      <alignment horizontal="right" vertical="center"/>
    </xf>
    <xf numFmtId="164" fontId="14" fillId="0" borderId="5" xfId="0" applyNumberFormat="1" applyFont="1" applyBorder="1" applyAlignment="1">
      <alignment horizontal="right" vertical="center"/>
    </xf>
    <xf numFmtId="164" fontId="19" fillId="0" borderId="4" xfId="0" applyNumberFormat="1" applyFont="1" applyBorder="1"/>
    <xf numFmtId="0" fontId="19" fillId="0" borderId="0" xfId="0" applyFont="1"/>
    <xf numFmtId="0" fontId="20" fillId="0" borderId="0" xfId="0" applyFont="1"/>
    <xf numFmtId="0" fontId="17" fillId="0" borderId="0" xfId="0" applyFont="1" applyAlignment="1">
      <alignment horizontal="left"/>
    </xf>
    <xf numFmtId="164" fontId="17" fillId="4" borderId="0" xfId="0" applyNumberFormat="1" applyFont="1" applyFill="1"/>
    <xf numFmtId="0" fontId="17" fillId="0" borderId="0" xfId="0" applyFont="1"/>
    <xf numFmtId="164" fontId="17" fillId="0" borderId="0" xfId="0" applyNumberFormat="1" applyFont="1"/>
    <xf numFmtId="0" fontId="21" fillId="0" borderId="0" xfId="0" applyFont="1"/>
    <xf numFmtId="0" fontId="22" fillId="0" borderId="0" xfId="0" applyFont="1" applyFill="1" applyAlignment="1">
      <alignment horizontal="center" vertical="center"/>
    </xf>
    <xf numFmtId="164" fontId="17" fillId="9" borderId="0" xfId="0" applyNumberFormat="1" applyFont="1" applyFill="1"/>
    <xf numFmtId="164" fontId="24" fillId="9" borderId="0" xfId="0" applyNumberFormat="1" applyFont="1" applyFill="1"/>
    <xf numFmtId="164" fontId="24" fillId="0" borderId="0" xfId="0" applyNumberFormat="1" applyFont="1"/>
    <xf numFmtId="164" fontId="25" fillId="0" borderId="0" xfId="0" applyNumberFormat="1" applyFont="1"/>
    <xf numFmtId="164" fontId="26" fillId="9" borderId="12" xfId="0" applyNumberFormat="1" applyFont="1" applyFill="1" applyBorder="1"/>
    <xf numFmtId="164" fontId="26" fillId="9" borderId="25" xfId="0" applyNumberFormat="1" applyFont="1" applyFill="1" applyBorder="1"/>
    <xf numFmtId="0" fontId="26" fillId="0" borderId="17" xfId="0" applyFont="1" applyBorder="1" applyAlignment="1">
      <alignment horizontal="center" vertical="center"/>
    </xf>
    <xf numFmtId="164" fontId="26" fillId="0" borderId="17" xfId="0" applyNumberFormat="1" applyFont="1" applyBorder="1" applyAlignment="1">
      <alignment horizontal="center" vertical="center"/>
    </xf>
    <xf numFmtId="164" fontId="26" fillId="0" borderId="17" xfId="0" applyNumberFormat="1" applyFont="1" applyBorder="1" applyAlignment="1">
      <alignment horizontal="center" vertical="center" wrapText="1"/>
    </xf>
    <xf numFmtId="164" fontId="26" fillId="0" borderId="15" xfId="0" applyNumberFormat="1" applyFont="1" applyBorder="1" applyAlignment="1">
      <alignment horizontal="center" vertical="center"/>
    </xf>
    <xf numFmtId="164" fontId="26" fillId="0" borderId="4" xfId="0" applyNumberFormat="1" applyFont="1" applyBorder="1" applyAlignment="1">
      <alignment horizontal="center" vertical="center"/>
    </xf>
    <xf numFmtId="0" fontId="27" fillId="0" borderId="0" xfId="0" applyFont="1"/>
    <xf numFmtId="164" fontId="19" fillId="0" borderId="0" xfId="0" applyNumberFormat="1" applyFont="1"/>
    <xf numFmtId="0" fontId="18" fillId="0" borderId="0" xfId="0" applyFont="1"/>
    <xf numFmtId="0" fontId="18" fillId="0" borderId="15" xfId="0" applyFont="1" applyBorder="1"/>
    <xf numFmtId="16" fontId="18" fillId="0" borderId="3" xfId="0" applyNumberFormat="1" applyFont="1" applyBorder="1" applyAlignment="1">
      <alignment horizontal="left"/>
    </xf>
    <xf numFmtId="16" fontId="18" fillId="0" borderId="2" xfId="0" applyNumberFormat="1" applyFont="1" applyBorder="1"/>
    <xf numFmtId="164" fontId="18" fillId="0" borderId="0" xfId="0" applyNumberFormat="1" applyFont="1"/>
    <xf numFmtId="164" fontId="18" fillId="0" borderId="2" xfId="0" applyNumberFormat="1" applyFont="1" applyBorder="1"/>
    <xf numFmtId="164" fontId="18" fillId="0" borderId="1" xfId="0" applyNumberFormat="1" applyFont="1" applyBorder="1"/>
    <xf numFmtId="0" fontId="18" fillId="0" borderId="2" xfId="0" applyFont="1" applyBorder="1"/>
    <xf numFmtId="0" fontId="18" fillId="0" borderId="3" xfId="0" applyFont="1" applyBorder="1" applyAlignment="1">
      <alignment horizontal="left"/>
    </xf>
    <xf numFmtId="0" fontId="18" fillId="0" borderId="14" xfId="0" applyFont="1" applyBorder="1"/>
    <xf numFmtId="0" fontId="18" fillId="0" borderId="17" xfId="0" applyFont="1" applyBorder="1"/>
    <xf numFmtId="16" fontId="18" fillId="0" borderId="0" xfId="0" applyNumberFormat="1" applyFont="1"/>
    <xf numFmtId="164" fontId="26" fillId="0" borderId="14" xfId="0" applyNumberFormat="1" applyFont="1" applyBorder="1" applyAlignment="1">
      <alignment horizontal="center"/>
    </xf>
    <xf numFmtId="164" fontId="26" fillId="0" borderId="15" xfId="0" applyNumberFormat="1" applyFont="1" applyBorder="1" applyAlignment="1">
      <alignment horizontal="center"/>
    </xf>
    <xf numFmtId="164" fontId="26" fillId="0" borderId="17" xfId="0" applyNumberFormat="1" applyFont="1" applyBorder="1" applyAlignment="1">
      <alignment horizontal="center"/>
    </xf>
    <xf numFmtId="164" fontId="26" fillId="6" borderId="23" xfId="0" applyNumberFormat="1" applyFont="1" applyFill="1" applyBorder="1"/>
    <xf numFmtId="164" fontId="26" fillId="6" borderId="24" xfId="0" applyNumberFormat="1" applyFont="1" applyFill="1" applyBorder="1"/>
    <xf numFmtId="164" fontId="26" fillId="6" borderId="25" xfId="0" applyNumberFormat="1" applyFont="1" applyFill="1" applyBorder="1"/>
    <xf numFmtId="164" fontId="26" fillId="6" borderId="0" xfId="0" applyNumberFormat="1" applyFont="1" applyFill="1"/>
    <xf numFmtId="164" fontId="26" fillId="0" borderId="0" xfId="0" applyNumberFormat="1" applyFont="1"/>
    <xf numFmtId="0" fontId="20" fillId="0" borderId="2" xfId="1" applyFont="1" applyBorder="1"/>
    <xf numFmtId="0" fontId="20" fillId="0" borderId="2" xfId="1" applyFont="1" applyBorder="1" applyAlignment="1">
      <alignment horizontal="center"/>
    </xf>
    <xf numFmtId="0" fontId="20" fillId="0" borderId="0" xfId="1" applyFont="1" applyAlignment="1">
      <alignment horizontal="center"/>
    </xf>
    <xf numFmtId="164" fontId="20" fillId="0" borderId="2" xfId="1" applyNumberFormat="1" applyFont="1" applyFill="1" applyBorder="1" applyAlignment="1">
      <alignment horizontal="center"/>
    </xf>
    <xf numFmtId="164" fontId="20" fillId="0" borderId="1" xfId="1" applyNumberFormat="1" applyFont="1" applyFill="1" applyBorder="1" applyAlignment="1">
      <alignment horizontal="center"/>
    </xf>
    <xf numFmtId="164" fontId="20" fillId="0" borderId="0" xfId="1" applyNumberFormat="1" applyFont="1" applyFill="1" applyAlignment="1">
      <alignment horizontal="center"/>
    </xf>
    <xf numFmtId="164" fontId="20" fillId="0" borderId="8" xfId="1" applyNumberFormat="1" applyFont="1" applyFill="1" applyBorder="1" applyAlignment="1">
      <alignment horizontal="center"/>
    </xf>
    <xf numFmtId="164" fontId="20" fillId="0" borderId="1" xfId="1" applyNumberFormat="1" applyFont="1" applyBorder="1" applyAlignment="1">
      <alignment horizontal="center"/>
    </xf>
    <xf numFmtId="0" fontId="20" fillId="0" borderId="0" xfId="1" applyFont="1"/>
    <xf numFmtId="164" fontId="20" fillId="0" borderId="2" xfId="1" applyNumberFormat="1" applyFont="1" applyFill="1" applyBorder="1"/>
    <xf numFmtId="164" fontId="20" fillId="0" borderId="1" xfId="1" applyNumberFormat="1" applyFont="1" applyFill="1" applyBorder="1"/>
    <xf numFmtId="164" fontId="20" fillId="0" borderId="0" xfId="1" applyNumberFormat="1" applyFont="1" applyFill="1"/>
    <xf numFmtId="164" fontId="20" fillId="0" borderId="8" xfId="1" applyNumberFormat="1" applyFont="1" applyFill="1" applyBorder="1"/>
    <xf numFmtId="164" fontId="20" fillId="0" borderId="1" xfId="1" applyNumberFormat="1" applyFont="1" applyBorder="1"/>
    <xf numFmtId="164" fontId="20" fillId="2" borderId="1" xfId="1" applyNumberFormat="1" applyFont="1" applyFill="1" applyBorder="1"/>
    <xf numFmtId="164" fontId="20" fillId="9" borderId="1" xfId="1" applyNumberFormat="1" applyFont="1" applyFill="1" applyBorder="1"/>
    <xf numFmtId="164" fontId="20" fillId="11" borderId="0" xfId="1" applyNumberFormat="1" applyFont="1" applyFill="1"/>
    <xf numFmtId="164" fontId="20" fillId="2" borderId="2" xfId="1" applyNumberFormat="1" applyFont="1" applyFill="1" applyBorder="1"/>
    <xf numFmtId="164" fontId="20" fillId="9" borderId="2" xfId="1" applyNumberFormat="1" applyFont="1" applyFill="1" applyBorder="1"/>
    <xf numFmtId="164" fontId="20" fillId="10" borderId="1" xfId="1" applyNumberFormat="1" applyFont="1" applyFill="1" applyBorder="1"/>
    <xf numFmtId="164" fontId="20" fillId="11" borderId="2" xfId="1" applyNumberFormat="1" applyFont="1" applyFill="1" applyBorder="1"/>
    <xf numFmtId="164" fontId="20" fillId="10" borderId="2" xfId="1" applyNumberFormat="1" applyFont="1" applyFill="1" applyBorder="1"/>
    <xf numFmtId="164" fontId="20" fillId="6" borderId="1" xfId="1" applyNumberFormat="1" applyFont="1" applyFill="1" applyBorder="1"/>
    <xf numFmtId="164" fontId="20" fillId="8" borderId="2" xfId="1" applyNumberFormat="1" applyFont="1" applyFill="1" applyBorder="1"/>
    <xf numFmtId="164" fontId="20" fillId="12" borderId="0" xfId="1" applyNumberFormat="1" applyFont="1" applyFill="1"/>
    <xf numFmtId="164" fontId="20" fillId="3" borderId="2" xfId="1" applyNumberFormat="1" applyFont="1" applyFill="1" applyBorder="1"/>
    <xf numFmtId="164" fontId="20" fillId="8" borderId="1" xfId="1" applyNumberFormat="1" applyFont="1" applyFill="1" applyBorder="1"/>
    <xf numFmtId="164" fontId="20" fillId="3" borderId="1" xfId="1" applyNumberFormat="1" applyFont="1" applyFill="1" applyBorder="1"/>
    <xf numFmtId="0" fontId="20" fillId="0" borderId="0" xfId="1" applyFont="1" applyFill="1"/>
    <xf numFmtId="0" fontId="20" fillId="0" borderId="2" xfId="1" applyFont="1" applyFill="1" applyBorder="1"/>
    <xf numFmtId="164" fontId="20" fillId="12" borderId="8" xfId="1" applyNumberFormat="1" applyFont="1" applyFill="1" applyBorder="1"/>
    <xf numFmtId="164" fontId="20" fillId="13" borderId="8" xfId="1" applyNumberFormat="1" applyFont="1" applyFill="1" applyBorder="1"/>
    <xf numFmtId="164" fontId="14" fillId="0" borderId="0" xfId="0" applyNumberFormat="1" applyFont="1" applyFill="1"/>
    <xf numFmtId="164" fontId="14" fillId="2" borderId="0" xfId="0" applyNumberFormat="1" applyFont="1" applyFill="1"/>
    <xf numFmtId="164" fontId="20" fillId="13" borderId="0" xfId="1" applyNumberFormat="1" applyFont="1" applyFill="1"/>
    <xf numFmtId="164" fontId="20" fillId="0" borderId="9" xfId="1" applyNumberFormat="1" applyFont="1" applyFill="1" applyBorder="1"/>
    <xf numFmtId="164" fontId="20" fillId="10" borderId="0" xfId="1" applyNumberFormat="1" applyFont="1" applyFill="1"/>
    <xf numFmtId="164" fontId="20" fillId="6" borderId="8" xfId="1" applyNumberFormat="1" applyFont="1" applyFill="1" applyBorder="1"/>
    <xf numFmtId="164" fontId="20" fillId="10" borderId="9" xfId="1" applyNumberFormat="1" applyFont="1" applyFill="1" applyBorder="1"/>
    <xf numFmtId="164" fontId="16" fillId="0" borderId="9" xfId="1" applyNumberFormat="1" applyFont="1" applyFill="1" applyBorder="1"/>
    <xf numFmtId="0" fontId="20" fillId="0" borderId="1" xfId="1" applyFont="1" applyBorder="1"/>
    <xf numFmtId="164" fontId="20" fillId="0" borderId="3" xfId="1" applyNumberFormat="1" applyFont="1" applyFill="1" applyBorder="1"/>
    <xf numFmtId="164" fontId="20" fillId="0" borderId="10" xfId="1" applyNumberFormat="1" applyFont="1" applyFill="1" applyBorder="1"/>
    <xf numFmtId="164" fontId="20" fillId="13" borderId="3" xfId="1" applyNumberFormat="1" applyFont="1" applyFill="1" applyBorder="1"/>
    <xf numFmtId="0" fontId="14" fillId="0" borderId="2" xfId="0" applyFont="1" applyBorder="1"/>
    <xf numFmtId="164" fontId="20" fillId="13" borderId="2" xfId="1" applyNumberFormat="1" applyFont="1" applyFill="1" applyBorder="1"/>
    <xf numFmtId="164" fontId="20" fillId="0" borderId="10" xfId="1" applyNumberFormat="1" applyFont="1" applyBorder="1"/>
    <xf numFmtId="164" fontId="20" fillId="0" borderId="0" xfId="1" applyNumberFormat="1" applyFont="1"/>
    <xf numFmtId="164" fontId="20" fillId="0" borderId="8" xfId="1" applyNumberFormat="1" applyFont="1" applyBorder="1"/>
    <xf numFmtId="164" fontId="20" fillId="0" borderId="2" xfId="1" applyNumberFormat="1" applyFont="1" applyBorder="1"/>
    <xf numFmtId="164" fontId="20" fillId="0" borderId="26" xfId="1" applyNumberFormat="1" applyFont="1" applyBorder="1"/>
    <xf numFmtId="164" fontId="20" fillId="0" borderId="6" xfId="1" applyNumberFormat="1" applyFont="1" applyBorder="1"/>
    <xf numFmtId="164" fontId="20" fillId="0" borderId="13" xfId="1" applyNumberFormat="1" applyFont="1" applyFill="1" applyBorder="1" applyAlignment="1">
      <alignment vertical="center"/>
    </xf>
    <xf numFmtId="164" fontId="20" fillId="0" borderId="13" xfId="1" applyNumberFormat="1" applyFont="1" applyFill="1" applyBorder="1" applyAlignment="1">
      <alignment vertical="center" wrapText="1"/>
    </xf>
    <xf numFmtId="164" fontId="20" fillId="0" borderId="0" xfId="1" applyNumberFormat="1" applyFont="1" applyFill="1" applyAlignment="1">
      <alignment vertical="center"/>
    </xf>
    <xf numFmtId="164" fontId="20" fillId="0" borderId="0" xfId="1" applyNumberFormat="1" applyFont="1" applyFill="1" applyAlignment="1">
      <alignment vertical="center" wrapText="1"/>
    </xf>
    <xf numFmtId="0" fontId="25" fillId="0" borderId="2" xfId="1" applyFont="1" applyBorder="1"/>
    <xf numFmtId="0" fontId="25" fillId="0" borderId="2" xfId="1" applyFont="1" applyBorder="1" applyAlignment="1">
      <alignment horizontal="center"/>
    </xf>
    <xf numFmtId="164" fontId="25" fillId="2" borderId="4" xfId="1" applyNumberFormat="1" applyFont="1" applyFill="1" applyBorder="1" applyAlignment="1">
      <alignment horizontal="center"/>
    </xf>
    <xf numFmtId="164" fontId="25" fillId="2" borderId="5" xfId="1" applyNumberFormat="1" applyFont="1" applyFill="1" applyBorder="1" applyAlignment="1">
      <alignment horizontal="center"/>
    </xf>
    <xf numFmtId="164" fontId="25" fillId="3" borderId="4" xfId="1" applyNumberFormat="1" applyFont="1" applyFill="1" applyBorder="1" applyAlignment="1">
      <alignment horizontal="center"/>
    </xf>
    <xf numFmtId="164" fontId="25" fillId="3" borderId="5" xfId="1" applyNumberFormat="1" applyFont="1" applyFill="1" applyBorder="1" applyAlignment="1">
      <alignment horizontal="center"/>
    </xf>
    <xf numFmtId="164" fontId="25" fillId="8" borderId="4" xfId="1" applyNumberFormat="1" applyFont="1" applyFill="1" applyBorder="1" applyAlignment="1">
      <alignment horizontal="center"/>
    </xf>
    <xf numFmtId="164" fontId="25" fillId="8" borderId="5" xfId="1" applyNumberFormat="1" applyFont="1" applyFill="1" applyBorder="1" applyAlignment="1">
      <alignment horizontal="center"/>
    </xf>
    <xf numFmtId="164" fontId="25" fillId="9" borderId="4" xfId="1" applyNumberFormat="1" applyFont="1" applyFill="1" applyBorder="1" applyAlignment="1">
      <alignment horizontal="center"/>
    </xf>
    <xf numFmtId="164" fontId="25" fillId="9" borderId="5" xfId="1" applyNumberFormat="1" applyFont="1" applyFill="1" applyBorder="1" applyAlignment="1">
      <alignment horizontal="center"/>
    </xf>
    <xf numFmtId="164" fontId="25" fillId="10" borderId="4" xfId="1" applyNumberFormat="1" applyFont="1" applyFill="1" applyBorder="1" applyAlignment="1">
      <alignment horizontal="center"/>
    </xf>
    <xf numFmtId="164" fontId="25" fillId="10" borderId="5" xfId="1" applyNumberFormat="1" applyFont="1" applyFill="1" applyBorder="1" applyAlignment="1">
      <alignment horizontal="center"/>
    </xf>
    <xf numFmtId="164" fontId="25" fillId="6" borderId="5" xfId="1" applyNumberFormat="1" applyFont="1" applyFill="1" applyBorder="1" applyAlignment="1">
      <alignment horizontal="center"/>
    </xf>
    <xf numFmtId="164" fontId="25" fillId="11" borderId="4" xfId="1" applyNumberFormat="1" applyFont="1" applyFill="1" applyBorder="1" applyAlignment="1">
      <alignment horizontal="center"/>
    </xf>
    <xf numFmtId="164" fontId="25" fillId="11" borderId="6" xfId="1" applyNumberFormat="1" applyFont="1" applyFill="1" applyBorder="1" applyAlignment="1">
      <alignment horizontal="center"/>
    </xf>
    <xf numFmtId="164" fontId="25" fillId="12" borderId="7" xfId="1" applyNumberFormat="1" applyFont="1" applyFill="1" applyBorder="1" applyAlignment="1">
      <alignment horizontal="center"/>
    </xf>
    <xf numFmtId="164" fontId="25" fillId="12" borderId="5" xfId="1" applyNumberFormat="1" applyFont="1" applyFill="1" applyBorder="1" applyAlignment="1">
      <alignment horizontal="center"/>
    </xf>
    <xf numFmtId="164" fontId="25" fillId="13" borderId="31" xfId="1" applyNumberFormat="1" applyFont="1" applyFill="1" applyBorder="1" applyAlignment="1">
      <alignment horizontal="center"/>
    </xf>
    <xf numFmtId="164" fontId="25" fillId="13" borderId="6" xfId="1" applyNumberFormat="1" applyFont="1" applyFill="1" applyBorder="1" applyAlignment="1">
      <alignment horizontal="center"/>
    </xf>
    <xf numFmtId="164" fontId="25" fillId="2" borderId="11" xfId="1" applyNumberFormat="1" applyFont="1" applyFill="1" applyBorder="1" applyAlignment="1">
      <alignment horizontal="center"/>
    </xf>
    <xf numFmtId="164" fontId="25" fillId="2" borderId="12" xfId="1" applyNumberFormat="1" applyFont="1" applyFill="1" applyBorder="1" applyAlignment="1">
      <alignment horizontal="center"/>
    </xf>
    <xf numFmtId="164" fontId="25" fillId="3" borderId="11" xfId="1" applyNumberFormat="1" applyFont="1" applyFill="1" applyBorder="1" applyAlignment="1">
      <alignment horizontal="center"/>
    </xf>
    <xf numFmtId="164" fontId="25" fillId="3" borderId="12" xfId="1" applyNumberFormat="1" applyFont="1" applyFill="1" applyBorder="1" applyAlignment="1">
      <alignment horizontal="center"/>
    </xf>
    <xf numFmtId="164" fontId="25" fillId="8" borderId="11" xfId="1" applyNumberFormat="1" applyFont="1" applyFill="1" applyBorder="1" applyAlignment="1">
      <alignment horizontal="center"/>
    </xf>
    <xf numFmtId="164" fontId="25" fillId="8" borderId="12" xfId="1" applyNumberFormat="1" applyFont="1" applyFill="1" applyBorder="1" applyAlignment="1">
      <alignment horizontal="center"/>
    </xf>
    <xf numFmtId="164" fontId="25" fillId="9" borderId="11" xfId="1" applyNumberFormat="1" applyFont="1" applyFill="1" applyBorder="1" applyAlignment="1">
      <alignment horizontal="center"/>
    </xf>
    <xf numFmtId="164" fontId="25" fillId="9" borderId="12" xfId="1" applyNumberFormat="1" applyFont="1" applyFill="1" applyBorder="1" applyAlignment="1">
      <alignment horizontal="center"/>
    </xf>
    <xf numFmtId="164" fontId="25" fillId="10" borderId="11" xfId="1" applyNumberFormat="1" applyFont="1" applyFill="1" applyBorder="1" applyAlignment="1">
      <alignment horizontal="center"/>
    </xf>
    <xf numFmtId="164" fontId="25" fillId="10" borderId="12" xfId="1" applyNumberFormat="1" applyFont="1" applyFill="1" applyBorder="1" applyAlignment="1">
      <alignment horizontal="center"/>
    </xf>
    <xf numFmtId="164" fontId="25" fillId="6" borderId="11" xfId="1" applyNumberFormat="1" applyFont="1" applyFill="1" applyBorder="1" applyAlignment="1">
      <alignment horizontal="center"/>
    </xf>
    <xf numFmtId="164" fontId="25" fillId="6" borderId="12" xfId="1" applyNumberFormat="1" applyFont="1" applyFill="1" applyBorder="1" applyAlignment="1">
      <alignment horizontal="center"/>
    </xf>
    <xf numFmtId="164" fontId="25" fillId="11" borderId="11" xfId="1" applyNumberFormat="1" applyFont="1" applyFill="1" applyBorder="1" applyAlignment="1">
      <alignment horizontal="center"/>
    </xf>
    <xf numFmtId="164" fontId="25" fillId="11" borderId="12" xfId="1" applyNumberFormat="1" applyFont="1" applyFill="1" applyBorder="1" applyAlignment="1">
      <alignment horizontal="center"/>
    </xf>
    <xf numFmtId="164" fontId="25" fillId="12" borderId="11" xfId="1" applyNumberFormat="1" applyFont="1" applyFill="1" applyBorder="1" applyAlignment="1">
      <alignment horizontal="center"/>
    </xf>
    <xf numFmtId="164" fontId="25" fillId="7" borderId="11" xfId="1" applyNumberFormat="1" applyFont="1" applyFill="1" applyBorder="1" applyAlignment="1">
      <alignment horizontal="center"/>
    </xf>
    <xf numFmtId="164" fontId="25" fillId="7" borderId="12" xfId="1" applyNumberFormat="1" applyFont="1" applyFill="1" applyBorder="1" applyAlignment="1">
      <alignment horizontal="center"/>
    </xf>
    <xf numFmtId="164" fontId="20" fillId="0" borderId="13" xfId="1" applyNumberFormat="1" applyFont="1" applyBorder="1" applyAlignment="1">
      <alignment vertical="center" wrapText="1"/>
    </xf>
    <xf numFmtId="164" fontId="20" fillId="0" borderId="13" xfId="1" applyNumberFormat="1" applyFont="1" applyBorder="1" applyAlignment="1"/>
    <xf numFmtId="164" fontId="20" fillId="0" borderId="0" xfId="1" applyNumberFormat="1" applyFont="1" applyAlignment="1">
      <alignment vertical="center" wrapText="1"/>
    </xf>
    <xf numFmtId="164" fontId="20" fillId="0" borderId="0" xfId="1" applyNumberFormat="1" applyFont="1" applyAlignment="1"/>
    <xf numFmtId="164" fontId="25" fillId="14" borderId="7" xfId="1" applyNumberFormat="1" applyFont="1" applyFill="1" applyBorder="1" applyAlignment="1">
      <alignment horizontal="center"/>
    </xf>
    <xf numFmtId="164" fontId="25" fillId="14" borderId="5" xfId="1" applyNumberFormat="1" applyFont="1" applyFill="1" applyBorder="1" applyAlignment="1">
      <alignment horizontal="center"/>
    </xf>
    <xf numFmtId="164" fontId="20" fillId="14" borderId="1" xfId="1" applyNumberFormat="1" applyFont="1" applyFill="1" applyBorder="1"/>
    <xf numFmtId="164" fontId="20" fillId="14" borderId="8" xfId="1" applyNumberFormat="1" applyFont="1" applyFill="1" applyBorder="1"/>
    <xf numFmtId="164" fontId="20" fillId="14" borderId="10" xfId="1" applyNumberFormat="1" applyFont="1" applyFill="1" applyBorder="1"/>
    <xf numFmtId="164" fontId="25" fillId="14" borderId="11" xfId="1" applyNumberFormat="1" applyFont="1" applyFill="1" applyBorder="1" applyAlignment="1">
      <alignment horizontal="center"/>
    </xf>
    <xf numFmtId="164" fontId="25" fillId="14" borderId="12" xfId="1" applyNumberFormat="1" applyFont="1" applyFill="1" applyBorder="1" applyAlignment="1">
      <alignment horizontal="center"/>
    </xf>
    <xf numFmtId="0" fontId="28" fillId="0" borderId="0" xfId="0" applyFont="1" applyAlignment="1">
      <alignment vertical="center"/>
    </xf>
    <xf numFmtId="165" fontId="0" fillId="0" borderId="0" xfId="0" applyNumberFormat="1"/>
    <xf numFmtId="165" fontId="14" fillId="0" borderId="0" xfId="0" applyNumberFormat="1" applyFont="1"/>
    <xf numFmtId="0" fontId="14" fillId="0" borderId="6" xfId="0" applyFont="1" applyBorder="1"/>
    <xf numFmtId="165" fontId="20" fillId="0" borderId="0" xfId="0" applyNumberFormat="1" applyFont="1"/>
    <xf numFmtId="0" fontId="14" fillId="0" borderId="0" xfId="0" applyFont="1" applyBorder="1"/>
    <xf numFmtId="165" fontId="14" fillId="0" borderId="6" xfId="0" applyNumberFormat="1" applyFont="1" applyBorder="1"/>
    <xf numFmtId="165" fontId="14" fillId="0" borderId="0" xfId="0" applyNumberFormat="1" applyFont="1" applyBorder="1"/>
    <xf numFmtId="0" fontId="14" fillId="0" borderId="0" xfId="0" applyFont="1" applyAlignment="1"/>
    <xf numFmtId="165" fontId="14" fillId="0" borderId="0" xfId="0" applyNumberFormat="1" applyFont="1" applyAlignment="1"/>
    <xf numFmtId="165" fontId="14" fillId="0" borderId="0" xfId="0" applyNumberFormat="1" applyFont="1" applyBorder="1" applyAlignment="1"/>
    <xf numFmtId="165" fontId="20" fillId="0" borderId="0" xfId="0" applyNumberFormat="1" applyFont="1" applyBorder="1" applyAlignment="1">
      <alignment wrapText="1"/>
    </xf>
    <xf numFmtId="0" fontId="14" fillId="0" borderId="0" xfId="0" applyFont="1" applyBorder="1" applyAlignment="1"/>
    <xf numFmtId="0" fontId="0" fillId="0" borderId="0" xfId="0" applyBorder="1" applyAlignment="1"/>
    <xf numFmtId="0" fontId="20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165" fontId="27" fillId="0" borderId="0" xfId="0" applyNumberFormat="1" applyFont="1"/>
    <xf numFmtId="165" fontId="14" fillId="15" borderId="17" xfId="0" applyNumberFormat="1" applyFont="1" applyFill="1" applyBorder="1"/>
    <xf numFmtId="165" fontId="14" fillId="15" borderId="15" xfId="0" applyNumberFormat="1" applyFont="1" applyFill="1" applyBorder="1"/>
    <xf numFmtId="165" fontId="27" fillId="15" borderId="12" xfId="0" applyNumberFormat="1" applyFont="1" applyFill="1" applyBorder="1"/>
    <xf numFmtId="165" fontId="27" fillId="15" borderId="27" xfId="0" applyNumberFormat="1" applyFont="1" applyFill="1" applyBorder="1"/>
    <xf numFmtId="0" fontId="27" fillId="15" borderId="27" xfId="0" applyFont="1" applyFill="1" applyBorder="1"/>
    <xf numFmtId="165" fontId="30" fillId="15" borderId="32" xfId="0" applyNumberFormat="1" applyFont="1" applyFill="1" applyBorder="1"/>
    <xf numFmtId="0" fontId="5" fillId="0" borderId="0" xfId="0" applyFont="1" applyAlignment="1">
      <alignment vertical="center" wrapText="1"/>
    </xf>
    <xf numFmtId="165" fontId="14" fillId="0" borderId="15" xfId="0" applyNumberFormat="1" applyFont="1" applyFill="1" applyBorder="1" applyAlignment="1">
      <alignment horizontal="left" vertical="center"/>
    </xf>
    <xf numFmtId="165" fontId="14" fillId="15" borderId="28" xfId="0" applyNumberFormat="1" applyFont="1" applyFill="1" applyBorder="1" applyAlignment="1"/>
    <xf numFmtId="165" fontId="14" fillId="15" borderId="39" xfId="0" applyNumberFormat="1" applyFont="1" applyFill="1" applyBorder="1" applyAlignment="1"/>
    <xf numFmtId="165" fontId="14" fillId="15" borderId="42" xfId="0" applyNumberFormat="1" applyFont="1" applyFill="1" applyBorder="1" applyAlignment="1"/>
    <xf numFmtId="0" fontId="29" fillId="0" borderId="0" xfId="0" applyFont="1" applyFill="1" applyBorder="1" applyAlignment="1">
      <alignment vertical="center" wrapText="1"/>
    </xf>
    <xf numFmtId="0" fontId="14" fillId="0" borderId="0" xfId="0" applyFont="1" applyFill="1"/>
    <xf numFmtId="165" fontId="29" fillId="0" borderId="0" xfId="0" applyNumberFormat="1" applyFont="1" applyFill="1" applyBorder="1" applyAlignment="1">
      <alignment vertical="center" wrapText="1"/>
    </xf>
    <xf numFmtId="165" fontId="20" fillId="15" borderId="28" xfId="0" applyNumberFormat="1" applyFont="1" applyFill="1" applyBorder="1" applyAlignment="1">
      <alignment wrapText="1"/>
    </xf>
    <xf numFmtId="165" fontId="14" fillId="15" borderId="5" xfId="0" applyNumberFormat="1" applyFont="1" applyFill="1" applyBorder="1"/>
    <xf numFmtId="165" fontId="14" fillId="15" borderId="4" xfId="0" applyNumberFormat="1" applyFont="1" applyFill="1" applyBorder="1"/>
    <xf numFmtId="165" fontId="27" fillId="16" borderId="12" xfId="0" applyNumberFormat="1" applyFont="1" applyFill="1" applyBorder="1"/>
    <xf numFmtId="165" fontId="27" fillId="16" borderId="23" xfId="0" applyNumberFormat="1" applyFont="1" applyFill="1" applyBorder="1"/>
    <xf numFmtId="165" fontId="18" fillId="0" borderId="0" xfId="0" applyNumberFormat="1" applyFont="1" applyAlignment="1">
      <alignment wrapText="1"/>
    </xf>
    <xf numFmtId="0" fontId="0" fillId="0" borderId="0" xfId="0" applyFont="1"/>
    <xf numFmtId="164" fontId="26" fillId="10" borderId="3" xfId="1" applyNumberFormat="1" applyFont="1" applyFill="1" applyBorder="1" applyAlignment="1">
      <alignment horizontal="center" vertical="center" wrapText="1"/>
    </xf>
    <xf numFmtId="164" fontId="26" fillId="1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4" fillId="0" borderId="1" xfId="1" applyFont="1" applyBorder="1" applyAlignment="1">
      <alignment horizontal="center" vertical="center"/>
    </xf>
    <xf numFmtId="164" fontId="26" fillId="2" borderId="3" xfId="1" applyNumberFormat="1" applyFont="1" applyFill="1" applyBorder="1" applyAlignment="1">
      <alignment horizontal="center" vertical="center"/>
    </xf>
    <xf numFmtId="164" fontId="26" fillId="2" borderId="1" xfId="1" applyNumberFormat="1" applyFont="1" applyFill="1" applyBorder="1" applyAlignment="1">
      <alignment horizontal="center" vertical="center"/>
    </xf>
    <xf numFmtId="164" fontId="26" fillId="3" borderId="3" xfId="1" applyNumberFormat="1" applyFont="1" applyFill="1" applyBorder="1" applyAlignment="1">
      <alignment horizontal="center" vertical="center"/>
    </xf>
    <xf numFmtId="164" fontId="26" fillId="3" borderId="1" xfId="1" applyNumberFormat="1" applyFont="1" applyFill="1" applyBorder="1" applyAlignment="1">
      <alignment horizontal="center" vertical="center"/>
    </xf>
    <xf numFmtId="164" fontId="26" fillId="8" borderId="3" xfId="1" applyNumberFormat="1" applyFont="1" applyFill="1" applyBorder="1" applyAlignment="1">
      <alignment horizontal="center" vertical="center" wrapText="1"/>
    </xf>
    <xf numFmtId="164" fontId="26" fillId="8" borderId="1" xfId="1" applyNumberFormat="1" applyFont="1" applyFill="1" applyBorder="1" applyAlignment="1">
      <alignment horizontal="center" vertical="center" wrapText="1"/>
    </xf>
    <xf numFmtId="164" fontId="26" fillId="9" borderId="3" xfId="1" applyNumberFormat="1" applyFont="1" applyFill="1" applyBorder="1" applyAlignment="1">
      <alignment horizontal="center" vertical="center" wrapText="1"/>
    </xf>
    <xf numFmtId="164" fontId="26" fillId="9" borderId="1" xfId="1" applyNumberFormat="1" applyFont="1" applyFill="1" applyBorder="1" applyAlignment="1">
      <alignment horizontal="center" vertical="center" wrapText="1"/>
    </xf>
    <xf numFmtId="164" fontId="26" fillId="6" borderId="3" xfId="1" applyNumberFormat="1" applyFont="1" applyFill="1" applyBorder="1" applyAlignment="1">
      <alignment horizontal="center" vertical="center"/>
    </xf>
    <xf numFmtId="164" fontId="26" fillId="6" borderId="1" xfId="1" applyNumberFormat="1" applyFont="1" applyFill="1" applyBorder="1" applyAlignment="1">
      <alignment horizontal="center" vertical="center"/>
    </xf>
    <xf numFmtId="164" fontId="26" fillId="11" borderId="3" xfId="1" applyNumberFormat="1" applyFont="1" applyFill="1" applyBorder="1" applyAlignment="1">
      <alignment horizontal="center" vertical="center"/>
    </xf>
    <xf numFmtId="164" fontId="26" fillId="11" borderId="1" xfId="1" applyNumberFormat="1" applyFont="1" applyFill="1" applyBorder="1" applyAlignment="1">
      <alignment horizontal="center" vertical="center"/>
    </xf>
    <xf numFmtId="164" fontId="26" fillId="12" borderId="3" xfId="1" applyNumberFormat="1" applyFont="1" applyFill="1" applyBorder="1" applyAlignment="1">
      <alignment horizontal="center" vertical="center"/>
    </xf>
    <xf numFmtId="164" fontId="26" fillId="12" borderId="1" xfId="1" applyNumberFormat="1" applyFont="1" applyFill="1" applyBorder="1" applyAlignment="1">
      <alignment horizontal="center" vertical="center"/>
    </xf>
    <xf numFmtId="164" fontId="26" fillId="13" borderId="3" xfId="1" applyNumberFormat="1" applyFont="1" applyFill="1" applyBorder="1" applyAlignment="1">
      <alignment horizontal="center" vertical="center"/>
    </xf>
    <xf numFmtId="164" fontId="26" fillId="13" borderId="1" xfId="1" applyNumberFormat="1" applyFont="1" applyFill="1" applyBorder="1" applyAlignment="1">
      <alignment horizontal="center" vertical="center"/>
    </xf>
    <xf numFmtId="164" fontId="26" fillId="14" borderId="3" xfId="1" applyNumberFormat="1" applyFont="1" applyFill="1" applyBorder="1" applyAlignment="1">
      <alignment horizontal="center" vertical="center"/>
    </xf>
    <xf numFmtId="164" fontId="26" fillId="14" borderId="1" xfId="1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15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9" fillId="0" borderId="14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12" fillId="8" borderId="19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164" fontId="9" fillId="8" borderId="21" xfId="0" applyNumberFormat="1" applyFont="1" applyFill="1" applyBorder="1" applyAlignment="1">
      <alignment horizontal="center" vertical="center" wrapText="1"/>
    </xf>
    <xf numFmtId="164" fontId="9" fillId="8" borderId="6" xfId="0" applyNumberFormat="1" applyFont="1" applyFill="1" applyBorder="1" applyAlignment="1">
      <alignment horizontal="center" vertical="center" wrapText="1"/>
    </xf>
    <xf numFmtId="164" fontId="9" fillId="8" borderId="22" xfId="0" applyNumberFormat="1" applyFont="1" applyFill="1" applyBorder="1" applyAlignment="1">
      <alignment horizontal="center" vertical="center"/>
    </xf>
    <xf numFmtId="164" fontId="9" fillId="8" borderId="4" xfId="0" applyNumberFormat="1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164" fontId="9" fillId="8" borderId="2" xfId="0" applyNumberFormat="1" applyFont="1" applyFill="1" applyBorder="1" applyAlignment="1">
      <alignment horizontal="center" vertical="center"/>
    </xf>
    <xf numFmtId="164" fontId="9" fillId="8" borderId="21" xfId="0" applyNumberFormat="1" applyFont="1" applyFill="1" applyBorder="1" applyAlignment="1">
      <alignment horizontal="center" vertical="center"/>
    </xf>
    <xf numFmtId="164" fontId="9" fillId="8" borderId="6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4" fillId="9" borderId="15" xfId="0" applyFont="1" applyFill="1" applyBorder="1" applyAlignment="1">
      <alignment horizontal="center" vertical="center"/>
    </xf>
    <xf numFmtId="164" fontId="24" fillId="9" borderId="15" xfId="0" applyNumberFormat="1" applyFont="1" applyFill="1" applyBorder="1" applyAlignment="1">
      <alignment horizontal="center" vertical="center" wrapText="1"/>
    </xf>
    <xf numFmtId="0" fontId="23" fillId="9" borderId="0" xfId="0" applyFont="1" applyFill="1" applyAlignment="1">
      <alignment horizontal="center" vertical="center"/>
    </xf>
    <xf numFmtId="164" fontId="24" fillId="9" borderId="15" xfId="0" applyNumberFormat="1" applyFont="1" applyFill="1" applyBorder="1" applyAlignment="1">
      <alignment horizontal="center" vertical="center"/>
    </xf>
    <xf numFmtId="164" fontId="24" fillId="9" borderId="22" xfId="0" applyNumberFormat="1" applyFont="1" applyFill="1" applyBorder="1" applyAlignment="1">
      <alignment horizontal="center" vertical="center"/>
    </xf>
    <xf numFmtId="164" fontId="24" fillId="9" borderId="2" xfId="0" applyNumberFormat="1" applyFont="1" applyFill="1" applyBorder="1" applyAlignment="1">
      <alignment horizontal="center" vertical="center"/>
    </xf>
    <xf numFmtId="164" fontId="24" fillId="9" borderId="4" xfId="0" applyNumberFormat="1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3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9" fillId="10" borderId="19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0" fontId="9" fillId="10" borderId="20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164" fontId="9" fillId="10" borderId="21" xfId="0" applyNumberFormat="1" applyFont="1" applyFill="1" applyBorder="1" applyAlignment="1">
      <alignment horizontal="center" vertical="center"/>
    </xf>
    <xf numFmtId="164" fontId="9" fillId="10" borderId="0" xfId="0" applyNumberFormat="1" applyFont="1" applyFill="1" applyAlignment="1">
      <alignment horizontal="center" vertical="center"/>
    </xf>
    <xf numFmtId="164" fontId="9" fillId="10" borderId="22" xfId="0" applyNumberFormat="1" applyFont="1" applyFill="1" applyBorder="1" applyAlignment="1">
      <alignment horizontal="center" vertical="center" wrapText="1"/>
    </xf>
    <xf numFmtId="164" fontId="9" fillId="10" borderId="2" xfId="0" applyNumberFormat="1" applyFont="1" applyFill="1" applyBorder="1" applyAlignment="1">
      <alignment horizontal="center" vertical="center" wrapText="1"/>
    </xf>
    <xf numFmtId="0" fontId="11" fillId="10" borderId="0" xfId="0" applyFont="1" applyFill="1" applyAlignment="1">
      <alignment horizontal="center" vertical="center"/>
    </xf>
    <xf numFmtId="164" fontId="9" fillId="10" borderId="22" xfId="0" applyNumberFormat="1" applyFont="1" applyFill="1" applyBorder="1" applyAlignment="1">
      <alignment horizontal="center" vertical="center"/>
    </xf>
    <xf numFmtId="164" fontId="9" fillId="10" borderId="2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64" fontId="9" fillId="10" borderId="4" xfId="0" applyNumberFormat="1" applyFont="1" applyFill="1" applyBorder="1" applyAlignment="1">
      <alignment horizontal="center" vertical="center" wrapText="1"/>
    </xf>
    <xf numFmtId="164" fontId="9" fillId="10" borderId="21" xfId="0" applyNumberFormat="1" applyFont="1" applyFill="1" applyBorder="1" applyAlignment="1">
      <alignment horizontal="center" vertical="center" wrapText="1"/>
    </xf>
    <xf numFmtId="164" fontId="9" fillId="10" borderId="0" xfId="0" applyNumberFormat="1" applyFont="1" applyFill="1" applyAlignment="1">
      <alignment horizontal="center" vertical="center" wrapText="1"/>
    </xf>
    <xf numFmtId="164" fontId="9" fillId="10" borderId="20" xfId="0" applyNumberFormat="1" applyFont="1" applyFill="1" applyBorder="1" applyAlignment="1">
      <alignment horizontal="center" vertical="center" wrapText="1"/>
    </xf>
    <xf numFmtId="164" fontId="9" fillId="10" borderId="5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23" fillId="6" borderId="0" xfId="0" applyFont="1" applyFill="1" applyAlignment="1">
      <alignment horizontal="center" vertical="center"/>
    </xf>
    <xf numFmtId="164" fontId="26" fillId="6" borderId="20" xfId="0" applyNumberFormat="1" applyFont="1" applyFill="1" applyBorder="1" applyAlignment="1">
      <alignment horizontal="center" vertical="center"/>
    </xf>
    <xf numFmtId="164" fontId="26" fillId="6" borderId="5" xfId="0" applyNumberFormat="1" applyFont="1" applyFill="1" applyBorder="1" applyAlignment="1">
      <alignment horizontal="center" vertical="center"/>
    </xf>
    <xf numFmtId="0" fontId="26" fillId="0" borderId="14" xfId="0" applyFont="1" applyBorder="1" applyAlignment="1">
      <alignment horizontal="center"/>
    </xf>
    <xf numFmtId="0" fontId="26" fillId="0" borderId="17" xfId="0" applyFont="1" applyBorder="1" applyAlignment="1">
      <alignment horizontal="center"/>
    </xf>
    <xf numFmtId="0" fontId="26" fillId="6" borderId="19" xfId="0" applyFont="1" applyFill="1" applyBorder="1" applyAlignment="1">
      <alignment horizontal="center" vertical="center"/>
    </xf>
    <xf numFmtId="0" fontId="26" fillId="6" borderId="18" xfId="0" applyFont="1" applyFill="1" applyBorder="1" applyAlignment="1">
      <alignment horizontal="center" vertical="center"/>
    </xf>
    <xf numFmtId="0" fontId="26" fillId="6" borderId="22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/>
    </xf>
    <xf numFmtId="164" fontId="26" fillId="6" borderId="21" xfId="0" applyNumberFormat="1" applyFont="1" applyFill="1" applyBorder="1" applyAlignment="1">
      <alignment horizontal="center" vertical="center"/>
    </xf>
    <xf numFmtId="164" fontId="26" fillId="6" borderId="6" xfId="0" applyNumberFormat="1" applyFont="1" applyFill="1" applyBorder="1" applyAlignment="1">
      <alignment horizontal="center" vertical="center"/>
    </xf>
    <xf numFmtId="164" fontId="26" fillId="6" borderId="22" xfId="0" applyNumberFormat="1" applyFont="1" applyFill="1" applyBorder="1" applyAlignment="1">
      <alignment horizontal="center" vertical="center"/>
    </xf>
    <xf numFmtId="164" fontId="26" fillId="6" borderId="4" xfId="0" applyNumberFormat="1" applyFont="1" applyFill="1" applyBorder="1" applyAlignment="1">
      <alignment horizontal="center" vertical="center"/>
    </xf>
    <xf numFmtId="165" fontId="18" fillId="0" borderId="28" xfId="0" applyNumberFormat="1" applyFont="1" applyFill="1" applyBorder="1" applyAlignment="1">
      <alignment horizontal="left" wrapText="1"/>
    </xf>
    <xf numFmtId="0" fontId="20" fillId="0" borderId="28" xfId="0" applyFont="1" applyBorder="1" applyAlignment="1">
      <alignment horizontal="left" wrapText="1"/>
    </xf>
    <xf numFmtId="165" fontId="20" fillId="0" borderId="28" xfId="0" applyNumberFormat="1" applyFont="1" applyBorder="1" applyAlignment="1">
      <alignment horizontal="left" wrapText="1"/>
    </xf>
    <xf numFmtId="0" fontId="29" fillId="15" borderId="35" xfId="0" applyFont="1" applyFill="1" applyBorder="1" applyAlignment="1">
      <alignment horizontal="center" vertical="center" wrapText="1"/>
    </xf>
    <xf numFmtId="0" fontId="29" fillId="15" borderId="33" xfId="0" applyFont="1" applyFill="1" applyBorder="1" applyAlignment="1">
      <alignment horizontal="center" vertical="center" wrapText="1"/>
    </xf>
    <xf numFmtId="0" fontId="29" fillId="15" borderId="36" xfId="0" applyFont="1" applyFill="1" applyBorder="1" applyAlignment="1">
      <alignment horizontal="center" vertical="center" wrapText="1"/>
    </xf>
    <xf numFmtId="0" fontId="29" fillId="15" borderId="37" xfId="0" applyFont="1" applyFill="1" applyBorder="1" applyAlignment="1">
      <alignment horizontal="center" vertical="center" wrapText="1"/>
    </xf>
    <xf numFmtId="0" fontId="29" fillId="15" borderId="38" xfId="0" applyFont="1" applyFill="1" applyBorder="1" applyAlignment="1">
      <alignment horizontal="center" vertical="center" wrapText="1"/>
    </xf>
    <xf numFmtId="0" fontId="29" fillId="15" borderId="39" xfId="0" applyFont="1" applyFill="1" applyBorder="1" applyAlignment="1">
      <alignment horizontal="center" vertical="center" wrapText="1"/>
    </xf>
    <xf numFmtId="165" fontId="29" fillId="15" borderId="28" xfId="0" applyNumberFormat="1" applyFont="1" applyFill="1" applyBorder="1" applyAlignment="1">
      <alignment horizontal="center" vertical="center" wrapText="1"/>
    </xf>
    <xf numFmtId="0" fontId="23" fillId="15" borderId="35" xfId="0" applyFont="1" applyFill="1" applyBorder="1" applyAlignment="1">
      <alignment horizontal="center" vertical="center" wrapText="1"/>
    </xf>
    <xf numFmtId="0" fontId="23" fillId="15" borderId="33" xfId="0" applyFont="1" applyFill="1" applyBorder="1" applyAlignment="1">
      <alignment horizontal="center" vertical="center" wrapText="1"/>
    </xf>
    <xf numFmtId="0" fontId="23" fillId="15" borderId="36" xfId="0" applyFont="1" applyFill="1" applyBorder="1" applyAlignment="1">
      <alignment horizontal="center" vertical="center" wrapText="1"/>
    </xf>
    <xf numFmtId="0" fontId="23" fillId="15" borderId="26" xfId="0" applyFont="1" applyFill="1" applyBorder="1" applyAlignment="1">
      <alignment horizontal="center" vertical="center" wrapText="1"/>
    </xf>
    <xf numFmtId="0" fontId="23" fillId="15" borderId="0" xfId="0" applyFont="1" applyFill="1" applyBorder="1" applyAlignment="1">
      <alignment horizontal="center" vertical="center" wrapText="1"/>
    </xf>
    <xf numFmtId="0" fontId="23" fillId="15" borderId="10" xfId="0" applyFont="1" applyFill="1" applyBorder="1" applyAlignment="1">
      <alignment horizontal="center" vertical="center" wrapText="1"/>
    </xf>
    <xf numFmtId="0" fontId="23" fillId="15" borderId="37" xfId="0" applyFont="1" applyFill="1" applyBorder="1" applyAlignment="1">
      <alignment horizontal="center" vertical="center" wrapText="1"/>
    </xf>
    <xf numFmtId="0" fontId="23" fillId="15" borderId="38" xfId="0" applyFont="1" applyFill="1" applyBorder="1" applyAlignment="1">
      <alignment horizontal="center" vertical="center" wrapText="1"/>
    </xf>
    <xf numFmtId="0" fontId="23" fillId="15" borderId="39" xfId="0" applyFont="1" applyFill="1" applyBorder="1" applyAlignment="1">
      <alignment horizontal="center" vertical="center" wrapText="1"/>
    </xf>
    <xf numFmtId="0" fontId="29" fillId="15" borderId="28" xfId="0" applyFont="1" applyFill="1" applyBorder="1" applyAlignment="1">
      <alignment horizontal="center" vertical="center" wrapText="1"/>
    </xf>
    <xf numFmtId="0" fontId="29" fillId="15" borderId="28" xfId="0" applyFont="1" applyFill="1" applyBorder="1" applyAlignment="1">
      <alignment horizontal="center" vertical="center"/>
    </xf>
    <xf numFmtId="0" fontId="29" fillId="15" borderId="47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left"/>
    </xf>
    <xf numFmtId="0" fontId="18" fillId="0" borderId="16" xfId="0" applyFont="1" applyBorder="1" applyAlignment="1">
      <alignment horizontal="left"/>
    </xf>
    <xf numFmtId="0" fontId="18" fillId="0" borderId="17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25" fillId="0" borderId="28" xfId="0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 wrapText="1"/>
    </xf>
    <xf numFmtId="165" fontId="31" fillId="15" borderId="28" xfId="0" applyNumberFormat="1" applyFont="1" applyFill="1" applyBorder="1" applyAlignment="1">
      <alignment horizontal="center" vertical="center"/>
    </xf>
    <xf numFmtId="165" fontId="32" fillId="15" borderId="33" xfId="0" applyNumberFormat="1" applyFont="1" applyFill="1" applyBorder="1" applyAlignment="1">
      <alignment horizontal="center" vertical="center"/>
    </xf>
    <xf numFmtId="165" fontId="32" fillId="15" borderId="34" xfId="0" applyNumberFormat="1" applyFont="1" applyFill="1" applyBorder="1" applyAlignment="1">
      <alignment horizontal="center" vertical="center"/>
    </xf>
    <xf numFmtId="165" fontId="18" fillId="0" borderId="46" xfId="0" applyNumberFormat="1" applyFont="1" applyFill="1" applyBorder="1" applyAlignment="1">
      <alignment horizontal="left" wrapText="1"/>
    </xf>
    <xf numFmtId="165" fontId="20" fillId="0" borderId="0" xfId="0" applyNumberFormat="1" applyFont="1" applyBorder="1" applyAlignment="1">
      <alignment horizontal="left" wrapText="1"/>
    </xf>
    <xf numFmtId="0" fontId="14" fillId="0" borderId="28" xfId="0" applyFont="1" applyBorder="1" applyAlignment="1">
      <alignment horizontal="left" vertical="center"/>
    </xf>
    <xf numFmtId="0" fontId="14" fillId="0" borderId="40" xfId="0" applyFont="1" applyBorder="1" applyAlignment="1">
      <alignment horizontal="left" vertical="center"/>
    </xf>
    <xf numFmtId="0" fontId="32" fillId="16" borderId="28" xfId="0" applyFont="1" applyFill="1" applyBorder="1" applyAlignment="1">
      <alignment horizontal="center" vertical="center"/>
    </xf>
    <xf numFmtId="165" fontId="32" fillId="16" borderId="28" xfId="0" applyNumberFormat="1" applyFont="1" applyFill="1" applyBorder="1" applyAlignment="1">
      <alignment horizontal="center" vertical="center"/>
    </xf>
    <xf numFmtId="0" fontId="33" fillId="16" borderId="28" xfId="0" applyFont="1" applyFill="1" applyBorder="1" applyAlignment="1">
      <alignment horizontal="center" vertical="center" wrapText="1"/>
    </xf>
    <xf numFmtId="165" fontId="18" fillId="0" borderId="15" xfId="0" applyNumberFormat="1" applyFont="1" applyBorder="1" applyAlignment="1">
      <alignment horizontal="center" vertical="center" wrapText="1"/>
    </xf>
    <xf numFmtId="165" fontId="18" fillId="0" borderId="15" xfId="0" applyNumberFormat="1" applyFont="1" applyBorder="1" applyAlignment="1">
      <alignment vertical="center" wrapText="1"/>
    </xf>
    <xf numFmtId="165" fontId="18" fillId="0" borderId="40" xfId="0" applyNumberFormat="1" applyFont="1" applyBorder="1" applyAlignment="1">
      <alignment horizontal="center" vertical="center" wrapText="1"/>
    </xf>
    <xf numFmtId="165" fontId="18" fillId="0" borderId="41" xfId="0" applyNumberFormat="1" applyFont="1" applyBorder="1" applyAlignment="1">
      <alignment horizontal="center" vertical="center" wrapText="1"/>
    </xf>
    <xf numFmtId="165" fontId="18" fillId="0" borderId="42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/>
    </xf>
    <xf numFmtId="165" fontId="18" fillId="0" borderId="14" xfId="0" applyNumberFormat="1" applyFont="1" applyBorder="1" applyAlignment="1">
      <alignment vertical="center" wrapText="1"/>
    </xf>
    <xf numFmtId="165" fontId="18" fillId="0" borderId="16" xfId="0" applyNumberFormat="1" applyFont="1" applyBorder="1" applyAlignment="1">
      <alignment vertical="center" wrapText="1"/>
    </xf>
    <xf numFmtId="165" fontId="18" fillId="0" borderId="17" xfId="0" applyNumberFormat="1" applyFont="1" applyBorder="1" applyAlignment="1">
      <alignment vertical="center" wrapText="1"/>
    </xf>
    <xf numFmtId="165" fontId="18" fillId="0" borderId="15" xfId="0" applyNumberFormat="1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165" fontId="18" fillId="0" borderId="43" xfId="0" applyNumberFormat="1" applyFont="1" applyBorder="1" applyAlignment="1">
      <alignment horizontal="left" wrapText="1"/>
    </xf>
    <xf numFmtId="165" fontId="18" fillId="0" borderId="44" xfId="0" applyNumberFormat="1" applyFont="1" applyBorder="1" applyAlignment="1">
      <alignment horizontal="left" wrapText="1"/>
    </xf>
    <xf numFmtId="165" fontId="18" fillId="0" borderId="45" xfId="0" applyNumberFormat="1" applyFont="1" applyBorder="1" applyAlignment="1">
      <alignment horizontal="left" wrapText="1"/>
    </xf>
    <xf numFmtId="165" fontId="18" fillId="0" borderId="4" xfId="0" applyNumberFormat="1" applyFont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8" fillId="0" borderId="0" xfId="0" applyFont="1" applyAlignment="1">
      <alignment horizontal="center" vertical="center"/>
    </xf>
    <xf numFmtId="164" fontId="27" fillId="16" borderId="23" xfId="0" applyNumberFormat="1" applyFont="1" applyFill="1" applyBorder="1"/>
    <xf numFmtId="164" fontId="27" fillId="0" borderId="0" xfId="0" applyNumberFormat="1" applyFont="1"/>
    <xf numFmtId="164" fontId="18" fillId="0" borderId="4" xfId="0" applyNumberFormat="1" applyFont="1" applyBorder="1" applyAlignment="1">
      <alignment wrapText="1"/>
    </xf>
    <xf numFmtId="164" fontId="18" fillId="0" borderId="15" xfId="0" applyNumberFormat="1" applyFont="1" applyBorder="1" applyAlignment="1">
      <alignment wrapText="1"/>
    </xf>
    <xf numFmtId="164" fontId="18" fillId="0" borderId="0" xfId="0" applyNumberFormat="1" applyFont="1" applyAlignment="1">
      <alignment wrapText="1"/>
    </xf>
    <xf numFmtId="164" fontId="27" fillId="16" borderId="12" xfId="0" applyNumberFormat="1" applyFont="1" applyFill="1" applyBorder="1"/>
    <xf numFmtId="164" fontId="27" fillId="0" borderId="0" xfId="0" applyNumberFormat="1" applyFont="1" applyBorder="1"/>
    <xf numFmtId="164" fontId="14" fillId="0" borderId="15" xfId="0" applyNumberFormat="1" applyFont="1" applyBorder="1"/>
    <xf numFmtId="164" fontId="0" fillId="0" borderId="0" xfId="0" applyNumberFormat="1" applyFont="1"/>
    <xf numFmtId="164" fontId="30" fillId="0" borderId="0" xfId="0" applyNumberFormat="1" applyFont="1"/>
    <xf numFmtId="164" fontId="27" fillId="16" borderId="32" xfId="0" applyNumberFormat="1" applyFont="1" applyFill="1" applyBorder="1"/>
    <xf numFmtId="164" fontId="27" fillId="16" borderId="28" xfId="0" applyNumberFormat="1" applyFont="1" applyFill="1" applyBorder="1"/>
    <xf numFmtId="0" fontId="27" fillId="15" borderId="15" xfId="0" applyFont="1" applyFill="1" applyBorder="1" applyAlignment="1">
      <alignment horizontal="center" vertical="center"/>
    </xf>
    <xf numFmtId="165" fontId="27" fillId="15" borderId="15" xfId="0" applyNumberFormat="1" applyFont="1" applyFill="1" applyBorder="1" applyAlignment="1">
      <alignment horizontal="center" vertical="center"/>
    </xf>
    <xf numFmtId="0" fontId="27" fillId="15" borderId="15" xfId="0" applyFont="1" applyFill="1" applyBorder="1" applyAlignment="1">
      <alignment horizontal="center" vertical="center" wrapText="1"/>
    </xf>
    <xf numFmtId="164" fontId="25" fillId="13" borderId="29" xfId="1" applyNumberFormat="1" applyFont="1" applyFill="1" applyBorder="1"/>
    <xf numFmtId="164" fontId="25" fillId="0" borderId="2" xfId="1" applyNumberFormat="1" applyFont="1" applyBorder="1"/>
    <xf numFmtId="164" fontId="25" fillId="0" borderId="10" xfId="1" applyNumberFormat="1" applyFont="1" applyBorder="1"/>
    <xf numFmtId="164" fontId="25" fillId="14" borderId="30" xfId="1" applyNumberFormat="1" applyFont="1" applyFill="1" applyBorder="1"/>
  </cellXfs>
  <cellStyles count="2">
    <cellStyle name="Normal" xfId="0" builtinId="0"/>
    <cellStyle name="Normal 2" xfId="1" xr:uid="{28534187-D171-4854-A79E-928411AB93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AA9A2-C126-460E-A053-B978F195A98A}">
  <dimension ref="A1:V88"/>
  <sheetViews>
    <sheetView tabSelected="1" topLeftCell="H1" zoomScaleNormal="100" workbookViewId="0">
      <selection activeCell="Q49" sqref="Q49"/>
    </sheetView>
  </sheetViews>
  <sheetFormatPr defaultRowHeight="15" x14ac:dyDescent="0.25"/>
  <cols>
    <col min="1" max="1" width="56.28515625" bestFit="1" customWidth="1"/>
    <col min="3" max="3" width="11.5703125" bestFit="1" customWidth="1"/>
    <col min="4" max="4" width="12.28515625" customWidth="1"/>
    <col min="5" max="6" width="10.85546875" bestFit="1" customWidth="1"/>
    <col min="7" max="7" width="11.85546875" bestFit="1" customWidth="1"/>
    <col min="8" max="8" width="11.5703125" bestFit="1" customWidth="1"/>
    <col min="9" max="9" width="12" bestFit="1" customWidth="1"/>
    <col min="10" max="10" width="12" style="1" bestFit="1" customWidth="1"/>
    <col min="11" max="12" width="10.85546875" bestFit="1" customWidth="1"/>
    <col min="13" max="13" width="13.140625" customWidth="1"/>
    <col min="14" max="14" width="11" customWidth="1"/>
    <col min="15" max="16" width="12.5703125" bestFit="1" customWidth="1"/>
    <col min="17" max="18" width="12" bestFit="1" customWidth="1"/>
    <col min="19" max="19" width="11.85546875" bestFit="1" customWidth="1"/>
    <col min="20" max="20" width="12" bestFit="1" customWidth="1"/>
    <col min="21" max="22" width="12.42578125" bestFit="1" customWidth="1"/>
  </cols>
  <sheetData>
    <row r="1" spans="1:22" x14ac:dyDescent="0.25">
      <c r="A1" s="261" t="s">
        <v>0</v>
      </c>
      <c r="B1" s="173"/>
      <c r="C1" s="262" t="s">
        <v>1</v>
      </c>
      <c r="D1" s="263"/>
      <c r="E1" s="264" t="s">
        <v>2</v>
      </c>
      <c r="F1" s="265"/>
      <c r="G1" s="266" t="s">
        <v>3</v>
      </c>
      <c r="H1" s="267"/>
      <c r="I1" s="268" t="s">
        <v>4</v>
      </c>
      <c r="J1" s="269"/>
      <c r="K1" s="258" t="s">
        <v>5</v>
      </c>
      <c r="L1" s="259"/>
      <c r="M1" s="270" t="s">
        <v>6</v>
      </c>
      <c r="N1" s="271"/>
      <c r="O1" s="272" t="s">
        <v>7</v>
      </c>
      <c r="P1" s="273"/>
      <c r="Q1" s="274" t="s">
        <v>8</v>
      </c>
      <c r="R1" s="275"/>
      <c r="S1" s="276" t="s">
        <v>9</v>
      </c>
      <c r="T1" s="277"/>
      <c r="U1" s="278" t="s">
        <v>10</v>
      </c>
      <c r="V1" s="279"/>
    </row>
    <row r="2" spans="1:22" x14ac:dyDescent="0.25">
      <c r="A2" s="261"/>
      <c r="B2" s="173"/>
      <c r="C2" s="262"/>
      <c r="D2" s="263"/>
      <c r="E2" s="264"/>
      <c r="F2" s="265"/>
      <c r="G2" s="266"/>
      <c r="H2" s="267"/>
      <c r="I2" s="268"/>
      <c r="J2" s="269"/>
      <c r="K2" s="258"/>
      <c r="L2" s="259"/>
      <c r="M2" s="270"/>
      <c r="N2" s="271"/>
      <c r="O2" s="272"/>
      <c r="P2" s="273"/>
      <c r="Q2" s="274"/>
      <c r="R2" s="275"/>
      <c r="S2" s="276"/>
      <c r="T2" s="277"/>
      <c r="U2" s="278"/>
      <c r="V2" s="279"/>
    </row>
    <row r="3" spans="1:22" x14ac:dyDescent="0.25">
      <c r="A3" s="261"/>
      <c r="B3" s="174"/>
      <c r="C3" s="175" t="s">
        <v>11</v>
      </c>
      <c r="D3" s="176" t="s">
        <v>12</v>
      </c>
      <c r="E3" s="177" t="s">
        <v>11</v>
      </c>
      <c r="F3" s="178" t="s">
        <v>12</v>
      </c>
      <c r="G3" s="179" t="s">
        <v>11</v>
      </c>
      <c r="H3" s="180" t="s">
        <v>12</v>
      </c>
      <c r="I3" s="181" t="s">
        <v>11</v>
      </c>
      <c r="J3" s="182" t="s">
        <v>12</v>
      </c>
      <c r="K3" s="183" t="s">
        <v>11</v>
      </c>
      <c r="L3" s="184" t="s">
        <v>12</v>
      </c>
      <c r="M3" s="185" t="s">
        <v>11</v>
      </c>
      <c r="N3" s="185" t="s">
        <v>12</v>
      </c>
      <c r="O3" s="186" t="s">
        <v>11</v>
      </c>
      <c r="P3" s="187" t="s">
        <v>12</v>
      </c>
      <c r="Q3" s="188" t="s">
        <v>11</v>
      </c>
      <c r="R3" s="189" t="s">
        <v>12</v>
      </c>
      <c r="S3" s="190" t="s">
        <v>11</v>
      </c>
      <c r="T3" s="191" t="s">
        <v>12</v>
      </c>
      <c r="U3" s="213" t="s">
        <v>11</v>
      </c>
      <c r="V3" s="214" t="s">
        <v>12</v>
      </c>
    </row>
    <row r="4" spans="1:22" x14ac:dyDescent="0.25">
      <c r="A4" s="119"/>
      <c r="B4" s="118"/>
      <c r="C4" s="120"/>
      <c r="D4" s="121"/>
      <c r="E4" s="120"/>
      <c r="F4" s="121"/>
      <c r="G4" s="120"/>
      <c r="H4" s="121"/>
      <c r="I4" s="120"/>
      <c r="J4" s="121"/>
      <c r="K4" s="120"/>
      <c r="L4" s="121"/>
      <c r="M4" s="121"/>
      <c r="N4" s="121"/>
      <c r="O4" s="120"/>
      <c r="P4" s="122"/>
      <c r="Q4" s="123"/>
      <c r="R4" s="122"/>
      <c r="S4" s="123"/>
      <c r="T4" s="122"/>
      <c r="U4" s="123"/>
      <c r="V4" s="124"/>
    </row>
    <row r="5" spans="1:22" x14ac:dyDescent="0.25">
      <c r="A5" s="125"/>
      <c r="B5" s="117"/>
      <c r="C5" s="126"/>
      <c r="D5" s="127"/>
      <c r="E5" s="126"/>
      <c r="F5" s="127"/>
      <c r="G5" s="126"/>
      <c r="H5" s="127"/>
      <c r="I5" s="126"/>
      <c r="J5" s="127"/>
      <c r="K5" s="126"/>
      <c r="L5" s="127"/>
      <c r="M5" s="127"/>
      <c r="N5" s="127"/>
      <c r="O5" s="126"/>
      <c r="P5" s="128"/>
      <c r="Q5" s="129"/>
      <c r="R5" s="128"/>
      <c r="S5" s="129"/>
      <c r="T5" s="128"/>
      <c r="U5" s="129"/>
      <c r="V5" s="130"/>
    </row>
    <row r="6" spans="1:22" x14ac:dyDescent="0.25">
      <c r="A6" s="125" t="s">
        <v>54</v>
      </c>
      <c r="B6" s="117" t="s">
        <v>13</v>
      </c>
      <c r="C6" s="126"/>
      <c r="D6" s="131">
        <v>44161</v>
      </c>
      <c r="E6" s="126"/>
      <c r="F6" s="127"/>
      <c r="G6" s="126"/>
      <c r="H6" s="127"/>
      <c r="I6" s="126"/>
      <c r="J6" s="132">
        <v>12000</v>
      </c>
      <c r="K6" s="126"/>
      <c r="L6" s="127"/>
      <c r="M6" s="127"/>
      <c r="N6" s="127"/>
      <c r="O6" s="126"/>
      <c r="P6" s="133">
        <f>SUM(D6+J6)</f>
        <v>56161</v>
      </c>
      <c r="Q6" s="129"/>
      <c r="R6" s="128"/>
      <c r="S6" s="129"/>
      <c r="T6" s="128"/>
      <c r="U6" s="129"/>
      <c r="V6" s="215">
        <f>P6</f>
        <v>56161</v>
      </c>
    </row>
    <row r="7" spans="1:22" x14ac:dyDescent="0.25">
      <c r="A7" s="125" t="s">
        <v>93</v>
      </c>
      <c r="B7" s="117" t="s">
        <v>13</v>
      </c>
      <c r="C7" s="134">
        <v>4010</v>
      </c>
      <c r="D7" s="127"/>
      <c r="E7" s="126"/>
      <c r="F7" s="127"/>
      <c r="G7" s="126"/>
      <c r="H7" s="127"/>
      <c r="I7" s="135">
        <v>34240</v>
      </c>
      <c r="J7" s="127"/>
      <c r="K7" s="126"/>
      <c r="L7" s="136">
        <v>9486</v>
      </c>
      <c r="M7" s="127"/>
      <c r="N7" s="127"/>
      <c r="O7" s="137">
        <f>SUM(C7+I7-L7)</f>
        <v>28764</v>
      </c>
      <c r="P7" s="128"/>
      <c r="Q7" s="129"/>
      <c r="R7" s="128"/>
      <c r="S7" s="129"/>
      <c r="T7" s="128"/>
      <c r="U7" s="216">
        <f>O7</f>
        <v>28764</v>
      </c>
      <c r="V7" s="130"/>
    </row>
    <row r="8" spans="1:22" x14ac:dyDescent="0.25">
      <c r="A8" s="125" t="s">
        <v>78</v>
      </c>
      <c r="B8" s="117" t="s">
        <v>13</v>
      </c>
      <c r="C8" s="134">
        <v>675</v>
      </c>
      <c r="D8" s="127"/>
      <c r="E8" s="126"/>
      <c r="F8" s="127"/>
      <c r="G8" s="126"/>
      <c r="H8" s="127"/>
      <c r="I8" s="126"/>
      <c r="J8" s="127"/>
      <c r="K8" s="138">
        <v>308</v>
      </c>
      <c r="L8" s="127"/>
      <c r="M8" s="127"/>
      <c r="N8" s="139">
        <v>308</v>
      </c>
      <c r="O8" s="137">
        <f>SUM(C8+K8-N8)</f>
        <v>675</v>
      </c>
      <c r="P8" s="128"/>
      <c r="Q8" s="129"/>
      <c r="R8" s="128"/>
      <c r="S8" s="129"/>
      <c r="T8" s="128"/>
      <c r="U8" s="216">
        <f>O8</f>
        <v>675</v>
      </c>
      <c r="V8" s="130"/>
    </row>
    <row r="9" spans="1:22" x14ac:dyDescent="0.25">
      <c r="A9" s="125" t="s">
        <v>94</v>
      </c>
      <c r="B9" s="117" t="s">
        <v>13</v>
      </c>
      <c r="C9" s="134">
        <v>27176</v>
      </c>
      <c r="D9" s="127"/>
      <c r="E9" s="126"/>
      <c r="F9" s="127"/>
      <c r="G9" s="140">
        <v>14850</v>
      </c>
      <c r="H9" s="127"/>
      <c r="I9" s="126"/>
      <c r="J9" s="127"/>
      <c r="K9" s="126"/>
      <c r="L9" s="127"/>
      <c r="M9" s="127"/>
      <c r="N9" s="127"/>
      <c r="O9" s="137">
        <f>SUM(C9+G9)</f>
        <v>42026</v>
      </c>
      <c r="P9" s="128"/>
      <c r="Q9" s="129"/>
      <c r="R9" s="128"/>
      <c r="S9" s="129"/>
      <c r="T9" s="128"/>
      <c r="U9" s="216">
        <f>O9</f>
        <v>42026</v>
      </c>
      <c r="V9" s="130"/>
    </row>
    <row r="10" spans="1:22" x14ac:dyDescent="0.25">
      <c r="A10" s="125" t="s">
        <v>95</v>
      </c>
      <c r="B10" s="117" t="s">
        <v>13</v>
      </c>
      <c r="C10" s="126"/>
      <c r="D10" s="131">
        <v>7574</v>
      </c>
      <c r="E10" s="126"/>
      <c r="F10" s="127"/>
      <c r="G10" s="126"/>
      <c r="H10" s="127"/>
      <c r="I10" s="126"/>
      <c r="J10" s="127"/>
      <c r="K10" s="126"/>
      <c r="L10" s="127"/>
      <c r="M10" s="127"/>
      <c r="N10" s="127"/>
      <c r="O10" s="126"/>
      <c r="P10" s="133">
        <f>D10</f>
        <v>7574</v>
      </c>
      <c r="Q10" s="129"/>
      <c r="R10" s="141">
        <v>1605</v>
      </c>
      <c r="S10" s="129"/>
      <c r="T10" s="128"/>
      <c r="U10" s="129"/>
      <c r="V10" s="215">
        <f>SUM(P10+R10)</f>
        <v>9179</v>
      </c>
    </row>
    <row r="11" spans="1:22" x14ac:dyDescent="0.25">
      <c r="A11" s="125" t="s">
        <v>96</v>
      </c>
      <c r="B11" s="117" t="s">
        <v>13</v>
      </c>
      <c r="C11" s="134">
        <v>25394</v>
      </c>
      <c r="D11" s="127"/>
      <c r="E11" s="126"/>
      <c r="F11" s="127"/>
      <c r="G11" s="140">
        <v>6400</v>
      </c>
      <c r="H11" s="127"/>
      <c r="I11" s="126"/>
      <c r="J11" s="127"/>
      <c r="K11" s="126"/>
      <c r="L11" s="127"/>
      <c r="M11" s="127"/>
      <c r="N11" s="127"/>
      <c r="O11" s="137">
        <f>+SUM(C11+G11)</f>
        <v>31794</v>
      </c>
      <c r="P11" s="128"/>
      <c r="Q11" s="129"/>
      <c r="R11" s="128"/>
      <c r="S11" s="129"/>
      <c r="T11" s="128"/>
      <c r="U11" s="216">
        <f>O11</f>
        <v>31794</v>
      </c>
      <c r="V11" s="130"/>
    </row>
    <row r="12" spans="1:22" x14ac:dyDescent="0.25">
      <c r="A12" s="125" t="s">
        <v>97</v>
      </c>
      <c r="B12" s="117" t="s">
        <v>13</v>
      </c>
      <c r="C12" s="126"/>
      <c r="D12" s="131">
        <v>9578</v>
      </c>
      <c r="E12" s="126"/>
      <c r="F12" s="127"/>
      <c r="G12" s="126"/>
      <c r="H12" s="127"/>
      <c r="I12" s="126"/>
      <c r="J12" s="127"/>
      <c r="K12" s="126"/>
      <c r="L12" s="127"/>
      <c r="M12" s="127"/>
      <c r="N12" s="127"/>
      <c r="O12" s="126"/>
      <c r="P12" s="133">
        <f>D12</f>
        <v>9578</v>
      </c>
      <c r="Q12" s="129"/>
      <c r="R12" s="141">
        <v>448</v>
      </c>
      <c r="S12" s="129"/>
      <c r="T12" s="128"/>
      <c r="U12" s="129"/>
      <c r="V12" s="215">
        <f>SUM(P12+R12)</f>
        <v>10026</v>
      </c>
    </row>
    <row r="13" spans="1:22" x14ac:dyDescent="0.25">
      <c r="A13" s="125" t="s">
        <v>15</v>
      </c>
      <c r="B13" s="117" t="s">
        <v>13</v>
      </c>
      <c r="C13" s="134">
        <v>11583</v>
      </c>
      <c r="D13" s="127"/>
      <c r="E13" s="142">
        <v>25914</v>
      </c>
      <c r="F13" s="127"/>
      <c r="G13" s="126"/>
      <c r="H13" s="127"/>
      <c r="I13" s="126"/>
      <c r="J13" s="132">
        <v>11583</v>
      </c>
      <c r="K13" s="126"/>
      <c r="L13" s="127"/>
      <c r="M13" s="127"/>
      <c r="N13" s="127"/>
      <c r="O13" s="137">
        <f>SUM(C13+E13-J13)</f>
        <v>25914</v>
      </c>
      <c r="P13" s="128"/>
      <c r="Q13" s="129"/>
      <c r="R13" s="128"/>
      <c r="S13" s="129"/>
      <c r="T13" s="128"/>
      <c r="U13" s="216">
        <f>O13</f>
        <v>25914</v>
      </c>
      <c r="V13" s="130"/>
    </row>
    <row r="14" spans="1:22" x14ac:dyDescent="0.25">
      <c r="A14" s="125" t="s">
        <v>16</v>
      </c>
      <c r="B14" s="117" t="s">
        <v>13</v>
      </c>
      <c r="C14" s="126"/>
      <c r="D14" s="131">
        <v>2896</v>
      </c>
      <c r="E14" s="126"/>
      <c r="F14" s="127"/>
      <c r="G14" s="126"/>
      <c r="H14" s="143">
        <v>21000</v>
      </c>
      <c r="I14" s="126"/>
      <c r="J14" s="127"/>
      <c r="K14" s="138">
        <v>2896</v>
      </c>
      <c r="L14" s="127"/>
      <c r="M14" s="127"/>
      <c r="N14" s="127"/>
      <c r="O14" s="126"/>
      <c r="P14" s="133">
        <f>SUM(D14+H14-K14)</f>
        <v>21000</v>
      </c>
      <c r="Q14" s="129"/>
      <c r="R14" s="128"/>
      <c r="S14" s="129"/>
      <c r="T14" s="128"/>
      <c r="U14" s="129"/>
      <c r="V14" s="215">
        <f>P14</f>
        <v>21000</v>
      </c>
    </row>
    <row r="15" spans="1:22" x14ac:dyDescent="0.25">
      <c r="A15" s="125" t="s">
        <v>98</v>
      </c>
      <c r="B15" s="117" t="s">
        <v>13</v>
      </c>
      <c r="C15" s="126"/>
      <c r="D15" s="131">
        <v>15741</v>
      </c>
      <c r="E15" s="126"/>
      <c r="F15" s="127"/>
      <c r="G15" s="126"/>
      <c r="H15" s="127"/>
      <c r="I15" s="126"/>
      <c r="J15" s="127"/>
      <c r="K15" s="126"/>
      <c r="L15" s="127"/>
      <c r="M15" s="127"/>
      <c r="N15" s="127"/>
      <c r="O15" s="126"/>
      <c r="P15" s="133">
        <f>D15</f>
        <v>15741</v>
      </c>
      <c r="Q15" s="129"/>
      <c r="R15" s="128"/>
      <c r="S15" s="129"/>
      <c r="T15" s="128"/>
      <c r="U15" s="129"/>
      <c r="V15" s="215">
        <f>P15</f>
        <v>15741</v>
      </c>
    </row>
    <row r="16" spans="1:22" x14ac:dyDescent="0.25">
      <c r="A16" s="125" t="s">
        <v>99</v>
      </c>
      <c r="B16" s="117" t="s">
        <v>13</v>
      </c>
      <c r="C16" s="126"/>
      <c r="D16" s="131">
        <v>2005</v>
      </c>
      <c r="E16" s="126"/>
      <c r="F16" s="144">
        <v>4319</v>
      </c>
      <c r="G16" s="140">
        <v>7750</v>
      </c>
      <c r="H16" s="127"/>
      <c r="I16" s="126"/>
      <c r="J16" s="132">
        <v>1990</v>
      </c>
      <c r="K16" s="138">
        <v>2338</v>
      </c>
      <c r="L16" s="127"/>
      <c r="M16" s="139">
        <v>28</v>
      </c>
      <c r="N16" s="127"/>
      <c r="O16" s="137">
        <v>1802</v>
      </c>
      <c r="P16" s="128"/>
      <c r="Q16" s="129"/>
      <c r="R16" s="128"/>
      <c r="S16" s="129"/>
      <c r="T16" s="128"/>
      <c r="U16" s="216">
        <f>O16</f>
        <v>1802</v>
      </c>
      <c r="V16" s="130"/>
    </row>
    <row r="17" spans="1:22" x14ac:dyDescent="0.25">
      <c r="A17" s="145" t="s">
        <v>100</v>
      </c>
      <c r="B17" s="146" t="s">
        <v>14</v>
      </c>
      <c r="C17" s="126"/>
      <c r="D17" s="131">
        <v>134</v>
      </c>
      <c r="E17" s="126"/>
      <c r="F17" s="127"/>
      <c r="G17" s="126"/>
      <c r="H17" s="127"/>
      <c r="I17" s="126"/>
      <c r="J17" s="127"/>
      <c r="K17" s="138">
        <v>440</v>
      </c>
      <c r="L17" s="127"/>
      <c r="M17" s="127"/>
      <c r="N17" s="127"/>
      <c r="O17" s="137">
        <v>440</v>
      </c>
      <c r="P17" s="133">
        <v>134</v>
      </c>
      <c r="Q17" s="147">
        <v>60</v>
      </c>
      <c r="R17" s="128"/>
      <c r="S17" s="148">
        <v>500</v>
      </c>
      <c r="T17" s="128"/>
      <c r="U17" s="129"/>
      <c r="V17" s="215">
        <v>134</v>
      </c>
    </row>
    <row r="18" spans="1:22" x14ac:dyDescent="0.25">
      <c r="A18" s="145" t="s">
        <v>101</v>
      </c>
      <c r="B18" s="146" t="s">
        <v>14</v>
      </c>
      <c r="C18" s="149"/>
      <c r="D18" s="134">
        <v>111</v>
      </c>
      <c r="E18" s="126"/>
      <c r="F18" s="127"/>
      <c r="G18" s="126"/>
      <c r="H18" s="127"/>
      <c r="I18" s="126"/>
      <c r="J18" s="127"/>
      <c r="K18" s="138">
        <v>400</v>
      </c>
      <c r="L18" s="127"/>
      <c r="M18" s="127"/>
      <c r="N18" s="127"/>
      <c r="O18" s="137">
        <v>400</v>
      </c>
      <c r="P18" s="133">
        <v>111</v>
      </c>
      <c r="Q18" s="147">
        <v>120</v>
      </c>
      <c r="R18" s="128"/>
      <c r="S18" s="148">
        <v>520</v>
      </c>
      <c r="T18" s="128"/>
      <c r="U18" s="129"/>
      <c r="V18" s="215">
        <v>111</v>
      </c>
    </row>
    <row r="19" spans="1:22" x14ac:dyDescent="0.25">
      <c r="A19" s="145" t="s">
        <v>102</v>
      </c>
      <c r="B19" s="146" t="s">
        <v>14</v>
      </c>
      <c r="C19" s="149"/>
      <c r="D19" s="134">
        <v>119</v>
      </c>
      <c r="E19" s="126"/>
      <c r="F19" s="127"/>
      <c r="G19" s="126"/>
      <c r="H19" s="127"/>
      <c r="I19" s="126"/>
      <c r="J19" s="127"/>
      <c r="K19" s="138">
        <v>300</v>
      </c>
      <c r="L19" s="127"/>
      <c r="M19" s="127"/>
      <c r="N19" s="127"/>
      <c r="O19" s="137">
        <v>300</v>
      </c>
      <c r="P19" s="133">
        <v>119</v>
      </c>
      <c r="Q19" s="147">
        <v>240</v>
      </c>
      <c r="R19" s="128"/>
      <c r="S19" s="148">
        <v>540</v>
      </c>
      <c r="T19" s="128"/>
      <c r="U19" s="129"/>
      <c r="V19" s="215">
        <v>119</v>
      </c>
    </row>
    <row r="20" spans="1:22" x14ac:dyDescent="0.25">
      <c r="A20" s="125" t="s">
        <v>103</v>
      </c>
      <c r="B20" s="117" t="s">
        <v>14</v>
      </c>
      <c r="C20" s="150">
        <v>13481</v>
      </c>
      <c r="D20" s="126"/>
      <c r="E20" s="126"/>
      <c r="F20" s="127"/>
      <c r="G20" s="126"/>
      <c r="H20" s="127"/>
      <c r="I20" s="126"/>
      <c r="J20" s="127"/>
      <c r="K20" s="126"/>
      <c r="L20" s="127"/>
      <c r="M20" s="127"/>
      <c r="N20" s="127"/>
      <c r="O20" s="137">
        <f>C20</f>
        <v>13481</v>
      </c>
      <c r="P20" s="128"/>
      <c r="Q20" s="129"/>
      <c r="R20" s="128"/>
      <c r="S20" s="148">
        <f>O20</f>
        <v>13481</v>
      </c>
      <c r="T20" s="128"/>
      <c r="U20" s="129"/>
      <c r="V20" s="130"/>
    </row>
    <row r="21" spans="1:22" x14ac:dyDescent="0.25">
      <c r="A21" s="125"/>
      <c r="B21" s="117"/>
      <c r="C21" s="126"/>
      <c r="D21" s="127"/>
      <c r="E21" s="126"/>
      <c r="F21" s="127"/>
      <c r="G21" s="126"/>
      <c r="H21" s="127"/>
      <c r="I21" s="126"/>
      <c r="J21" s="127"/>
      <c r="K21" s="126"/>
      <c r="L21" s="128"/>
      <c r="M21" s="129"/>
      <c r="N21" s="127"/>
      <c r="O21" s="126"/>
      <c r="P21" s="128"/>
      <c r="Q21" s="129"/>
      <c r="R21" s="128"/>
      <c r="S21" s="129"/>
      <c r="T21" s="128"/>
      <c r="U21" s="129"/>
      <c r="V21" s="130"/>
    </row>
    <row r="22" spans="1:22" x14ac:dyDescent="0.25">
      <c r="A22" s="125" t="s">
        <v>18</v>
      </c>
      <c r="B22" s="117" t="s">
        <v>14</v>
      </c>
      <c r="C22" s="126"/>
      <c r="D22" s="127"/>
      <c r="E22" s="126"/>
      <c r="F22" s="144">
        <v>21595</v>
      </c>
      <c r="G22" s="126"/>
      <c r="H22" s="127"/>
      <c r="I22" s="126"/>
      <c r="J22" s="132">
        <v>9950</v>
      </c>
      <c r="K22" s="126"/>
      <c r="L22" s="128"/>
      <c r="M22" s="129"/>
      <c r="N22" s="127"/>
      <c r="O22" s="126"/>
      <c r="P22" s="133">
        <f>SUM(F22+J22)</f>
        <v>31545</v>
      </c>
      <c r="Q22" s="129"/>
      <c r="R22" s="128"/>
      <c r="S22" s="129"/>
      <c r="T22" s="151">
        <f>P22+R22</f>
        <v>31545</v>
      </c>
      <c r="U22" s="129"/>
      <c r="V22" s="130"/>
    </row>
    <row r="23" spans="1:22" x14ac:dyDescent="0.25">
      <c r="A23" s="125" t="s">
        <v>109</v>
      </c>
      <c r="B23" s="117"/>
      <c r="C23" s="126"/>
      <c r="D23" s="127"/>
      <c r="E23" s="126"/>
      <c r="F23" s="127"/>
      <c r="G23" s="126"/>
      <c r="H23" s="143">
        <v>25500</v>
      </c>
      <c r="I23" s="126"/>
      <c r="J23" s="127"/>
      <c r="K23" s="126"/>
      <c r="L23" s="128"/>
      <c r="M23" s="129"/>
      <c r="N23" s="127"/>
      <c r="O23" s="126"/>
      <c r="P23" s="133">
        <f>H23</f>
        <v>25500</v>
      </c>
      <c r="Q23" s="129"/>
      <c r="R23" s="141">
        <v>450</v>
      </c>
      <c r="S23" s="129"/>
      <c r="T23" s="128"/>
      <c r="U23" s="129"/>
      <c r="V23" s="215">
        <v>25950</v>
      </c>
    </row>
    <row r="24" spans="1:22" x14ac:dyDescent="0.25">
      <c r="A24" s="125" t="s">
        <v>19</v>
      </c>
      <c r="B24" s="117" t="s">
        <v>14</v>
      </c>
      <c r="C24" s="126"/>
      <c r="D24" s="127"/>
      <c r="E24" s="126"/>
      <c r="F24" s="127"/>
      <c r="G24" s="140">
        <v>17500</v>
      </c>
      <c r="H24" s="127"/>
      <c r="I24" s="126"/>
      <c r="J24" s="127"/>
      <c r="K24" s="126"/>
      <c r="L24" s="128"/>
      <c r="M24" s="129"/>
      <c r="N24" s="127"/>
      <c r="O24" s="137">
        <f>G24</f>
        <v>17500</v>
      </c>
      <c r="P24" s="128"/>
      <c r="Q24" s="129"/>
      <c r="R24" s="141">
        <v>220</v>
      </c>
      <c r="S24" s="148">
        <v>17280</v>
      </c>
      <c r="T24" s="128"/>
      <c r="U24" s="129"/>
      <c r="V24" s="130"/>
    </row>
    <row r="25" spans="1:22" x14ac:dyDescent="0.25">
      <c r="A25" s="125" t="s">
        <v>20</v>
      </c>
      <c r="B25" s="117" t="s">
        <v>14</v>
      </c>
      <c r="C25" s="126"/>
      <c r="D25" s="127"/>
      <c r="E25" s="126"/>
      <c r="F25" s="127"/>
      <c r="G25" s="126"/>
      <c r="H25" s="127"/>
      <c r="I25" s="126"/>
      <c r="J25" s="127"/>
      <c r="K25" s="126"/>
      <c r="L25" s="128"/>
      <c r="M25" s="129"/>
      <c r="N25" s="127"/>
      <c r="O25" s="126"/>
      <c r="P25" s="128"/>
      <c r="Q25" s="129"/>
      <c r="R25" s="128"/>
      <c r="S25" s="129"/>
      <c r="T25" s="128"/>
      <c r="U25" s="129"/>
      <c r="V25" s="130"/>
    </row>
    <row r="26" spans="1:22" x14ac:dyDescent="0.25">
      <c r="A26" s="125" t="s">
        <v>21</v>
      </c>
      <c r="B26" s="117" t="s">
        <v>14</v>
      </c>
      <c r="C26" s="126"/>
      <c r="D26" s="127"/>
      <c r="E26" s="126"/>
      <c r="F26" s="127"/>
      <c r="G26" s="126"/>
      <c r="H26" s="127"/>
      <c r="I26" s="135">
        <v>1283</v>
      </c>
      <c r="J26" s="127"/>
      <c r="K26" s="126"/>
      <c r="L26" s="128"/>
      <c r="M26" s="129"/>
      <c r="N26" s="127"/>
      <c r="O26" s="137">
        <f>I26</f>
        <v>1283</v>
      </c>
      <c r="P26" s="128"/>
      <c r="Q26" s="129"/>
      <c r="R26" s="128"/>
      <c r="S26" s="148">
        <f>O26</f>
        <v>1283</v>
      </c>
      <c r="T26" s="128"/>
      <c r="U26" s="129"/>
      <c r="V26" s="130"/>
    </row>
    <row r="27" spans="1:22" x14ac:dyDescent="0.25">
      <c r="A27" s="125" t="s">
        <v>22</v>
      </c>
      <c r="B27" s="117" t="s">
        <v>14</v>
      </c>
      <c r="C27" s="126"/>
      <c r="D27" s="127"/>
      <c r="E27" s="126"/>
      <c r="F27" s="127"/>
      <c r="G27" s="126"/>
      <c r="H27" s="127"/>
      <c r="I27" s="126"/>
      <c r="J27" s="127"/>
      <c r="K27" s="152"/>
      <c r="L27" s="153">
        <v>446</v>
      </c>
      <c r="M27" s="129"/>
      <c r="N27" s="127"/>
      <c r="O27" s="126"/>
      <c r="P27" s="133">
        <f>L27</f>
        <v>446</v>
      </c>
      <c r="Q27" s="129"/>
      <c r="R27" s="128"/>
      <c r="S27" s="129"/>
      <c r="T27" s="151">
        <f>P27</f>
        <v>446</v>
      </c>
      <c r="U27" s="129"/>
      <c r="V27" s="130"/>
    </row>
    <row r="28" spans="1:22" x14ac:dyDescent="0.25">
      <c r="A28" s="125" t="s">
        <v>23</v>
      </c>
      <c r="B28" s="117" t="s">
        <v>14</v>
      </c>
      <c r="C28" s="126"/>
      <c r="D28" s="127"/>
      <c r="E28" s="126"/>
      <c r="F28" s="127"/>
      <c r="G28" s="126"/>
      <c r="H28" s="127"/>
      <c r="I28" s="152"/>
      <c r="J28" s="127"/>
      <c r="K28" s="152"/>
      <c r="L28" s="128"/>
      <c r="M28" s="154">
        <v>140</v>
      </c>
      <c r="N28" s="127"/>
      <c r="O28" s="137">
        <f>M28</f>
        <v>140</v>
      </c>
      <c r="P28" s="128"/>
      <c r="Q28" s="129"/>
      <c r="R28" s="128"/>
      <c r="S28" s="148">
        <f>O28</f>
        <v>140</v>
      </c>
      <c r="T28" s="128"/>
      <c r="U28" s="129"/>
      <c r="V28" s="130"/>
    </row>
    <row r="29" spans="1:22" x14ac:dyDescent="0.25">
      <c r="A29" s="125" t="s">
        <v>24</v>
      </c>
      <c r="B29" s="117" t="s">
        <v>14</v>
      </c>
      <c r="C29" s="126"/>
      <c r="D29" s="127"/>
      <c r="E29" s="126"/>
      <c r="F29" s="127"/>
      <c r="G29" s="126"/>
      <c r="H29" s="127"/>
      <c r="I29" s="152"/>
      <c r="J29" s="127"/>
      <c r="K29" s="155">
        <v>1050</v>
      </c>
      <c r="L29" s="128"/>
      <c r="M29" s="129"/>
      <c r="N29" s="127"/>
      <c r="O29" s="137">
        <f>K29</f>
        <v>1050</v>
      </c>
      <c r="P29" s="128"/>
      <c r="Q29" s="129"/>
      <c r="R29" s="128"/>
      <c r="S29" s="148">
        <f>O29</f>
        <v>1050</v>
      </c>
      <c r="T29" s="128"/>
      <c r="U29" s="129"/>
      <c r="V29" s="130"/>
    </row>
    <row r="30" spans="1:22" x14ac:dyDescent="0.25">
      <c r="A30" s="125" t="s">
        <v>25</v>
      </c>
      <c r="B30" s="117" t="s">
        <v>14</v>
      </c>
      <c r="C30" s="126"/>
      <c r="D30" s="127"/>
      <c r="E30" s="126"/>
      <c r="F30" s="127"/>
      <c r="G30" s="126"/>
      <c r="H30" s="127"/>
      <c r="I30" s="152"/>
      <c r="J30" s="127"/>
      <c r="K30" s="155">
        <v>2200</v>
      </c>
      <c r="L30" s="128"/>
      <c r="M30" s="129"/>
      <c r="N30" s="127"/>
      <c r="O30" s="137">
        <f>K30</f>
        <v>2200</v>
      </c>
      <c r="P30" s="128"/>
      <c r="Q30" s="129"/>
      <c r="R30" s="141">
        <v>1650</v>
      </c>
      <c r="S30" s="148">
        <v>550</v>
      </c>
      <c r="T30" s="128"/>
      <c r="U30" s="129"/>
      <c r="V30" s="130"/>
    </row>
    <row r="31" spans="1:22" x14ac:dyDescent="0.25">
      <c r="A31" s="125" t="s">
        <v>26</v>
      </c>
      <c r="B31" s="117" t="s">
        <v>14</v>
      </c>
      <c r="C31" s="126"/>
      <c r="D31" s="127"/>
      <c r="E31" s="126"/>
      <c r="F31" s="127"/>
      <c r="G31" s="126"/>
      <c r="H31" s="127"/>
      <c r="I31" s="152"/>
      <c r="J31" s="127"/>
      <c r="K31" s="152"/>
      <c r="L31" s="128"/>
      <c r="M31" s="154">
        <v>140</v>
      </c>
      <c r="N31" s="127"/>
      <c r="O31" s="137">
        <f>M31</f>
        <v>140</v>
      </c>
      <c r="P31" s="128"/>
      <c r="Q31" s="129"/>
      <c r="R31" s="128"/>
      <c r="S31" s="148">
        <f>O31</f>
        <v>140</v>
      </c>
      <c r="T31" s="128"/>
      <c r="U31" s="129"/>
      <c r="V31" s="130"/>
    </row>
    <row r="32" spans="1:22" x14ac:dyDescent="0.25">
      <c r="A32" s="125"/>
      <c r="B32" s="117"/>
      <c r="C32" s="126"/>
      <c r="D32" s="127"/>
      <c r="E32" s="126"/>
      <c r="F32" s="127"/>
      <c r="G32" s="126"/>
      <c r="H32" s="127"/>
      <c r="I32" s="152"/>
      <c r="J32" s="127"/>
      <c r="K32" s="152"/>
      <c r="L32" s="128"/>
      <c r="M32" s="129"/>
      <c r="N32" s="128"/>
      <c r="O32" s="129"/>
      <c r="P32" s="128"/>
      <c r="Q32" s="129"/>
      <c r="R32" s="128"/>
      <c r="S32" s="129"/>
      <c r="T32" s="128"/>
      <c r="U32" s="129"/>
      <c r="V32" s="130"/>
    </row>
    <row r="33" spans="1:22" x14ac:dyDescent="0.25">
      <c r="A33" s="125" t="s">
        <v>27</v>
      </c>
      <c r="B33" s="117" t="s">
        <v>14</v>
      </c>
      <c r="C33" s="126"/>
      <c r="D33" s="127"/>
      <c r="E33" s="126"/>
      <c r="F33" s="127"/>
      <c r="G33" s="126"/>
      <c r="H33" s="127"/>
      <c r="I33" s="152"/>
      <c r="J33" s="127"/>
      <c r="K33" s="152"/>
      <c r="L33" s="128"/>
      <c r="M33" s="129"/>
      <c r="N33" s="128"/>
      <c r="O33" s="129"/>
      <c r="P33" s="128"/>
      <c r="Q33" s="147">
        <v>448</v>
      </c>
      <c r="R33" s="128"/>
      <c r="S33" s="148">
        <f>Q33</f>
        <v>448</v>
      </c>
      <c r="T33" s="128"/>
      <c r="U33" s="129"/>
      <c r="V33" s="130"/>
    </row>
    <row r="34" spans="1:22" x14ac:dyDescent="0.25">
      <c r="A34" s="125" t="s">
        <v>110</v>
      </c>
      <c r="B34" s="117" t="s">
        <v>14</v>
      </c>
      <c r="C34" s="126"/>
      <c r="D34" s="127"/>
      <c r="E34" s="126"/>
      <c r="F34" s="127"/>
      <c r="G34" s="152"/>
      <c r="H34" s="127"/>
      <c r="I34" s="152"/>
      <c r="J34" s="127"/>
      <c r="K34" s="152"/>
      <c r="L34" s="128"/>
      <c r="M34" s="129"/>
      <c r="N34" s="128"/>
      <c r="O34" s="129"/>
      <c r="P34" s="128"/>
      <c r="Q34" s="147">
        <v>1605</v>
      </c>
      <c r="R34" s="128"/>
      <c r="S34" s="148">
        <f>Q34</f>
        <v>1605</v>
      </c>
      <c r="T34" s="128"/>
      <c r="U34" s="129"/>
      <c r="V34" s="130"/>
    </row>
    <row r="35" spans="1:22" x14ac:dyDescent="0.25">
      <c r="A35" s="125" t="s">
        <v>28</v>
      </c>
      <c r="B35" s="117" t="s">
        <v>13</v>
      </c>
      <c r="C35" s="126"/>
      <c r="D35" s="127"/>
      <c r="E35" s="152"/>
      <c r="F35" s="127"/>
      <c r="G35" s="152"/>
      <c r="H35" s="127"/>
      <c r="I35" s="152"/>
      <c r="J35" s="127"/>
      <c r="K35" s="156"/>
      <c r="L35" s="128"/>
      <c r="M35" s="129"/>
      <c r="N35" s="128"/>
      <c r="O35" s="129"/>
      <c r="P35" s="128"/>
      <c r="Q35" s="147">
        <v>15840</v>
      </c>
      <c r="R35" s="128"/>
      <c r="S35" s="129"/>
      <c r="T35" s="128"/>
      <c r="U35" s="216">
        <f>Q35</f>
        <v>15840</v>
      </c>
      <c r="V35" s="130"/>
    </row>
    <row r="36" spans="1:22" x14ac:dyDescent="0.25">
      <c r="A36" s="125" t="s">
        <v>29</v>
      </c>
      <c r="B36" s="117" t="s">
        <v>14</v>
      </c>
      <c r="C36" s="126"/>
      <c r="D36" s="127"/>
      <c r="E36" s="152"/>
      <c r="F36" s="127"/>
      <c r="G36" s="152"/>
      <c r="H36" s="127"/>
      <c r="I36" s="152"/>
      <c r="J36" s="127"/>
      <c r="K36" s="152"/>
      <c r="L36" s="128"/>
      <c r="M36" s="129"/>
      <c r="N36" s="128"/>
      <c r="O36" s="129"/>
      <c r="P36" s="128"/>
      <c r="Q36" s="129"/>
      <c r="R36" s="141">
        <v>15840</v>
      </c>
      <c r="S36" s="126"/>
      <c r="T36" s="151">
        <f>R36</f>
        <v>15840</v>
      </c>
      <c r="U36" s="129"/>
      <c r="V36" s="130"/>
    </row>
    <row r="37" spans="1:22" x14ac:dyDescent="0.25">
      <c r="A37" s="125" t="s">
        <v>30</v>
      </c>
      <c r="B37" s="117" t="s">
        <v>13</v>
      </c>
      <c r="C37" s="126"/>
      <c r="D37" s="127"/>
      <c r="E37" s="152"/>
      <c r="F37" s="127"/>
      <c r="G37" s="152"/>
      <c r="H37" s="127"/>
      <c r="I37" s="152"/>
      <c r="J37" s="127"/>
      <c r="K37" s="152"/>
      <c r="L37" s="128"/>
      <c r="M37" s="129"/>
      <c r="N37" s="128"/>
      <c r="O37" s="129"/>
      <c r="P37" s="128"/>
      <c r="Q37" s="129"/>
      <c r="R37" s="141">
        <v>420</v>
      </c>
      <c r="S37" s="126"/>
      <c r="T37" s="128"/>
      <c r="U37" s="129"/>
      <c r="V37" s="215">
        <f>R37</f>
        <v>420</v>
      </c>
    </row>
    <row r="38" spans="1:22" x14ac:dyDescent="0.25">
      <c r="A38" s="157" t="s">
        <v>31</v>
      </c>
      <c r="B38" s="157" t="s">
        <v>13</v>
      </c>
      <c r="C38" s="152"/>
      <c r="D38" s="127"/>
      <c r="E38" s="152"/>
      <c r="F38" s="127"/>
      <c r="G38" s="152"/>
      <c r="H38" s="127"/>
      <c r="I38" s="152"/>
      <c r="J38" s="127"/>
      <c r="K38" s="152"/>
      <c r="L38" s="128"/>
      <c r="M38" s="129"/>
      <c r="N38" s="128"/>
      <c r="O38" s="129"/>
      <c r="P38" s="128"/>
      <c r="Q38" s="147">
        <v>1650</v>
      </c>
      <c r="R38" s="128"/>
      <c r="S38" s="158"/>
      <c r="T38" s="126"/>
      <c r="U38" s="217">
        <f>Q38</f>
        <v>1650</v>
      </c>
      <c r="V38" s="130"/>
    </row>
    <row r="39" spans="1:22" x14ac:dyDescent="0.25">
      <c r="A39" s="157" t="s">
        <v>111</v>
      </c>
      <c r="B39" s="157"/>
      <c r="C39" s="159"/>
      <c r="D39" s="127"/>
      <c r="E39" s="159"/>
      <c r="F39" s="127"/>
      <c r="G39" s="152"/>
      <c r="H39" s="127"/>
      <c r="I39" s="159"/>
      <c r="J39" s="127"/>
      <c r="K39" s="159"/>
      <c r="L39" s="128"/>
      <c r="M39" s="129"/>
      <c r="N39" s="128"/>
      <c r="O39" s="129"/>
      <c r="P39" s="128"/>
      <c r="Q39" s="147">
        <v>220</v>
      </c>
      <c r="R39" s="128"/>
      <c r="S39" s="160">
        <f>Q39</f>
        <v>220</v>
      </c>
      <c r="T39" s="126"/>
      <c r="U39" s="159"/>
      <c r="V39" s="130"/>
    </row>
    <row r="40" spans="1:22" x14ac:dyDescent="0.25">
      <c r="A40" s="157" t="s">
        <v>112</v>
      </c>
      <c r="B40" s="157" t="s">
        <v>14</v>
      </c>
      <c r="C40" s="159"/>
      <c r="D40" s="127"/>
      <c r="E40" s="159"/>
      <c r="F40" s="127"/>
      <c r="G40" s="152"/>
      <c r="H40" s="127"/>
      <c r="I40" s="159"/>
      <c r="J40" s="127"/>
      <c r="K40" s="159"/>
      <c r="L40" s="128"/>
      <c r="M40" s="129"/>
      <c r="N40" s="128"/>
      <c r="O40" s="129"/>
      <c r="P40" s="128"/>
      <c r="Q40" s="147">
        <v>450</v>
      </c>
      <c r="R40" s="128"/>
      <c r="S40" s="160">
        <f>Q40</f>
        <v>450</v>
      </c>
      <c r="T40" s="126"/>
      <c r="U40" s="159"/>
      <c r="V40" s="130"/>
    </row>
    <row r="41" spans="1:22" x14ac:dyDescent="0.25">
      <c r="A41" s="157"/>
      <c r="B41" s="157"/>
      <c r="C41" s="159"/>
      <c r="D41" s="127"/>
      <c r="E41" s="159"/>
      <c r="F41" s="127"/>
      <c r="G41" s="159"/>
      <c r="H41" s="127"/>
      <c r="I41" s="159"/>
      <c r="J41" s="127"/>
      <c r="K41" s="159"/>
      <c r="L41" s="128"/>
      <c r="M41" s="129"/>
      <c r="N41" s="128"/>
      <c r="O41" s="129"/>
      <c r="P41" s="128"/>
      <c r="Q41" s="129"/>
      <c r="R41" s="128"/>
      <c r="S41" s="158"/>
      <c r="T41" s="161"/>
      <c r="U41" s="159"/>
      <c r="V41" s="130"/>
    </row>
    <row r="42" spans="1:22" x14ac:dyDescent="0.25">
      <c r="A42" s="157"/>
      <c r="B42" s="157"/>
      <c r="C42" s="159"/>
      <c r="D42" s="127"/>
      <c r="E42" s="159"/>
      <c r="F42" s="127"/>
      <c r="G42" s="159"/>
      <c r="H42" s="127"/>
      <c r="I42" s="159"/>
      <c r="J42" s="127"/>
      <c r="K42" s="159"/>
      <c r="L42" s="128"/>
      <c r="M42" s="129"/>
      <c r="N42" s="128"/>
      <c r="O42" s="129"/>
      <c r="P42" s="128"/>
      <c r="Q42" s="129"/>
      <c r="R42" s="128"/>
      <c r="S42" s="160">
        <f>SUM(S17:S40)</f>
        <v>38207</v>
      </c>
      <c r="T42" s="162">
        <f>SUM(T22:T36)</f>
        <v>47831</v>
      </c>
      <c r="U42" s="159"/>
      <c r="V42" s="130"/>
    </row>
    <row r="43" spans="1:22" x14ac:dyDescent="0.25">
      <c r="A43" s="157"/>
      <c r="B43" s="157"/>
      <c r="C43" s="159"/>
      <c r="D43" s="127"/>
      <c r="E43" s="159"/>
      <c r="F43" s="127"/>
      <c r="G43" s="159"/>
      <c r="H43" s="127"/>
      <c r="I43" s="159"/>
      <c r="J43" s="127"/>
      <c r="K43" s="159"/>
      <c r="L43" s="128"/>
      <c r="M43" s="129"/>
      <c r="N43" s="128"/>
      <c r="O43" s="129"/>
      <c r="P43" s="128"/>
      <c r="Q43" s="129"/>
      <c r="R43" s="128"/>
      <c r="S43" s="57"/>
      <c r="T43" s="57"/>
      <c r="U43" s="159"/>
      <c r="V43" s="130"/>
    </row>
    <row r="44" spans="1:22" ht="15.75" thickBot="1" x14ac:dyDescent="0.3">
      <c r="A44" s="157" t="s">
        <v>92</v>
      </c>
      <c r="B44" s="157"/>
      <c r="C44" s="163"/>
      <c r="D44" s="130"/>
      <c r="E44" s="163"/>
      <c r="F44" s="130"/>
      <c r="G44" s="163"/>
      <c r="H44" s="130"/>
      <c r="I44" s="163"/>
      <c r="J44" s="130"/>
      <c r="K44" s="163"/>
      <c r="L44" s="164"/>
      <c r="M44" s="165"/>
      <c r="N44" s="164"/>
      <c r="O44" s="165"/>
      <c r="P44" s="164"/>
      <c r="Q44" s="165"/>
      <c r="R44" s="164"/>
      <c r="S44" s="441">
        <f>SUM(T42-S42)</f>
        <v>9624</v>
      </c>
      <c r="T44" s="442"/>
      <c r="U44" s="443"/>
      <c r="V44" s="444">
        <v>9624</v>
      </c>
    </row>
    <row r="45" spans="1:22" ht="15.75" thickTop="1" x14ac:dyDescent="0.25">
      <c r="A45" s="157"/>
      <c r="B45" s="157"/>
      <c r="C45" s="163"/>
      <c r="D45" s="130"/>
      <c r="E45" s="163"/>
      <c r="F45" s="130"/>
      <c r="G45" s="163"/>
      <c r="H45" s="130"/>
      <c r="I45" s="163"/>
      <c r="J45" s="130"/>
      <c r="K45" s="163"/>
      <c r="L45" s="164"/>
      <c r="M45" s="165"/>
      <c r="N45" s="164"/>
      <c r="O45" s="165"/>
      <c r="P45" s="164"/>
      <c r="Q45" s="165"/>
      <c r="R45" s="164"/>
      <c r="S45" s="167"/>
      <c r="T45" s="166"/>
      <c r="U45" s="163"/>
      <c r="V45" s="130"/>
    </row>
    <row r="46" spans="1:22" x14ac:dyDescent="0.25">
      <c r="A46" s="157"/>
      <c r="B46" s="157"/>
      <c r="C46" s="163"/>
      <c r="D46" s="130"/>
      <c r="E46" s="163"/>
      <c r="F46" s="130"/>
      <c r="G46" s="163"/>
      <c r="H46" s="130"/>
      <c r="I46" s="163"/>
      <c r="J46" s="130"/>
      <c r="K46" s="163"/>
      <c r="L46" s="164"/>
      <c r="M46" s="165"/>
      <c r="N46" s="164"/>
      <c r="O46" s="165"/>
      <c r="P46" s="164"/>
      <c r="Q46" s="165"/>
      <c r="R46" s="168"/>
      <c r="S46" s="165"/>
      <c r="T46" s="164"/>
      <c r="U46" s="165"/>
      <c r="V46" s="130"/>
    </row>
    <row r="47" spans="1:22" ht="15.75" thickBot="1" x14ac:dyDescent="0.3">
      <c r="A47" s="125"/>
      <c r="B47" s="125"/>
      <c r="C47" s="192">
        <f>SUM(C6:C42)</f>
        <v>82319</v>
      </c>
      <c r="D47" s="193">
        <f t="shared" ref="D47:N47" si="0">SUM(D6:D41)</f>
        <v>82319</v>
      </c>
      <c r="E47" s="194">
        <f t="shared" si="0"/>
        <v>25914</v>
      </c>
      <c r="F47" s="195">
        <f t="shared" si="0"/>
        <v>25914</v>
      </c>
      <c r="G47" s="196">
        <f t="shared" si="0"/>
        <v>46500</v>
      </c>
      <c r="H47" s="197">
        <f t="shared" si="0"/>
        <v>46500</v>
      </c>
      <c r="I47" s="198">
        <f t="shared" si="0"/>
        <v>35523</v>
      </c>
      <c r="J47" s="199">
        <f t="shared" si="0"/>
        <v>35523</v>
      </c>
      <c r="K47" s="200">
        <f t="shared" si="0"/>
        <v>9932</v>
      </c>
      <c r="L47" s="201">
        <f t="shared" si="0"/>
        <v>9932</v>
      </c>
      <c r="M47" s="202">
        <f t="shared" si="0"/>
        <v>308</v>
      </c>
      <c r="N47" s="203">
        <f t="shared" si="0"/>
        <v>308</v>
      </c>
      <c r="O47" s="204">
        <f>SUM(O6:O31)</f>
        <v>167909</v>
      </c>
      <c r="P47" s="205">
        <f>SUM(P6:P31)</f>
        <v>167909</v>
      </c>
      <c r="Q47" s="206">
        <f>SUM(Q7:Q46)</f>
        <v>20633</v>
      </c>
      <c r="R47" s="206">
        <f>SUM(R10:R45)</f>
        <v>20633</v>
      </c>
      <c r="S47" s="207">
        <f>SUM(S42+S44)</f>
        <v>47831</v>
      </c>
      <c r="T47" s="208">
        <f>SUM(T6:T40)</f>
        <v>47831</v>
      </c>
      <c r="U47" s="218">
        <f>SUM(U6:U41)</f>
        <v>148465</v>
      </c>
      <c r="V47" s="219">
        <f>SUM(V6:V45)</f>
        <v>148465</v>
      </c>
    </row>
    <row r="48" spans="1:22" ht="15.75" thickTop="1" x14ac:dyDescent="0.25">
      <c r="A48" s="125"/>
      <c r="B48" s="125"/>
      <c r="C48" s="169"/>
      <c r="D48" s="169"/>
      <c r="E48" s="170"/>
      <c r="F48" s="170"/>
      <c r="G48" s="169"/>
      <c r="H48" s="169"/>
      <c r="I48" s="169"/>
      <c r="J48" s="169"/>
      <c r="K48" s="169"/>
      <c r="L48" s="169"/>
      <c r="M48" s="170"/>
      <c r="N48" s="170"/>
      <c r="O48" s="209"/>
      <c r="P48" s="209"/>
      <c r="Q48" s="210"/>
      <c r="R48" s="210"/>
      <c r="S48" s="210"/>
      <c r="T48" s="210"/>
      <c r="U48" s="210"/>
      <c r="V48" s="210"/>
    </row>
    <row r="49" spans="12:22" x14ac:dyDescent="0.25">
      <c r="L49" s="171"/>
      <c r="M49" s="172"/>
      <c r="N49" s="172"/>
      <c r="O49" s="211"/>
      <c r="P49" s="211"/>
      <c r="Q49" s="212"/>
      <c r="R49" s="212"/>
      <c r="S49" s="212"/>
      <c r="T49" s="212"/>
      <c r="U49" s="212"/>
      <c r="V49" s="212"/>
    </row>
    <row r="50" spans="12:22" x14ac:dyDescent="0.25"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</row>
    <row r="54" spans="12:22" x14ac:dyDescent="0.25">
      <c r="L54" s="7"/>
    </row>
    <row r="55" spans="12:22" x14ac:dyDescent="0.25">
      <c r="L55" s="7"/>
    </row>
    <row r="56" spans="12:22" x14ac:dyDescent="0.25">
      <c r="L56" s="7"/>
    </row>
    <row r="57" spans="12:22" x14ac:dyDescent="0.25">
      <c r="L57" s="7"/>
    </row>
    <row r="58" spans="12:22" x14ac:dyDescent="0.25">
      <c r="L58" s="7"/>
    </row>
    <row r="59" spans="12:22" x14ac:dyDescent="0.25">
      <c r="L59" s="7"/>
    </row>
    <row r="60" spans="12:22" x14ac:dyDescent="0.25">
      <c r="L60" s="7"/>
    </row>
    <row r="61" spans="12:22" x14ac:dyDescent="0.25">
      <c r="L61" s="7"/>
    </row>
    <row r="62" spans="12:22" x14ac:dyDescent="0.25">
      <c r="L62" s="7"/>
    </row>
    <row r="63" spans="12:22" x14ac:dyDescent="0.25">
      <c r="L63" s="7"/>
    </row>
    <row r="64" spans="12:22" x14ac:dyDescent="0.25">
      <c r="L64" s="7"/>
    </row>
    <row r="65" spans="12:12" x14ac:dyDescent="0.25">
      <c r="L65" s="7"/>
    </row>
    <row r="66" spans="12:12" x14ac:dyDescent="0.25">
      <c r="L66" s="7"/>
    </row>
    <row r="67" spans="12:12" x14ac:dyDescent="0.25">
      <c r="L67" s="7"/>
    </row>
    <row r="88" spans="2:9" x14ac:dyDescent="0.25">
      <c r="B88" s="260"/>
      <c r="C88" s="260"/>
      <c r="D88" s="260"/>
      <c r="E88" s="260"/>
      <c r="F88" s="260"/>
      <c r="G88" s="260"/>
      <c r="H88" s="260"/>
      <c r="I88" s="260"/>
    </row>
  </sheetData>
  <mergeCells count="12">
    <mergeCell ref="M1:N2"/>
    <mergeCell ref="O1:P2"/>
    <mergeCell ref="Q1:R2"/>
    <mergeCell ref="S1:T2"/>
    <mergeCell ref="U1:V2"/>
    <mergeCell ref="K1:L2"/>
    <mergeCell ref="B88:I88"/>
    <mergeCell ref="A1:A3"/>
    <mergeCell ref="C1:D2"/>
    <mergeCell ref="E1:F2"/>
    <mergeCell ref="G1:H2"/>
    <mergeCell ref="I1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DED9E-BC1F-41C5-BB25-D09EBC1BD937}">
  <dimension ref="A1:H25"/>
  <sheetViews>
    <sheetView zoomScale="80" zoomScaleNormal="80" workbookViewId="0">
      <selection activeCell="B28" sqref="B28"/>
    </sheetView>
  </sheetViews>
  <sheetFormatPr defaultRowHeight="15" x14ac:dyDescent="0.25"/>
  <cols>
    <col min="1" max="1" width="13.28515625" customWidth="1"/>
    <col min="2" max="2" width="12.7109375" customWidth="1"/>
    <col min="3" max="3" width="13" customWidth="1"/>
    <col min="4" max="4" width="9.7109375" customWidth="1"/>
    <col min="5" max="5" width="16" customWidth="1"/>
    <col min="6" max="6" width="14.85546875" customWidth="1"/>
    <col min="7" max="7" width="16" customWidth="1"/>
    <col min="8" max="8" width="11.28515625" bestFit="1" customWidth="1"/>
  </cols>
  <sheetData>
    <row r="1" spans="1:7" ht="15" customHeight="1" x14ac:dyDescent="0.25">
      <c r="A1" s="280" t="s">
        <v>32</v>
      </c>
      <c r="B1" s="280"/>
      <c r="C1" s="280"/>
      <c r="D1" s="280"/>
      <c r="E1" s="280"/>
      <c r="F1" s="280"/>
      <c r="G1" s="280"/>
    </row>
    <row r="2" spans="1:7" ht="15" customHeight="1" x14ac:dyDescent="0.25">
      <c r="A2" s="280"/>
      <c r="B2" s="280"/>
      <c r="C2" s="280"/>
      <c r="D2" s="280"/>
      <c r="E2" s="280"/>
      <c r="F2" s="280"/>
      <c r="G2" s="280"/>
    </row>
    <row r="3" spans="1:7" ht="15" customHeight="1" x14ac:dyDescent="0.25">
      <c r="A3" s="280"/>
      <c r="B3" s="280"/>
      <c r="C3" s="280"/>
      <c r="D3" s="280"/>
      <c r="E3" s="280"/>
      <c r="F3" s="280"/>
      <c r="G3" s="280"/>
    </row>
    <row r="4" spans="1:7" ht="15" customHeight="1" x14ac:dyDescent="0.25">
      <c r="A4" s="280"/>
      <c r="B4" s="280"/>
      <c r="C4" s="280"/>
      <c r="D4" s="280"/>
      <c r="E4" s="280"/>
      <c r="F4" s="280"/>
      <c r="G4" s="280"/>
    </row>
    <row r="5" spans="1:7" ht="15" customHeight="1" x14ac:dyDescent="0.25">
      <c r="A5" s="48"/>
      <c r="B5" s="48"/>
      <c r="C5" s="48"/>
      <c r="D5" s="48"/>
      <c r="E5" s="48"/>
      <c r="F5" s="48"/>
      <c r="G5" s="48"/>
    </row>
    <row r="6" spans="1:7" x14ac:dyDescent="0.25">
      <c r="A6" s="38"/>
      <c r="B6" s="38"/>
      <c r="C6" s="38"/>
      <c r="D6" s="38"/>
      <c r="E6" s="39"/>
      <c r="F6" s="39"/>
      <c r="G6" s="39"/>
    </row>
    <row r="7" spans="1:7" x14ac:dyDescent="0.25">
      <c r="A7" s="282" t="s">
        <v>33</v>
      </c>
      <c r="B7" s="283" t="s">
        <v>34</v>
      </c>
      <c r="C7" s="283"/>
      <c r="D7" s="283"/>
      <c r="E7" s="284" t="s">
        <v>35</v>
      </c>
      <c r="F7" s="285" t="s">
        <v>36</v>
      </c>
      <c r="G7" s="281" t="s">
        <v>37</v>
      </c>
    </row>
    <row r="8" spans="1:7" x14ac:dyDescent="0.25">
      <c r="A8" s="282"/>
      <c r="B8" s="283"/>
      <c r="C8" s="283"/>
      <c r="D8" s="283"/>
      <c r="E8" s="284"/>
      <c r="F8" s="285"/>
      <c r="G8" s="281"/>
    </row>
    <row r="9" spans="1:7" x14ac:dyDescent="0.25">
      <c r="A9" s="282"/>
      <c r="B9" s="283"/>
      <c r="C9" s="283"/>
      <c r="D9" s="283"/>
      <c r="E9" s="284"/>
      <c r="F9" s="285"/>
      <c r="G9" s="281"/>
    </row>
    <row r="10" spans="1:7" x14ac:dyDescent="0.25">
      <c r="A10" s="40"/>
      <c r="B10" s="292"/>
      <c r="C10" s="293"/>
      <c r="D10" s="294"/>
      <c r="E10" s="23" t="s">
        <v>38</v>
      </c>
      <c r="F10" s="24" t="s">
        <v>38</v>
      </c>
      <c r="G10" s="41" t="s">
        <v>38</v>
      </c>
    </row>
    <row r="11" spans="1:7" x14ac:dyDescent="0.25">
      <c r="A11" s="14"/>
      <c r="B11" s="286"/>
      <c r="C11" s="287"/>
      <c r="D11" s="288"/>
      <c r="E11" s="15"/>
      <c r="F11" s="16"/>
      <c r="G11" s="34"/>
    </row>
    <row r="12" spans="1:7" x14ac:dyDescent="0.25">
      <c r="A12" s="14">
        <v>44567</v>
      </c>
      <c r="B12" s="286" t="s">
        <v>39</v>
      </c>
      <c r="C12" s="287"/>
      <c r="D12" s="288"/>
      <c r="E12" s="15">
        <v>12474</v>
      </c>
      <c r="F12" s="16">
        <v>2079</v>
      </c>
      <c r="G12" s="34">
        <v>10395</v>
      </c>
    </row>
    <row r="13" spans="1:7" x14ac:dyDescent="0.25">
      <c r="A13" s="14">
        <v>44574</v>
      </c>
      <c r="B13" s="286" t="s">
        <v>40</v>
      </c>
      <c r="C13" s="287"/>
      <c r="D13" s="288"/>
      <c r="E13" s="15">
        <v>5568</v>
      </c>
      <c r="F13" s="16">
        <v>928</v>
      </c>
      <c r="G13" s="34">
        <v>4640</v>
      </c>
    </row>
    <row r="14" spans="1:7" x14ac:dyDescent="0.25">
      <c r="A14" s="14"/>
      <c r="B14" s="286"/>
      <c r="C14" s="287"/>
      <c r="D14" s="288"/>
      <c r="E14" s="15"/>
      <c r="F14" s="16"/>
      <c r="G14" s="34"/>
    </row>
    <row r="15" spans="1:7" x14ac:dyDescent="0.25">
      <c r="A15" s="14">
        <v>44620</v>
      </c>
      <c r="B15" s="286" t="s">
        <v>41</v>
      </c>
      <c r="C15" s="287"/>
      <c r="D15" s="288"/>
      <c r="E15" s="15">
        <v>1440</v>
      </c>
      <c r="F15" s="16">
        <v>240</v>
      </c>
      <c r="G15" s="34">
        <v>1200</v>
      </c>
    </row>
    <row r="16" spans="1:7" x14ac:dyDescent="0.25">
      <c r="A16" s="14">
        <v>44620</v>
      </c>
      <c r="B16" s="286" t="s">
        <v>40</v>
      </c>
      <c r="C16" s="287"/>
      <c r="D16" s="288"/>
      <c r="E16" s="15">
        <v>2940</v>
      </c>
      <c r="F16" s="16">
        <v>490</v>
      </c>
      <c r="G16" s="34">
        <v>2450</v>
      </c>
    </row>
    <row r="17" spans="1:8" x14ac:dyDescent="0.25">
      <c r="A17" s="17">
        <v>44643</v>
      </c>
      <c r="B17" s="289" t="s">
        <v>107</v>
      </c>
      <c r="C17" s="290"/>
      <c r="D17" s="291"/>
      <c r="E17" s="35">
        <v>3492</v>
      </c>
      <c r="F17" s="36">
        <v>582</v>
      </c>
      <c r="G17" s="37">
        <v>2910</v>
      </c>
    </row>
    <row r="18" spans="1:8" x14ac:dyDescent="0.25">
      <c r="A18" s="11"/>
      <c r="B18" s="11"/>
      <c r="C18" s="11"/>
      <c r="D18" s="11"/>
      <c r="E18" s="42">
        <f>SUM(E11:E17)</f>
        <v>25914</v>
      </c>
      <c r="F18" s="43">
        <f>SUM(F11:F17)</f>
        <v>4319</v>
      </c>
      <c r="G18" s="42">
        <f>SUM(G11:G17)</f>
        <v>21595</v>
      </c>
    </row>
    <row r="19" spans="1:8" x14ac:dyDescent="0.25">
      <c r="A19" s="11"/>
      <c r="B19" s="11"/>
      <c r="C19" s="11"/>
      <c r="D19" s="11"/>
      <c r="E19" s="12"/>
      <c r="F19" s="12"/>
      <c r="G19" s="12"/>
    </row>
    <row r="20" spans="1:8" x14ac:dyDescent="0.25">
      <c r="A20" s="12"/>
      <c r="B20" s="12"/>
      <c r="C20" s="27" t="s">
        <v>11</v>
      </c>
      <c r="D20" s="18"/>
      <c r="E20" s="18"/>
      <c r="F20" s="18"/>
      <c r="G20" s="26" t="s">
        <v>12</v>
      </c>
    </row>
    <row r="21" spans="1:8" x14ac:dyDescent="0.25">
      <c r="A21" s="27" t="s">
        <v>11</v>
      </c>
      <c r="B21" s="12" t="s">
        <v>42</v>
      </c>
      <c r="C21" s="44">
        <f>E18</f>
        <v>25914</v>
      </c>
      <c r="D21" s="18"/>
      <c r="E21" s="27" t="s">
        <v>12</v>
      </c>
      <c r="F21" s="12" t="s">
        <v>18</v>
      </c>
      <c r="G21" s="44">
        <f>G18</f>
        <v>21595</v>
      </c>
    </row>
    <row r="22" spans="1:8" x14ac:dyDescent="0.25">
      <c r="A22" s="18"/>
      <c r="B22" s="18"/>
      <c r="C22" s="18"/>
      <c r="D22" s="18"/>
      <c r="E22" s="12"/>
      <c r="F22" s="12" t="s">
        <v>43</v>
      </c>
      <c r="G22" s="44">
        <f>F18</f>
        <v>4319</v>
      </c>
    </row>
    <row r="25" spans="1:8" x14ac:dyDescent="0.25">
      <c r="E25" s="3"/>
      <c r="F25" s="3"/>
      <c r="G25" s="3"/>
      <c r="H25" s="2"/>
    </row>
  </sheetData>
  <mergeCells count="14">
    <mergeCell ref="B16:D16"/>
    <mergeCell ref="B17:D17"/>
    <mergeCell ref="B10:D10"/>
    <mergeCell ref="B11:D11"/>
    <mergeCell ref="B12:D12"/>
    <mergeCell ref="B13:D13"/>
    <mergeCell ref="B14:D14"/>
    <mergeCell ref="B15:D15"/>
    <mergeCell ref="A1:G4"/>
    <mergeCell ref="G7:G9"/>
    <mergeCell ref="A7:A9"/>
    <mergeCell ref="B7:D9"/>
    <mergeCell ref="E7:E9"/>
    <mergeCell ref="F7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710B5-8F39-40B4-BD33-954E2D20FC18}">
  <dimension ref="A1:K26"/>
  <sheetViews>
    <sheetView zoomScale="80" zoomScaleNormal="80" workbookViewId="0">
      <selection sqref="A1:I4"/>
    </sheetView>
  </sheetViews>
  <sheetFormatPr defaultRowHeight="15" x14ac:dyDescent="0.25"/>
  <cols>
    <col min="2" max="2" width="15.5703125" customWidth="1"/>
    <col min="3" max="3" width="14.140625" customWidth="1"/>
    <col min="4" max="4" width="13.42578125" customWidth="1"/>
    <col min="5" max="5" width="14.7109375" bestFit="1" customWidth="1"/>
    <col min="6" max="6" width="11.7109375" bestFit="1" customWidth="1"/>
    <col min="7" max="8" width="12.5703125" bestFit="1" customWidth="1"/>
    <col min="9" max="9" width="16.85546875" bestFit="1" customWidth="1"/>
    <col min="10" max="10" width="12.140625" bestFit="1" customWidth="1"/>
    <col min="11" max="11" width="12.42578125" bestFit="1" customWidth="1"/>
    <col min="12" max="12" width="16.85546875" bestFit="1" customWidth="1"/>
  </cols>
  <sheetData>
    <row r="1" spans="1:11" ht="15" customHeight="1" x14ac:dyDescent="0.25">
      <c r="A1" s="305" t="s">
        <v>44</v>
      </c>
      <c r="B1" s="305"/>
      <c r="C1" s="305"/>
      <c r="D1" s="305"/>
      <c r="E1" s="305"/>
      <c r="F1" s="305"/>
      <c r="G1" s="305"/>
      <c r="H1" s="305"/>
      <c r="I1" s="305"/>
      <c r="J1" s="18"/>
      <c r="K1" s="18"/>
    </row>
    <row r="2" spans="1:11" ht="15" customHeight="1" x14ac:dyDescent="0.25">
      <c r="A2" s="305"/>
      <c r="B2" s="305"/>
      <c r="C2" s="305"/>
      <c r="D2" s="305"/>
      <c r="E2" s="305"/>
      <c r="F2" s="305"/>
      <c r="G2" s="305"/>
      <c r="H2" s="305"/>
      <c r="I2" s="305"/>
      <c r="J2" s="18"/>
      <c r="K2" s="18"/>
    </row>
    <row r="3" spans="1:11" ht="15" customHeight="1" x14ac:dyDescent="0.25">
      <c r="A3" s="305"/>
      <c r="B3" s="305"/>
      <c r="C3" s="305"/>
      <c r="D3" s="305"/>
      <c r="E3" s="305"/>
      <c r="F3" s="305"/>
      <c r="G3" s="305"/>
      <c r="H3" s="305"/>
      <c r="I3" s="305"/>
      <c r="J3" s="18"/>
      <c r="K3" s="18"/>
    </row>
    <row r="4" spans="1:11" x14ac:dyDescent="0.25">
      <c r="A4" s="306"/>
      <c r="B4" s="306"/>
      <c r="C4" s="306"/>
      <c r="D4" s="306"/>
      <c r="E4" s="306"/>
      <c r="F4" s="306"/>
      <c r="G4" s="306"/>
      <c r="H4" s="306"/>
      <c r="I4" s="306"/>
      <c r="J4" s="18"/>
      <c r="K4" s="18"/>
    </row>
    <row r="5" spans="1:11" ht="18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18"/>
      <c r="K5" s="18"/>
    </row>
    <row r="6" spans="1:11" s="47" customFormat="1" ht="18" customHeight="1" x14ac:dyDescent="0.25">
      <c r="A6" s="45"/>
      <c r="B6" s="45"/>
      <c r="C6" s="45"/>
      <c r="D6" s="45"/>
      <c r="E6" s="45"/>
      <c r="F6" s="45"/>
      <c r="G6" s="45"/>
      <c r="H6" s="45"/>
      <c r="I6" s="45"/>
      <c r="J6" s="46"/>
      <c r="K6" s="46"/>
    </row>
    <row r="7" spans="1:11" x14ac:dyDescent="0.25">
      <c r="A7" s="295" t="s">
        <v>33</v>
      </c>
      <c r="B7" s="297" t="s">
        <v>45</v>
      </c>
      <c r="C7" s="298"/>
      <c r="D7" s="301" t="s">
        <v>35</v>
      </c>
      <c r="E7" s="303" t="s">
        <v>36</v>
      </c>
      <c r="F7" s="308" t="s">
        <v>19</v>
      </c>
      <c r="G7" s="303" t="s">
        <v>108</v>
      </c>
      <c r="H7" s="303" t="s">
        <v>47</v>
      </c>
      <c r="I7" s="303" t="s">
        <v>106</v>
      </c>
      <c r="J7" s="18"/>
      <c r="K7" s="18"/>
    </row>
    <row r="8" spans="1:11" x14ac:dyDescent="0.25">
      <c r="A8" s="296"/>
      <c r="B8" s="299"/>
      <c r="C8" s="300"/>
      <c r="D8" s="302"/>
      <c r="E8" s="304"/>
      <c r="F8" s="309"/>
      <c r="G8" s="307"/>
      <c r="H8" s="304"/>
      <c r="I8" s="307"/>
      <c r="J8" s="18"/>
      <c r="K8" s="18"/>
    </row>
    <row r="9" spans="1:11" x14ac:dyDescent="0.25">
      <c r="A9" s="40"/>
      <c r="B9" s="292"/>
      <c r="C9" s="294"/>
      <c r="D9" s="23" t="s">
        <v>38</v>
      </c>
      <c r="E9" s="24" t="s">
        <v>38</v>
      </c>
      <c r="F9" s="23" t="s">
        <v>38</v>
      </c>
      <c r="G9" s="54" t="s">
        <v>38</v>
      </c>
      <c r="H9" s="23" t="s">
        <v>38</v>
      </c>
      <c r="I9" s="54" t="s">
        <v>38</v>
      </c>
      <c r="J9" s="18"/>
      <c r="K9" s="18"/>
    </row>
    <row r="10" spans="1:11" x14ac:dyDescent="0.25">
      <c r="A10" s="14"/>
      <c r="B10" s="286"/>
      <c r="C10" s="288"/>
      <c r="D10" s="15"/>
      <c r="E10" s="16"/>
      <c r="F10" s="15"/>
      <c r="G10" s="16"/>
      <c r="H10" s="16"/>
      <c r="I10" s="16"/>
      <c r="J10" s="18"/>
      <c r="K10" s="18"/>
    </row>
    <row r="11" spans="1:11" x14ac:dyDescent="0.25">
      <c r="A11" s="14">
        <v>44567</v>
      </c>
      <c r="B11" s="286" t="s">
        <v>46</v>
      </c>
      <c r="C11" s="288"/>
      <c r="D11" s="15">
        <v>7488</v>
      </c>
      <c r="E11" s="16">
        <v>1248</v>
      </c>
      <c r="F11" s="15">
        <v>6240</v>
      </c>
      <c r="G11" s="16"/>
      <c r="H11" s="16"/>
      <c r="I11" s="16"/>
      <c r="J11" s="18"/>
      <c r="K11" s="18"/>
    </row>
    <row r="12" spans="1:11" x14ac:dyDescent="0.25">
      <c r="A12" s="14"/>
      <c r="B12" s="310"/>
      <c r="C12" s="311"/>
      <c r="D12" s="15"/>
      <c r="E12" s="16"/>
      <c r="F12" s="15"/>
      <c r="G12" s="16"/>
      <c r="H12" s="16"/>
      <c r="I12" s="16"/>
      <c r="J12" s="18"/>
      <c r="K12" s="18"/>
    </row>
    <row r="13" spans="1:11" x14ac:dyDescent="0.25">
      <c r="A13" s="14">
        <v>44629</v>
      </c>
      <c r="B13" s="286" t="s">
        <v>47</v>
      </c>
      <c r="C13" s="288"/>
      <c r="D13" s="15"/>
      <c r="E13" s="16">
        <v>1280</v>
      </c>
      <c r="F13" s="15"/>
      <c r="G13" s="16">
        <v>7680</v>
      </c>
      <c r="H13" s="16">
        <v>6400</v>
      </c>
      <c r="I13" s="16"/>
      <c r="J13" s="18"/>
      <c r="K13" s="18"/>
    </row>
    <row r="14" spans="1:11" x14ac:dyDescent="0.25">
      <c r="A14" s="14">
        <v>44633</v>
      </c>
      <c r="B14" s="286" t="s">
        <v>48</v>
      </c>
      <c r="C14" s="288"/>
      <c r="D14" s="15">
        <v>5736</v>
      </c>
      <c r="E14" s="16">
        <v>956</v>
      </c>
      <c r="F14" s="15">
        <v>4780</v>
      </c>
      <c r="G14" s="16"/>
      <c r="H14" s="16"/>
      <c r="I14" s="16"/>
      <c r="J14" s="18"/>
      <c r="K14" s="18"/>
    </row>
    <row r="15" spans="1:11" x14ac:dyDescent="0.25">
      <c r="A15" s="14">
        <v>44636</v>
      </c>
      <c r="B15" s="286" t="s">
        <v>46</v>
      </c>
      <c r="C15" s="288"/>
      <c r="D15" s="15">
        <v>7776</v>
      </c>
      <c r="E15" s="16">
        <v>1296</v>
      </c>
      <c r="F15" s="15">
        <v>6480</v>
      </c>
      <c r="G15" s="16"/>
      <c r="H15" s="16"/>
      <c r="I15" s="16"/>
      <c r="J15" s="18"/>
      <c r="K15" s="18"/>
    </row>
    <row r="16" spans="1:11" x14ac:dyDescent="0.25">
      <c r="A16" s="14">
        <v>44646</v>
      </c>
      <c r="B16" s="286" t="s">
        <v>106</v>
      </c>
      <c r="C16" s="288"/>
      <c r="D16" s="15"/>
      <c r="E16" s="16">
        <v>2970</v>
      </c>
      <c r="F16" s="15"/>
      <c r="G16" s="16">
        <v>17820</v>
      </c>
      <c r="H16" s="16"/>
      <c r="I16" s="16">
        <v>14850</v>
      </c>
      <c r="J16" s="18"/>
      <c r="K16" s="18"/>
    </row>
    <row r="17" spans="1:11" x14ac:dyDescent="0.25">
      <c r="A17" s="17"/>
      <c r="B17" s="289"/>
      <c r="C17" s="291"/>
      <c r="D17" s="35"/>
      <c r="E17" s="36"/>
      <c r="F17" s="35"/>
      <c r="G17" s="36"/>
      <c r="H17" s="36"/>
      <c r="I17" s="36"/>
      <c r="J17" s="18"/>
      <c r="K17" s="18"/>
    </row>
    <row r="18" spans="1:11" ht="15.75" thickBot="1" x14ac:dyDescent="0.3">
      <c r="A18" s="11"/>
      <c r="B18" s="11"/>
      <c r="C18" s="11"/>
      <c r="D18" s="51">
        <f>SUM(D10:D17)</f>
        <v>21000</v>
      </c>
      <c r="E18" s="52">
        <f>SUM(E10:E17)</f>
        <v>7750</v>
      </c>
      <c r="F18" s="53">
        <f>SUM(F10:F17)</f>
        <v>17500</v>
      </c>
      <c r="G18" s="53">
        <f>SUM(G10:G17)</f>
        <v>25500</v>
      </c>
      <c r="H18" s="53">
        <f t="shared" ref="H18:I18" si="0">SUM(H10:H17)</f>
        <v>6400</v>
      </c>
      <c r="I18" s="53">
        <f t="shared" si="0"/>
        <v>14850</v>
      </c>
      <c r="J18" s="18"/>
      <c r="K18" s="18"/>
    </row>
    <row r="19" spans="1:11" ht="15.75" thickTop="1" x14ac:dyDescent="0.25">
      <c r="A19" s="18"/>
      <c r="B19" s="18"/>
      <c r="C19" s="18"/>
      <c r="D19" s="22"/>
      <c r="E19" s="22"/>
      <c r="F19" s="22"/>
      <c r="G19" s="22"/>
      <c r="H19" s="18"/>
      <c r="I19" s="18"/>
      <c r="J19" s="18"/>
      <c r="K19" s="18"/>
    </row>
    <row r="20" spans="1:11" x14ac:dyDescent="0.25">
      <c r="A20" s="22"/>
      <c r="B20" s="22"/>
      <c r="C20" s="56" t="s">
        <v>11</v>
      </c>
      <c r="D20" s="22"/>
      <c r="E20" s="22"/>
      <c r="F20" s="22"/>
      <c r="G20" s="22"/>
      <c r="H20" s="18"/>
      <c r="I20" s="18"/>
      <c r="J20" s="18"/>
      <c r="K20" s="18"/>
    </row>
    <row r="21" spans="1:11" x14ac:dyDescent="0.25">
      <c r="A21" s="55" t="s">
        <v>11</v>
      </c>
      <c r="B21" s="12" t="s">
        <v>105</v>
      </c>
      <c r="C21" s="49">
        <f>E18</f>
        <v>7750</v>
      </c>
      <c r="E21" s="18"/>
      <c r="F21" s="18"/>
      <c r="G21" s="56" t="s">
        <v>12</v>
      </c>
      <c r="K21" s="18"/>
    </row>
    <row r="22" spans="1:11" x14ac:dyDescent="0.25">
      <c r="A22" s="12"/>
      <c r="B22" s="12" t="s">
        <v>19</v>
      </c>
      <c r="C22" s="49">
        <f>F18</f>
        <v>17500</v>
      </c>
      <c r="E22" s="55" t="s">
        <v>12</v>
      </c>
      <c r="F22" s="12" t="s">
        <v>49</v>
      </c>
      <c r="G22" s="49">
        <f>D18</f>
        <v>21000</v>
      </c>
    </row>
    <row r="23" spans="1:11" x14ac:dyDescent="0.25">
      <c r="A23" s="12"/>
      <c r="B23" s="12" t="s">
        <v>47</v>
      </c>
      <c r="C23" s="49">
        <f>H18</f>
        <v>6400</v>
      </c>
      <c r="G23" s="12"/>
      <c r="H23" s="18"/>
      <c r="I23" s="18"/>
      <c r="J23" s="18"/>
      <c r="K23" s="18"/>
    </row>
    <row r="24" spans="1:11" x14ac:dyDescent="0.25">
      <c r="A24" s="18"/>
      <c r="B24" s="12" t="s">
        <v>83</v>
      </c>
      <c r="C24" s="50">
        <f>I18</f>
        <v>14850</v>
      </c>
      <c r="G24" s="12"/>
      <c r="H24" s="18"/>
      <c r="I24" s="18"/>
      <c r="J24" s="18"/>
      <c r="K24" s="18"/>
    </row>
    <row r="25" spans="1:11" x14ac:dyDescent="0.25">
      <c r="A25" s="18"/>
      <c r="B25" s="12" t="s">
        <v>108</v>
      </c>
      <c r="C25" s="50">
        <f>G18</f>
        <v>25500</v>
      </c>
      <c r="G25" s="18"/>
      <c r="H25" s="18"/>
      <c r="I25" s="18"/>
      <c r="J25" s="18"/>
      <c r="K25" s="18"/>
    </row>
    <row r="26" spans="1:11" x14ac:dyDescent="0.25">
      <c r="A26" s="18"/>
      <c r="B26" s="18"/>
      <c r="C26" s="18"/>
      <c r="G26" s="18"/>
      <c r="H26" s="18"/>
      <c r="I26" s="18"/>
      <c r="J26" s="18"/>
      <c r="K26" s="18"/>
    </row>
  </sheetData>
  <mergeCells count="18">
    <mergeCell ref="B17:C17"/>
    <mergeCell ref="G7:G8"/>
    <mergeCell ref="B9:C9"/>
    <mergeCell ref="B10:C10"/>
    <mergeCell ref="B11:C11"/>
    <mergeCell ref="F7:F8"/>
    <mergeCell ref="B16:C16"/>
    <mergeCell ref="B12:C12"/>
    <mergeCell ref="B13:C13"/>
    <mergeCell ref="B14:C14"/>
    <mergeCell ref="B15:C15"/>
    <mergeCell ref="A7:A8"/>
    <mergeCell ref="B7:C8"/>
    <mergeCell ref="D7:D8"/>
    <mergeCell ref="E7:E8"/>
    <mergeCell ref="A1:I4"/>
    <mergeCell ref="I7:I8"/>
    <mergeCell ref="H7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E1421-452A-49A7-875E-3314B1D3D0B0}">
  <dimension ref="A1:P35"/>
  <sheetViews>
    <sheetView zoomScale="60" zoomScaleNormal="60" workbookViewId="0">
      <selection activeCell="B27" sqref="B27:B28"/>
    </sheetView>
  </sheetViews>
  <sheetFormatPr defaultRowHeight="15" x14ac:dyDescent="0.25"/>
  <cols>
    <col min="2" max="2" width="20.42578125" customWidth="1"/>
    <col min="3" max="3" width="17.28515625" bestFit="1" customWidth="1"/>
    <col min="5" max="5" width="12.28515625" bestFit="1" customWidth="1"/>
    <col min="6" max="6" width="11" bestFit="1" customWidth="1"/>
    <col min="7" max="7" width="13.85546875" bestFit="1" customWidth="1"/>
    <col min="8" max="8" width="16.85546875" bestFit="1" customWidth="1"/>
    <col min="9" max="9" width="12.28515625" bestFit="1" customWidth="1"/>
    <col min="10" max="10" width="16.28515625" bestFit="1" customWidth="1"/>
    <col min="14" max="15" width="11.42578125" bestFit="1" customWidth="1"/>
  </cols>
  <sheetData>
    <row r="1" spans="1:15" ht="18" customHeight="1" x14ac:dyDescent="0.3">
      <c r="A1" s="314" t="s">
        <v>50</v>
      </c>
      <c r="B1" s="314"/>
      <c r="C1" s="314"/>
      <c r="D1" s="314"/>
      <c r="E1" s="314"/>
      <c r="F1" s="314"/>
      <c r="G1" s="314"/>
      <c r="H1" s="314"/>
      <c r="I1" s="314"/>
      <c r="J1" s="314"/>
      <c r="K1" s="57"/>
      <c r="L1" s="58"/>
      <c r="M1" s="59"/>
      <c r="N1" s="57"/>
      <c r="O1" s="57"/>
    </row>
    <row r="2" spans="1:15" ht="15" customHeight="1" x14ac:dyDescent="0.25">
      <c r="A2" s="314"/>
      <c r="B2" s="314"/>
      <c r="C2" s="314"/>
      <c r="D2" s="314"/>
      <c r="E2" s="314"/>
      <c r="F2" s="314"/>
      <c r="G2" s="314"/>
      <c r="H2" s="314"/>
      <c r="I2" s="314"/>
      <c r="J2" s="314"/>
      <c r="K2" s="57"/>
      <c r="L2" s="59"/>
      <c r="M2" s="59"/>
      <c r="N2" s="57"/>
      <c r="O2" s="57"/>
    </row>
    <row r="3" spans="1:15" ht="15" customHeight="1" x14ac:dyDescent="0.25">
      <c r="A3" s="314"/>
      <c r="B3" s="314"/>
      <c r="C3" s="314"/>
      <c r="D3" s="314"/>
      <c r="E3" s="314"/>
      <c r="F3" s="314"/>
      <c r="G3" s="314"/>
      <c r="H3" s="314"/>
      <c r="I3" s="314"/>
      <c r="J3" s="314"/>
      <c r="K3" s="57"/>
      <c r="L3" s="59"/>
      <c r="M3" s="59"/>
      <c r="N3" s="57"/>
      <c r="O3" s="57"/>
    </row>
    <row r="4" spans="1:15" ht="15" customHeight="1" x14ac:dyDescent="0.25">
      <c r="A4" s="314"/>
      <c r="B4" s="314"/>
      <c r="C4" s="314"/>
      <c r="D4" s="314"/>
      <c r="E4" s="314"/>
      <c r="F4" s="314"/>
      <c r="G4" s="314"/>
      <c r="H4" s="314"/>
      <c r="I4" s="314"/>
      <c r="J4" s="314"/>
      <c r="K4" s="57"/>
      <c r="L4" s="59"/>
      <c r="M4" s="59"/>
      <c r="N4" s="57"/>
      <c r="O4" s="57"/>
    </row>
    <row r="5" spans="1:15" ht="15" customHeight="1" x14ac:dyDescent="0.25">
      <c r="A5" s="83"/>
      <c r="B5" s="83"/>
      <c r="C5" s="83"/>
      <c r="D5" s="83"/>
      <c r="E5" s="83"/>
      <c r="F5" s="83"/>
      <c r="G5" s="83"/>
      <c r="H5" s="83"/>
      <c r="I5" s="83"/>
      <c r="J5" s="83"/>
      <c r="K5" s="57"/>
      <c r="L5" s="59"/>
      <c r="M5" s="59"/>
      <c r="N5" s="57"/>
      <c r="O5" s="57"/>
    </row>
    <row r="6" spans="1:15" x14ac:dyDescent="0.25">
      <c r="A6" s="57"/>
      <c r="B6" s="57"/>
      <c r="C6" s="57"/>
      <c r="D6" s="57"/>
      <c r="E6" s="60"/>
      <c r="F6" s="60"/>
      <c r="G6" s="60"/>
      <c r="H6" s="60"/>
      <c r="I6" s="60"/>
      <c r="J6" s="60"/>
      <c r="K6" s="57"/>
      <c r="L6" s="59"/>
      <c r="M6" s="59"/>
      <c r="N6" s="57"/>
      <c r="O6" s="57"/>
    </row>
    <row r="7" spans="1:15" x14ac:dyDescent="0.25">
      <c r="A7" s="312" t="s">
        <v>33</v>
      </c>
      <c r="B7" s="312" t="s">
        <v>45</v>
      </c>
      <c r="C7" s="312"/>
      <c r="D7" s="312"/>
      <c r="E7" s="313" t="s">
        <v>51</v>
      </c>
      <c r="F7" s="313" t="s">
        <v>52</v>
      </c>
      <c r="G7" s="313" t="s">
        <v>53</v>
      </c>
      <c r="H7" s="315" t="s">
        <v>18</v>
      </c>
      <c r="I7" s="316" t="s">
        <v>54</v>
      </c>
      <c r="J7" s="313" t="s">
        <v>55</v>
      </c>
      <c r="K7" s="57"/>
      <c r="L7" s="59"/>
      <c r="M7" s="59"/>
      <c r="N7" s="57"/>
      <c r="O7" s="57"/>
    </row>
    <row r="8" spans="1:15" x14ac:dyDescent="0.25">
      <c r="A8" s="312"/>
      <c r="B8" s="312"/>
      <c r="C8" s="312"/>
      <c r="D8" s="312"/>
      <c r="E8" s="313"/>
      <c r="F8" s="313"/>
      <c r="G8" s="313"/>
      <c r="H8" s="315"/>
      <c r="I8" s="317"/>
      <c r="J8" s="313"/>
      <c r="K8" s="57"/>
      <c r="L8" s="59"/>
      <c r="M8" s="59"/>
      <c r="N8" s="57"/>
      <c r="O8" s="57"/>
    </row>
    <row r="9" spans="1:15" x14ac:dyDescent="0.25">
      <c r="A9" s="312"/>
      <c r="B9" s="312"/>
      <c r="C9" s="312"/>
      <c r="D9" s="312"/>
      <c r="E9" s="313"/>
      <c r="F9" s="313"/>
      <c r="G9" s="313"/>
      <c r="H9" s="315"/>
      <c r="I9" s="318"/>
      <c r="J9" s="313"/>
      <c r="K9" s="57"/>
      <c r="L9" s="59"/>
      <c r="M9" s="59"/>
      <c r="N9" s="57"/>
      <c r="O9" s="57"/>
    </row>
    <row r="10" spans="1:15" x14ac:dyDescent="0.25">
      <c r="A10" s="90"/>
      <c r="B10" s="319"/>
      <c r="C10" s="320"/>
      <c r="D10" s="321"/>
      <c r="E10" s="91" t="s">
        <v>38</v>
      </c>
      <c r="F10" s="91" t="s">
        <v>38</v>
      </c>
      <c r="G10" s="92" t="s">
        <v>38</v>
      </c>
      <c r="H10" s="93" t="s">
        <v>38</v>
      </c>
      <c r="I10" s="94" t="s">
        <v>38</v>
      </c>
      <c r="J10" s="94" t="s">
        <v>38</v>
      </c>
      <c r="K10" s="57"/>
      <c r="L10" s="59"/>
      <c r="M10" s="59"/>
      <c r="N10" s="57"/>
      <c r="O10" s="57"/>
    </row>
    <row r="11" spans="1:15" ht="18.75" x14ac:dyDescent="0.3">
      <c r="A11" s="61"/>
      <c r="B11" s="322"/>
      <c r="C11" s="323"/>
      <c r="D11" s="324"/>
      <c r="E11" s="62"/>
      <c r="F11" s="62"/>
      <c r="G11" s="62"/>
      <c r="H11" s="63"/>
      <c r="I11" s="62"/>
      <c r="J11" s="63"/>
      <c r="K11" s="57"/>
      <c r="L11" s="59"/>
      <c r="M11" s="59"/>
      <c r="N11" s="57"/>
      <c r="O11" s="57"/>
    </row>
    <row r="12" spans="1:15" x14ac:dyDescent="0.25">
      <c r="A12" s="64">
        <v>44567</v>
      </c>
      <c r="B12" s="325" t="s">
        <v>56</v>
      </c>
      <c r="C12" s="326"/>
      <c r="D12" s="327"/>
      <c r="E12" s="65">
        <v>4812</v>
      </c>
      <c r="F12" s="65">
        <v>802</v>
      </c>
      <c r="G12" s="65"/>
      <c r="H12" s="66">
        <v>4010</v>
      </c>
      <c r="I12" s="65"/>
      <c r="J12" s="67"/>
      <c r="K12" s="57"/>
      <c r="L12" s="57"/>
      <c r="M12" s="57"/>
      <c r="N12" s="57"/>
      <c r="O12" s="57"/>
    </row>
    <row r="13" spans="1:15" x14ac:dyDescent="0.25">
      <c r="A13" s="64">
        <v>44570</v>
      </c>
      <c r="B13" s="325" t="s">
        <v>57</v>
      </c>
      <c r="C13" s="326"/>
      <c r="D13" s="327"/>
      <c r="E13" s="65">
        <v>2900</v>
      </c>
      <c r="F13" s="65"/>
      <c r="G13" s="65">
        <v>2900</v>
      </c>
      <c r="H13" s="66"/>
      <c r="I13" s="65"/>
      <c r="J13" s="68">
        <v>218</v>
      </c>
      <c r="K13" s="57"/>
      <c r="L13" s="57"/>
      <c r="M13" s="57"/>
      <c r="N13" s="57"/>
      <c r="O13" s="57"/>
    </row>
    <row r="14" spans="1:15" x14ac:dyDescent="0.25">
      <c r="A14" s="64">
        <v>44571</v>
      </c>
      <c r="B14" s="325" t="s">
        <v>39</v>
      </c>
      <c r="C14" s="326"/>
      <c r="D14" s="327"/>
      <c r="E14" s="65">
        <v>2400</v>
      </c>
      <c r="F14" s="65"/>
      <c r="G14" s="65">
        <v>2400</v>
      </c>
      <c r="H14" s="66"/>
      <c r="I14" s="65"/>
      <c r="J14" s="65">
        <v>125</v>
      </c>
      <c r="K14" s="68"/>
      <c r="L14" s="57"/>
      <c r="M14" s="57"/>
      <c r="N14" s="57"/>
      <c r="O14" s="57"/>
    </row>
    <row r="15" spans="1:15" x14ac:dyDescent="0.25">
      <c r="A15" s="64"/>
      <c r="B15" s="325"/>
      <c r="C15" s="326"/>
      <c r="D15" s="327"/>
      <c r="E15" s="65"/>
      <c r="F15" s="65"/>
      <c r="G15" s="65"/>
      <c r="H15" s="66"/>
      <c r="I15" s="65"/>
      <c r="J15" s="68"/>
      <c r="K15" s="69"/>
      <c r="L15" s="57"/>
      <c r="M15" s="57"/>
      <c r="N15" s="57"/>
      <c r="O15" s="57"/>
    </row>
    <row r="16" spans="1:15" x14ac:dyDescent="0.25">
      <c r="A16" s="64">
        <v>44620</v>
      </c>
      <c r="B16" s="325" t="s">
        <v>54</v>
      </c>
      <c r="C16" s="331"/>
      <c r="D16" s="327"/>
      <c r="E16" s="65">
        <v>12000</v>
      </c>
      <c r="F16" s="65"/>
      <c r="G16" s="65"/>
      <c r="H16" s="66"/>
      <c r="I16" s="65">
        <v>12000</v>
      </c>
      <c r="J16" s="68"/>
      <c r="K16" s="57"/>
      <c r="L16" s="57"/>
      <c r="M16" s="57"/>
      <c r="N16" s="57"/>
      <c r="O16" s="57"/>
    </row>
    <row r="17" spans="1:16" x14ac:dyDescent="0.25">
      <c r="A17" s="64"/>
      <c r="B17" s="325"/>
      <c r="C17" s="326"/>
      <c r="D17" s="327"/>
      <c r="E17" s="65"/>
      <c r="F17" s="65"/>
      <c r="G17" s="65"/>
      <c r="H17" s="66"/>
      <c r="I17" s="65"/>
      <c r="J17" s="68"/>
      <c r="K17" s="57"/>
      <c r="L17" s="57"/>
      <c r="M17" s="57"/>
      <c r="N17" s="57"/>
      <c r="O17" s="57"/>
    </row>
    <row r="18" spans="1:16" x14ac:dyDescent="0.25">
      <c r="A18" s="64">
        <v>44622</v>
      </c>
      <c r="B18" s="325" t="s">
        <v>40</v>
      </c>
      <c r="C18" s="326"/>
      <c r="D18" s="327"/>
      <c r="E18" s="65">
        <v>5000</v>
      </c>
      <c r="F18" s="65"/>
      <c r="G18" s="65">
        <v>5000</v>
      </c>
      <c r="H18" s="66"/>
      <c r="I18" s="65"/>
      <c r="J18" s="68">
        <v>940</v>
      </c>
      <c r="K18" s="57"/>
      <c r="L18" s="57"/>
      <c r="M18" s="57"/>
      <c r="N18" s="57"/>
      <c r="O18" s="57"/>
    </row>
    <row r="19" spans="1:16" x14ac:dyDescent="0.25">
      <c r="A19" s="64">
        <v>44622</v>
      </c>
      <c r="B19" s="325" t="s">
        <v>56</v>
      </c>
      <c r="C19" s="326"/>
      <c r="D19" s="327"/>
      <c r="E19" s="65">
        <v>5346</v>
      </c>
      <c r="F19" s="65">
        <v>891</v>
      </c>
      <c r="G19" s="65"/>
      <c r="H19" s="66">
        <v>4455</v>
      </c>
      <c r="I19" s="65"/>
      <c r="J19" s="68"/>
      <c r="K19" s="57"/>
      <c r="L19" s="57"/>
      <c r="M19" s="57"/>
      <c r="N19" s="57"/>
      <c r="O19" s="57"/>
    </row>
    <row r="20" spans="1:16" x14ac:dyDescent="0.25">
      <c r="A20" s="64">
        <v>44629</v>
      </c>
      <c r="B20" s="325" t="s">
        <v>56</v>
      </c>
      <c r="C20" s="326"/>
      <c r="D20" s="327"/>
      <c r="E20" s="65">
        <v>1782</v>
      </c>
      <c r="F20" s="65">
        <v>297</v>
      </c>
      <c r="G20" s="65"/>
      <c r="H20" s="66">
        <v>1485</v>
      </c>
      <c r="I20" s="65"/>
      <c r="J20" s="68"/>
      <c r="K20" s="57"/>
      <c r="L20" s="57"/>
      <c r="M20" s="57"/>
      <c r="N20" s="57"/>
      <c r="O20" s="57"/>
    </row>
    <row r="21" spans="1:16" x14ac:dyDescent="0.25">
      <c r="A21" s="64"/>
      <c r="B21" s="325"/>
      <c r="C21" s="326"/>
      <c r="D21" s="327"/>
      <c r="E21" s="65"/>
      <c r="F21" s="65"/>
      <c r="G21" s="65"/>
      <c r="H21" s="66"/>
      <c r="I21" s="65"/>
      <c r="J21" s="68"/>
      <c r="K21" s="57"/>
      <c r="L21" s="57"/>
      <c r="M21" s="57"/>
      <c r="N21" s="57"/>
      <c r="O21" s="57"/>
    </row>
    <row r="22" spans="1:16" x14ac:dyDescent="0.25">
      <c r="A22" s="64"/>
      <c r="B22" s="325"/>
      <c r="C22" s="326"/>
      <c r="D22" s="327"/>
      <c r="E22" s="65"/>
      <c r="F22" s="65"/>
      <c r="G22" s="65"/>
      <c r="H22" s="66"/>
      <c r="I22" s="65"/>
      <c r="J22" s="68"/>
      <c r="K22" s="57"/>
      <c r="L22" s="57"/>
      <c r="M22" s="57"/>
      <c r="N22" s="57"/>
      <c r="O22" s="57"/>
    </row>
    <row r="23" spans="1:16" ht="18.75" x14ac:dyDescent="0.3">
      <c r="A23" s="70"/>
      <c r="B23" s="328"/>
      <c r="C23" s="329"/>
      <c r="D23" s="330"/>
      <c r="E23" s="71"/>
      <c r="F23" s="72"/>
      <c r="G23" s="71"/>
      <c r="H23" s="73"/>
      <c r="I23" s="74"/>
      <c r="J23" s="75"/>
      <c r="K23" s="57"/>
      <c r="L23" s="57"/>
      <c r="M23" s="57"/>
      <c r="N23" s="57"/>
      <c r="O23" s="57"/>
    </row>
    <row r="24" spans="1:16" ht="19.5" thickBot="1" x14ac:dyDescent="0.35">
      <c r="A24" s="76"/>
      <c r="B24" s="76"/>
      <c r="C24" s="76"/>
      <c r="D24" s="76"/>
      <c r="E24" s="88">
        <f>SUM(E12:E23)</f>
        <v>34240</v>
      </c>
      <c r="F24" s="89">
        <f>SUM(F12:F23)</f>
        <v>1990</v>
      </c>
      <c r="G24" s="88">
        <f>SUM(G12:G23)</f>
        <v>10300</v>
      </c>
      <c r="H24" s="88">
        <f>SUM(H12:H23)</f>
        <v>9950</v>
      </c>
      <c r="I24" s="88">
        <f>SUM(I12:I23)</f>
        <v>12000</v>
      </c>
      <c r="J24" s="88">
        <f>SUM(J13:J23)</f>
        <v>1283</v>
      </c>
      <c r="K24" s="57"/>
      <c r="L24" s="57"/>
      <c r="M24" s="57"/>
      <c r="N24" s="57"/>
      <c r="O24" s="57"/>
    </row>
    <row r="25" spans="1:16" ht="15.75" thickTop="1" x14ac:dyDescent="0.25">
      <c r="A25" s="57"/>
      <c r="B25" s="57"/>
      <c r="C25" s="57"/>
      <c r="D25" s="57"/>
      <c r="E25" s="60"/>
      <c r="F25" s="60"/>
      <c r="G25" s="60"/>
      <c r="H25" s="60"/>
      <c r="I25" s="60"/>
      <c r="J25" s="60"/>
      <c r="K25" s="57"/>
      <c r="L25" s="57"/>
      <c r="M25" s="57"/>
      <c r="N25" s="77"/>
      <c r="O25" s="77"/>
    </row>
    <row r="26" spans="1:16" ht="15.75" x14ac:dyDescent="0.25">
      <c r="A26" s="60"/>
      <c r="B26" s="60"/>
      <c r="C26" s="87" t="s">
        <v>11</v>
      </c>
      <c r="D26" s="57"/>
      <c r="H26" s="87" t="s">
        <v>12</v>
      </c>
      <c r="I26" s="60"/>
      <c r="J26" s="60"/>
      <c r="K26" s="57"/>
      <c r="L26" s="78"/>
      <c r="M26" s="78"/>
      <c r="O26" s="80"/>
      <c r="P26" s="6"/>
    </row>
    <row r="27" spans="1:16" ht="15.75" x14ac:dyDescent="0.25">
      <c r="A27" s="86" t="s">
        <v>58</v>
      </c>
      <c r="B27" s="81" t="s">
        <v>59</v>
      </c>
      <c r="C27" s="85">
        <f>E24</f>
        <v>34240</v>
      </c>
      <c r="D27" s="57"/>
      <c r="F27" s="86" t="s">
        <v>12</v>
      </c>
      <c r="G27" s="81" t="s">
        <v>43</v>
      </c>
      <c r="H27" s="85">
        <f>F24</f>
        <v>1990</v>
      </c>
      <c r="J27" s="81"/>
      <c r="M27" s="80"/>
      <c r="N27" s="80"/>
      <c r="O27" s="80"/>
      <c r="P27" s="6"/>
    </row>
    <row r="28" spans="1:16" ht="15.75" x14ac:dyDescent="0.25">
      <c r="A28" s="57"/>
      <c r="B28" s="78" t="s">
        <v>21</v>
      </c>
      <c r="C28" s="85">
        <f>J24</f>
        <v>1283</v>
      </c>
      <c r="D28" s="57"/>
      <c r="E28" s="81"/>
      <c r="F28" s="81"/>
      <c r="G28" s="81" t="s">
        <v>42</v>
      </c>
      <c r="H28" s="84">
        <f>G24</f>
        <v>10300</v>
      </c>
      <c r="I28" s="79">
        <f>J24</f>
        <v>1283</v>
      </c>
      <c r="J28" s="85">
        <f>SUM(H28:I28)</f>
        <v>11583</v>
      </c>
      <c r="K28" s="80"/>
      <c r="L28" s="78"/>
      <c r="M28" s="78"/>
      <c r="N28" s="80"/>
      <c r="P28" s="6"/>
    </row>
    <row r="29" spans="1:16" ht="15.75" x14ac:dyDescent="0.25">
      <c r="A29" s="57"/>
      <c r="B29" s="57"/>
      <c r="C29" s="95"/>
      <c r="D29" s="57"/>
      <c r="F29" s="81"/>
      <c r="G29" s="81" t="s">
        <v>18</v>
      </c>
      <c r="H29" s="85">
        <f>H24</f>
        <v>9950</v>
      </c>
      <c r="J29" s="81"/>
      <c r="K29" s="78"/>
      <c r="L29" s="80"/>
      <c r="M29" s="80"/>
      <c r="N29" s="82"/>
      <c r="O29" s="82"/>
      <c r="P29" s="6"/>
    </row>
    <row r="30" spans="1:16" ht="15.75" x14ac:dyDescent="0.25">
      <c r="A30" s="57"/>
      <c r="B30" s="57"/>
      <c r="C30" s="57"/>
      <c r="D30" s="57"/>
      <c r="F30" s="81"/>
      <c r="G30" s="81" t="s">
        <v>54</v>
      </c>
      <c r="H30" s="85">
        <v>12000</v>
      </c>
      <c r="J30" s="81"/>
      <c r="K30" s="80"/>
      <c r="L30" s="80"/>
      <c r="M30" s="80"/>
      <c r="N30" s="82"/>
      <c r="O30" s="82"/>
      <c r="P30" s="6"/>
    </row>
    <row r="31" spans="1:16" ht="15.75" x14ac:dyDescent="0.25">
      <c r="A31" s="57"/>
      <c r="B31" s="57"/>
      <c r="C31" s="57"/>
      <c r="D31" s="57"/>
      <c r="F31" s="57"/>
      <c r="G31" s="57"/>
      <c r="H31" s="57"/>
      <c r="I31" s="57"/>
      <c r="J31" s="81"/>
      <c r="K31" s="80"/>
      <c r="L31" s="80"/>
      <c r="M31" s="80"/>
      <c r="N31" s="82"/>
      <c r="O31" s="82"/>
      <c r="P31" s="6"/>
    </row>
    <row r="32" spans="1:16" ht="15.75" x14ac:dyDescent="0.25">
      <c r="A32" s="57"/>
      <c r="B32" s="57"/>
      <c r="C32" s="57"/>
      <c r="D32" s="57"/>
      <c r="I32" s="81"/>
      <c r="J32" s="81"/>
      <c r="K32" s="80"/>
      <c r="L32" s="57"/>
      <c r="M32" s="57"/>
      <c r="N32" s="57"/>
      <c r="O32" s="57"/>
    </row>
    <row r="33" spans="1:15" x14ac:dyDescent="0.25">
      <c r="A33" s="57"/>
      <c r="B33" s="57"/>
      <c r="C33" s="57"/>
      <c r="D33" s="57"/>
      <c r="I33" s="57"/>
      <c r="J33" s="57"/>
      <c r="K33" s="57"/>
      <c r="L33" s="57"/>
      <c r="M33" s="57"/>
      <c r="N33" s="57"/>
      <c r="O33" s="57"/>
    </row>
    <row r="34" spans="1:15" x14ac:dyDescent="0.25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x14ac:dyDescent="0.25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</row>
  </sheetData>
  <mergeCells count="23">
    <mergeCell ref="B22:D22"/>
    <mergeCell ref="B23:D23"/>
    <mergeCell ref="B12:D12"/>
    <mergeCell ref="B13:D13"/>
    <mergeCell ref="B15:D15"/>
    <mergeCell ref="B17:D17"/>
    <mergeCell ref="B18:D18"/>
    <mergeCell ref="B19:D19"/>
    <mergeCell ref="B16:D16"/>
    <mergeCell ref="B14:D14"/>
    <mergeCell ref="B10:D10"/>
    <mergeCell ref="B11:D11"/>
    <mergeCell ref="G7:G9"/>
    <mergeCell ref="B20:D20"/>
    <mergeCell ref="B21:D21"/>
    <mergeCell ref="A7:A9"/>
    <mergeCell ref="B7:D9"/>
    <mergeCell ref="E7:E9"/>
    <mergeCell ref="F7:F9"/>
    <mergeCell ref="A1:J4"/>
    <mergeCell ref="H7:H9"/>
    <mergeCell ref="I7:I9"/>
    <mergeCell ref="J7:J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77C02-8C3C-4BF4-8307-922AD740F783}">
  <dimension ref="A1:R34"/>
  <sheetViews>
    <sheetView topLeftCell="A2" zoomScale="60" zoomScaleNormal="60" workbookViewId="0">
      <selection activeCell="R28" sqref="R28"/>
    </sheetView>
  </sheetViews>
  <sheetFormatPr defaultRowHeight="15" x14ac:dyDescent="0.25"/>
  <cols>
    <col min="2" max="2" width="12.42578125" customWidth="1"/>
    <col min="3" max="3" width="13.28515625" bestFit="1" customWidth="1"/>
    <col min="4" max="4" width="11.85546875" bestFit="1" customWidth="1"/>
    <col min="5" max="5" width="14" bestFit="1" customWidth="1"/>
    <col min="6" max="6" width="10.140625" bestFit="1" customWidth="1"/>
    <col min="7" max="7" width="11" bestFit="1" customWidth="1"/>
    <col min="8" max="8" width="11" customWidth="1"/>
    <col min="9" max="9" width="13.7109375" customWidth="1"/>
    <col min="10" max="10" width="12" bestFit="1" customWidth="1"/>
    <col min="11" max="11" width="15.42578125" bestFit="1" customWidth="1"/>
    <col min="12" max="12" width="14.42578125" bestFit="1" customWidth="1"/>
    <col min="13" max="13" width="20.5703125" bestFit="1" customWidth="1"/>
  </cols>
  <sheetData>
    <row r="1" spans="1:18" ht="23.25" x14ac:dyDescent="0.25">
      <c r="A1" s="340" t="s">
        <v>60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2"/>
      <c r="O1" s="2"/>
      <c r="P1" s="2"/>
      <c r="Q1" s="2"/>
      <c r="R1" s="5"/>
    </row>
    <row r="2" spans="1:18" ht="23.25" x14ac:dyDescent="0.25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2"/>
      <c r="O2" s="2"/>
      <c r="P2" s="2"/>
      <c r="Q2" s="2"/>
      <c r="R2" s="5"/>
    </row>
    <row r="3" spans="1:18" ht="23.25" x14ac:dyDescent="0.25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2"/>
      <c r="O3" s="2"/>
      <c r="P3" s="2"/>
      <c r="Q3" s="2"/>
      <c r="R3" s="5"/>
    </row>
    <row r="4" spans="1:18" ht="23.25" x14ac:dyDescent="0.25">
      <c r="A4" s="11"/>
      <c r="B4" s="11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2"/>
      <c r="O4" s="2"/>
      <c r="P4" s="2"/>
      <c r="Q4" s="2"/>
      <c r="R4" s="5"/>
    </row>
    <row r="5" spans="1:18" ht="23.25" x14ac:dyDescent="0.25">
      <c r="A5" s="11"/>
      <c r="B5" s="11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2"/>
      <c r="O5" s="2"/>
      <c r="P5" s="2"/>
      <c r="Q5" s="2"/>
      <c r="R5" s="5"/>
    </row>
    <row r="6" spans="1:18" ht="23.25" x14ac:dyDescent="0.25">
      <c r="A6" s="332" t="s">
        <v>33</v>
      </c>
      <c r="B6" s="332" t="s">
        <v>61</v>
      </c>
      <c r="C6" s="334"/>
      <c r="D6" s="336" t="s">
        <v>35</v>
      </c>
      <c r="E6" s="338" t="s">
        <v>62</v>
      </c>
      <c r="F6" s="346" t="s">
        <v>36</v>
      </c>
      <c r="G6" s="338" t="s">
        <v>68</v>
      </c>
      <c r="H6" s="338" t="s">
        <v>69</v>
      </c>
      <c r="I6" s="348" t="s">
        <v>64</v>
      </c>
      <c r="J6" s="338" t="s">
        <v>24</v>
      </c>
      <c r="K6" s="338" t="s">
        <v>17</v>
      </c>
      <c r="L6" s="341" t="s">
        <v>63</v>
      </c>
      <c r="M6" s="338" t="s">
        <v>22</v>
      </c>
      <c r="N6" s="2"/>
      <c r="O6" s="2"/>
      <c r="P6" s="2"/>
      <c r="Q6" s="2"/>
      <c r="R6" s="5"/>
    </row>
    <row r="7" spans="1:18" ht="23.25" x14ac:dyDescent="0.25">
      <c r="A7" s="333"/>
      <c r="B7" s="333"/>
      <c r="C7" s="335"/>
      <c r="D7" s="337"/>
      <c r="E7" s="339"/>
      <c r="F7" s="347"/>
      <c r="G7" s="345"/>
      <c r="H7" s="345"/>
      <c r="I7" s="349"/>
      <c r="J7" s="345"/>
      <c r="K7" s="345"/>
      <c r="L7" s="342"/>
      <c r="M7" s="339"/>
      <c r="N7" s="2"/>
      <c r="O7" s="2"/>
      <c r="P7" s="2"/>
      <c r="Q7" s="2"/>
      <c r="R7" s="5"/>
    </row>
    <row r="8" spans="1:18" x14ac:dyDescent="0.25">
      <c r="A8" s="13"/>
      <c r="B8" s="343"/>
      <c r="C8" s="344"/>
      <c r="D8" s="23" t="s">
        <v>38</v>
      </c>
      <c r="E8" s="24" t="s">
        <v>38</v>
      </c>
      <c r="F8" s="23" t="s">
        <v>38</v>
      </c>
      <c r="G8" s="23" t="s">
        <v>38</v>
      </c>
      <c r="H8" s="23" t="s">
        <v>38</v>
      </c>
      <c r="I8" s="23" t="s">
        <v>38</v>
      </c>
      <c r="J8" s="23" t="s">
        <v>38</v>
      </c>
      <c r="K8" s="23" t="s">
        <v>38</v>
      </c>
      <c r="L8" s="24" t="s">
        <v>38</v>
      </c>
      <c r="M8" s="25" t="s">
        <v>38</v>
      </c>
      <c r="N8" s="2"/>
      <c r="O8" s="2"/>
      <c r="P8" s="2"/>
      <c r="Q8" s="2"/>
      <c r="R8" s="2"/>
    </row>
    <row r="9" spans="1:18" x14ac:dyDescent="0.25">
      <c r="A9" s="14"/>
      <c r="B9" s="286"/>
      <c r="C9" s="288"/>
      <c r="D9" s="15"/>
      <c r="E9" s="16"/>
      <c r="F9" s="15"/>
      <c r="G9" s="16"/>
      <c r="H9" s="16"/>
      <c r="I9" s="15"/>
      <c r="J9" s="16"/>
      <c r="K9" s="16"/>
      <c r="L9" s="16"/>
      <c r="M9" s="16"/>
      <c r="N9" s="2"/>
      <c r="O9" s="2"/>
      <c r="P9" s="2"/>
      <c r="Q9" s="2"/>
      <c r="R9" s="2"/>
    </row>
    <row r="10" spans="1:18" x14ac:dyDescent="0.25">
      <c r="A10" s="14">
        <v>44574</v>
      </c>
      <c r="B10" s="286" t="s">
        <v>66</v>
      </c>
      <c r="C10" s="288"/>
      <c r="D10" s="15">
        <v>700</v>
      </c>
      <c r="E10" s="16">
        <v>700</v>
      </c>
      <c r="F10" s="15"/>
      <c r="G10" s="16"/>
      <c r="H10" s="16"/>
      <c r="I10" s="15"/>
      <c r="J10" s="16"/>
      <c r="K10" s="16"/>
      <c r="L10" s="16"/>
      <c r="M10" s="16">
        <v>117</v>
      </c>
      <c r="N10" s="2"/>
      <c r="O10" s="2"/>
      <c r="P10" s="2"/>
      <c r="Q10" s="2"/>
      <c r="R10" s="2"/>
    </row>
    <row r="11" spans="1:18" x14ac:dyDescent="0.25">
      <c r="A11" s="14">
        <v>44574</v>
      </c>
      <c r="B11" s="286" t="s">
        <v>67</v>
      </c>
      <c r="C11" s="288"/>
      <c r="D11" s="15">
        <v>2200</v>
      </c>
      <c r="E11" s="16"/>
      <c r="F11" s="15"/>
      <c r="G11" s="16"/>
      <c r="H11" s="16"/>
      <c r="I11" s="15"/>
      <c r="J11" s="16"/>
      <c r="K11" s="16"/>
      <c r="L11" s="16">
        <v>2200</v>
      </c>
      <c r="M11" s="16"/>
      <c r="N11" s="2"/>
      <c r="O11" s="2"/>
      <c r="P11" s="2"/>
      <c r="Q11" s="2"/>
      <c r="R11" s="2"/>
    </row>
    <row r="12" spans="1:18" x14ac:dyDescent="0.25">
      <c r="A12" s="14">
        <v>44592</v>
      </c>
      <c r="B12" s="286" t="s">
        <v>104</v>
      </c>
      <c r="C12" s="288"/>
      <c r="D12" s="15">
        <v>2005</v>
      </c>
      <c r="E12" s="16"/>
      <c r="F12" s="15">
        <v>2005</v>
      </c>
      <c r="G12" s="16"/>
      <c r="H12" s="16"/>
      <c r="I12" s="15"/>
      <c r="J12" s="16"/>
      <c r="K12" s="16"/>
      <c r="L12" s="16"/>
      <c r="M12" s="16"/>
      <c r="N12" s="2"/>
      <c r="O12" s="2"/>
      <c r="P12" s="2"/>
      <c r="Q12" s="2"/>
      <c r="R12" s="2"/>
    </row>
    <row r="13" spans="1:18" x14ac:dyDescent="0.25">
      <c r="A13" s="14"/>
      <c r="B13" s="350"/>
      <c r="C13" s="351"/>
      <c r="D13" s="15"/>
      <c r="E13" s="16"/>
      <c r="F13" s="15"/>
      <c r="G13" s="16"/>
      <c r="H13" s="16"/>
      <c r="I13" s="15"/>
      <c r="J13" s="16"/>
      <c r="K13" s="16"/>
      <c r="L13" s="16"/>
      <c r="M13" s="16"/>
      <c r="N13" s="2"/>
      <c r="O13" s="2"/>
      <c r="P13" s="2"/>
      <c r="Q13" s="2"/>
      <c r="R13" s="2"/>
    </row>
    <row r="14" spans="1:18" x14ac:dyDescent="0.25">
      <c r="A14" s="14">
        <v>44595</v>
      </c>
      <c r="B14" s="286" t="s">
        <v>68</v>
      </c>
      <c r="C14" s="288"/>
      <c r="D14" s="15">
        <v>420</v>
      </c>
      <c r="E14" s="16"/>
      <c r="F14" s="15">
        <v>20</v>
      </c>
      <c r="G14" s="16">
        <v>400</v>
      </c>
      <c r="H14" s="16"/>
      <c r="I14" s="15"/>
      <c r="J14" s="16"/>
      <c r="K14" s="16"/>
      <c r="L14" s="16"/>
      <c r="M14" s="16"/>
      <c r="N14" s="2"/>
      <c r="O14" s="2"/>
      <c r="P14" s="2"/>
      <c r="Q14" s="2"/>
      <c r="R14" s="2"/>
    </row>
    <row r="15" spans="1:18" x14ac:dyDescent="0.25">
      <c r="A15" s="14">
        <v>44602</v>
      </c>
      <c r="B15" s="286" t="s">
        <v>24</v>
      </c>
      <c r="C15" s="288"/>
      <c r="D15" s="15">
        <v>1260</v>
      </c>
      <c r="E15" s="16"/>
      <c r="F15" s="15">
        <v>210</v>
      </c>
      <c r="G15" s="16"/>
      <c r="H15" s="16"/>
      <c r="I15" s="15"/>
      <c r="J15" s="16">
        <v>1050</v>
      </c>
      <c r="K15" s="16"/>
      <c r="L15" s="16"/>
      <c r="M15" s="16"/>
      <c r="N15" s="2"/>
      <c r="O15" s="2"/>
      <c r="P15" s="2"/>
      <c r="Q15" s="2"/>
      <c r="R15" s="2"/>
    </row>
    <row r="16" spans="1:18" x14ac:dyDescent="0.25">
      <c r="A16" s="14">
        <v>44602</v>
      </c>
      <c r="B16" s="352" t="s">
        <v>69</v>
      </c>
      <c r="C16" s="353"/>
      <c r="D16" s="15">
        <v>315</v>
      </c>
      <c r="E16" s="16"/>
      <c r="F16" s="15">
        <v>15</v>
      </c>
      <c r="G16" s="16"/>
      <c r="H16" s="16">
        <v>300</v>
      </c>
      <c r="I16" s="15"/>
      <c r="J16" s="16"/>
      <c r="K16" s="16"/>
      <c r="L16" s="16"/>
      <c r="M16" s="16"/>
      <c r="N16" s="2"/>
      <c r="O16" s="2"/>
      <c r="P16" s="2"/>
      <c r="Q16" s="2"/>
      <c r="R16" s="2"/>
    </row>
    <row r="17" spans="1:18" x14ac:dyDescent="0.25">
      <c r="A17" s="14">
        <v>44602</v>
      </c>
      <c r="B17" s="286" t="s">
        <v>64</v>
      </c>
      <c r="C17" s="288"/>
      <c r="D17" s="15">
        <v>528</v>
      </c>
      <c r="E17" s="16"/>
      <c r="F17" s="15">
        <v>88</v>
      </c>
      <c r="G17" s="16"/>
      <c r="H17" s="16"/>
      <c r="I17" s="15">
        <v>440</v>
      </c>
      <c r="J17" s="16"/>
      <c r="K17" s="16"/>
      <c r="L17" s="16"/>
      <c r="M17" s="16"/>
      <c r="N17" s="2"/>
      <c r="O17" s="2"/>
      <c r="P17" s="2"/>
      <c r="Q17" s="2"/>
      <c r="R17" s="2"/>
    </row>
    <row r="18" spans="1:18" x14ac:dyDescent="0.25">
      <c r="A18" s="14">
        <v>44620</v>
      </c>
      <c r="B18" s="286" t="s">
        <v>48</v>
      </c>
      <c r="C18" s="288"/>
      <c r="D18" s="15">
        <v>250</v>
      </c>
      <c r="E18" s="16">
        <v>250</v>
      </c>
      <c r="F18" s="15"/>
      <c r="G18" s="16"/>
      <c r="H18" s="16"/>
      <c r="I18" s="15"/>
      <c r="J18" s="16"/>
      <c r="K18" s="16"/>
      <c r="L18" s="16"/>
      <c r="M18" s="16">
        <v>32</v>
      </c>
      <c r="N18" s="2"/>
      <c r="O18" s="2"/>
      <c r="P18" s="2"/>
      <c r="Q18" s="2"/>
      <c r="R18" s="2"/>
    </row>
    <row r="19" spans="1:18" x14ac:dyDescent="0.25">
      <c r="A19" s="14"/>
      <c r="B19" s="286"/>
      <c r="C19" s="288"/>
      <c r="D19" s="15"/>
      <c r="E19" s="16"/>
      <c r="F19" s="15"/>
      <c r="G19" s="16"/>
      <c r="H19" s="16"/>
      <c r="I19" s="15"/>
      <c r="J19" s="16"/>
      <c r="K19" s="16"/>
      <c r="L19" s="16"/>
      <c r="M19" s="16"/>
      <c r="N19" s="2"/>
      <c r="O19" s="2"/>
      <c r="P19" s="2"/>
      <c r="Q19" s="2"/>
      <c r="R19" s="2"/>
    </row>
    <row r="20" spans="1:18" x14ac:dyDescent="0.25">
      <c r="A20" s="14">
        <v>44629</v>
      </c>
      <c r="B20" s="286" t="s">
        <v>46</v>
      </c>
      <c r="C20" s="288"/>
      <c r="D20" s="15">
        <v>1500</v>
      </c>
      <c r="E20" s="16">
        <v>1500</v>
      </c>
      <c r="F20" s="15"/>
      <c r="G20" s="16"/>
      <c r="H20" s="16"/>
      <c r="I20" s="15"/>
      <c r="J20" s="16"/>
      <c r="K20" s="16"/>
      <c r="L20" s="16"/>
      <c r="M20" s="16">
        <v>297</v>
      </c>
      <c r="N20" s="2"/>
      <c r="O20" s="2"/>
      <c r="P20" s="2"/>
      <c r="Q20" s="2"/>
      <c r="R20" s="2"/>
    </row>
    <row r="21" spans="1:18" x14ac:dyDescent="0.25">
      <c r="A21" s="14">
        <v>44647</v>
      </c>
      <c r="B21" s="286" t="s">
        <v>17</v>
      </c>
      <c r="C21" s="288"/>
      <c r="D21" s="15">
        <v>308</v>
      </c>
      <c r="E21" s="16"/>
      <c r="F21" s="15"/>
      <c r="G21" s="16"/>
      <c r="H21" s="16"/>
      <c r="I21" s="15"/>
      <c r="J21" s="16"/>
      <c r="K21" s="16">
        <v>308</v>
      </c>
      <c r="L21" s="16"/>
      <c r="M21" s="16"/>
      <c r="N21" s="2"/>
      <c r="O21" s="2"/>
      <c r="P21" s="2"/>
      <c r="Q21" s="2"/>
      <c r="R21" s="2"/>
    </row>
    <row r="22" spans="1:18" x14ac:dyDescent="0.25">
      <c r="A22" s="17"/>
      <c r="B22" s="289"/>
      <c r="C22" s="291"/>
      <c r="D22" s="15"/>
      <c r="E22" s="16"/>
      <c r="F22" s="15"/>
      <c r="G22" s="16"/>
      <c r="H22" s="16"/>
      <c r="I22" s="15"/>
      <c r="J22" s="16"/>
      <c r="K22" s="16"/>
      <c r="L22" s="16"/>
      <c r="M22" s="16"/>
      <c r="N22" s="2"/>
      <c r="O22" s="2"/>
      <c r="P22" s="2"/>
      <c r="Q22" s="2"/>
      <c r="R22" s="2"/>
    </row>
    <row r="23" spans="1:18" ht="15.75" thickBot="1" x14ac:dyDescent="0.3">
      <c r="A23" s="11"/>
      <c r="B23" s="11"/>
      <c r="C23" s="11"/>
      <c r="D23" s="32">
        <f>SUM(D9:D22)</f>
        <v>9486</v>
      </c>
      <c r="E23" s="32">
        <f>SUM(E9:E22)</f>
        <v>2450</v>
      </c>
      <c r="F23" s="33">
        <f>SUM(F9:F22)</f>
        <v>2338</v>
      </c>
      <c r="G23" s="33">
        <f t="shared" ref="G23:K23" si="0">SUM(G9:G22)</f>
        <v>400</v>
      </c>
      <c r="H23" s="33">
        <f t="shared" si="0"/>
        <v>300</v>
      </c>
      <c r="I23" s="33">
        <f t="shared" si="0"/>
        <v>440</v>
      </c>
      <c r="J23" s="33">
        <f t="shared" si="0"/>
        <v>1050</v>
      </c>
      <c r="K23" s="33">
        <f t="shared" si="0"/>
        <v>308</v>
      </c>
      <c r="L23" s="32">
        <f>SUM(L9:L22)</f>
        <v>2200</v>
      </c>
      <c r="M23" s="32">
        <f>SUM(M10:M22)</f>
        <v>446</v>
      </c>
      <c r="N23" s="2"/>
      <c r="O23" s="2"/>
      <c r="P23" s="2"/>
      <c r="Q23" s="2"/>
      <c r="R23" s="2"/>
    </row>
    <row r="24" spans="1:18" ht="15.75" thickTop="1" x14ac:dyDescent="0.25">
      <c r="A24" s="11"/>
      <c r="B24" s="11"/>
      <c r="C24" s="11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2"/>
      <c r="O24" s="2"/>
      <c r="P24" s="2"/>
      <c r="Q24" s="2"/>
      <c r="R24" s="2"/>
    </row>
    <row r="25" spans="1:18" x14ac:dyDescent="0.25">
      <c r="A25" s="11"/>
      <c r="B25" s="12"/>
      <c r="C25" s="27" t="s">
        <v>11</v>
      </c>
      <c r="D25" s="12"/>
      <c r="E25" s="12"/>
      <c r="F25" s="12"/>
      <c r="G25" s="18"/>
      <c r="H25" s="18"/>
      <c r="I25" s="12"/>
      <c r="J25" s="12"/>
      <c r="K25" s="26" t="s">
        <v>12</v>
      </c>
      <c r="L25" s="12"/>
      <c r="M25" s="12"/>
      <c r="N25" s="2"/>
      <c r="O25" s="2"/>
      <c r="P25" s="2"/>
      <c r="Q25" s="2"/>
      <c r="R25" s="2"/>
    </row>
    <row r="26" spans="1:18" x14ac:dyDescent="0.25">
      <c r="A26" s="26" t="s">
        <v>11</v>
      </c>
      <c r="B26" s="12" t="s">
        <v>36</v>
      </c>
      <c r="C26" s="28">
        <f>F23</f>
        <v>2338</v>
      </c>
      <c r="D26" s="12"/>
      <c r="E26" s="18"/>
      <c r="F26" s="18"/>
      <c r="G26" s="18"/>
      <c r="H26" s="26" t="s">
        <v>12</v>
      </c>
      <c r="I26" s="12" t="s">
        <v>59</v>
      </c>
      <c r="J26" s="12"/>
      <c r="K26" s="30">
        <f>D23</f>
        <v>9486</v>
      </c>
      <c r="L26" s="12"/>
      <c r="M26" s="12"/>
      <c r="N26" s="2"/>
      <c r="O26" s="2"/>
      <c r="P26" s="2"/>
      <c r="R26" s="2"/>
    </row>
    <row r="27" spans="1:18" x14ac:dyDescent="0.25">
      <c r="A27" s="11"/>
      <c r="B27" s="12" t="s">
        <v>70</v>
      </c>
      <c r="C27" s="19">
        <f>E23</f>
        <v>2450</v>
      </c>
      <c r="D27" s="20">
        <f>M23</f>
        <v>446</v>
      </c>
      <c r="E27" s="29">
        <f>SUM(C27:D27)</f>
        <v>2896</v>
      </c>
      <c r="F27" s="18"/>
      <c r="G27" s="18"/>
      <c r="H27" s="18"/>
      <c r="I27" s="11" t="s">
        <v>22</v>
      </c>
      <c r="J27" s="11"/>
      <c r="K27" s="31">
        <f>M23</f>
        <v>446</v>
      </c>
      <c r="L27" s="11"/>
      <c r="M27" s="18"/>
      <c r="N27" s="2"/>
      <c r="O27" s="2"/>
      <c r="P27" s="2"/>
      <c r="Q27" s="2"/>
      <c r="R27" s="2"/>
    </row>
    <row r="28" spans="1:18" x14ac:dyDescent="0.25">
      <c r="A28" s="11"/>
      <c r="B28" s="12" t="s">
        <v>25</v>
      </c>
      <c r="C28" s="28">
        <f>L23</f>
        <v>2200</v>
      </c>
      <c r="D28" s="12"/>
      <c r="E28" s="18"/>
      <c r="F28" s="18"/>
      <c r="G28" s="18"/>
      <c r="H28" s="18"/>
      <c r="I28" s="12"/>
      <c r="J28" s="12"/>
      <c r="K28" s="12"/>
      <c r="L28" s="12"/>
      <c r="M28" s="12"/>
    </row>
    <row r="29" spans="1:18" x14ac:dyDescent="0.25">
      <c r="A29" s="11"/>
      <c r="B29" s="12" t="s">
        <v>17</v>
      </c>
      <c r="C29" s="28">
        <f>K23</f>
        <v>308</v>
      </c>
      <c r="D29" s="12"/>
      <c r="E29" s="18"/>
      <c r="F29" s="18"/>
      <c r="G29" s="18"/>
      <c r="H29" s="18"/>
      <c r="I29" s="12"/>
      <c r="J29" s="12"/>
      <c r="K29" s="12"/>
      <c r="L29" s="12"/>
      <c r="M29" s="12"/>
      <c r="N29" s="2"/>
      <c r="O29" s="2"/>
      <c r="P29" s="2"/>
      <c r="Q29" s="2"/>
      <c r="R29" s="2"/>
    </row>
    <row r="30" spans="1:18" x14ac:dyDescent="0.25">
      <c r="A30" s="11"/>
      <c r="B30" s="12" t="s">
        <v>68</v>
      </c>
      <c r="C30" s="28">
        <f>G23</f>
        <v>400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2"/>
      <c r="O30" s="2"/>
      <c r="P30" s="2"/>
      <c r="Q30" s="2"/>
      <c r="R30" s="2"/>
    </row>
    <row r="31" spans="1:18" x14ac:dyDescent="0.25">
      <c r="A31" s="11"/>
      <c r="B31" s="12" t="s">
        <v>65</v>
      </c>
      <c r="C31" s="28">
        <f>H23</f>
        <v>300</v>
      </c>
      <c r="D31" s="18"/>
      <c r="E31" s="18"/>
      <c r="F31" s="18"/>
      <c r="G31" s="21"/>
      <c r="H31" s="21"/>
      <c r="I31" s="21"/>
      <c r="J31" s="21"/>
      <c r="K31" s="21"/>
      <c r="L31" s="12"/>
      <c r="M31" s="12"/>
      <c r="N31" s="2"/>
      <c r="O31" s="2"/>
      <c r="P31" s="2"/>
      <c r="Q31" s="2"/>
      <c r="R31" s="2"/>
    </row>
    <row r="32" spans="1:18" x14ac:dyDescent="0.25">
      <c r="A32" s="11"/>
      <c r="B32" s="12" t="s">
        <v>64</v>
      </c>
      <c r="C32" s="28">
        <f>I23</f>
        <v>440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2"/>
      <c r="O32" s="2"/>
      <c r="P32" s="2"/>
      <c r="Q32" s="2"/>
      <c r="R32" s="2"/>
    </row>
    <row r="33" spans="1:13" x14ac:dyDescent="0.25">
      <c r="A33" s="18"/>
      <c r="B33" s="12" t="s">
        <v>24</v>
      </c>
      <c r="C33" s="28">
        <f>J23</f>
        <v>1050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 spans="1:13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</row>
  </sheetData>
  <mergeCells count="28">
    <mergeCell ref="B20:C20"/>
    <mergeCell ref="B21:C21"/>
    <mergeCell ref="B22:C22"/>
    <mergeCell ref="B13:C13"/>
    <mergeCell ref="B11:C11"/>
    <mergeCell ref="B12:C12"/>
    <mergeCell ref="B14:C14"/>
    <mergeCell ref="B15:C15"/>
    <mergeCell ref="B16:C16"/>
    <mergeCell ref="B17:C17"/>
    <mergeCell ref="B18:C18"/>
    <mergeCell ref="B19:C19"/>
    <mergeCell ref="B8:C8"/>
    <mergeCell ref="B9:C9"/>
    <mergeCell ref="B10:C10"/>
    <mergeCell ref="J6:J7"/>
    <mergeCell ref="G6:G7"/>
    <mergeCell ref="F6:F7"/>
    <mergeCell ref="I6:I7"/>
    <mergeCell ref="H6:H7"/>
    <mergeCell ref="A6:A7"/>
    <mergeCell ref="B6:C7"/>
    <mergeCell ref="D6:D7"/>
    <mergeCell ref="E6:E7"/>
    <mergeCell ref="A1:M3"/>
    <mergeCell ref="L6:L7"/>
    <mergeCell ref="M6:M7"/>
    <mergeCell ref="K6:K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17E92-0478-49CA-B1E1-DB8F916ABC43}">
  <dimension ref="A1:H27"/>
  <sheetViews>
    <sheetView zoomScale="80" zoomScaleNormal="80" workbookViewId="0">
      <selection activeCell="F15" sqref="F15"/>
    </sheetView>
  </sheetViews>
  <sheetFormatPr defaultRowHeight="15" x14ac:dyDescent="0.25"/>
  <cols>
    <col min="2" max="2" width="13.5703125" customWidth="1"/>
    <col min="3" max="3" width="19.5703125" customWidth="1"/>
    <col min="4" max="4" width="14.42578125" customWidth="1"/>
    <col min="5" max="5" width="11.7109375" customWidth="1"/>
    <col min="6" max="6" width="14.140625" customWidth="1"/>
    <col min="7" max="7" width="13.42578125" customWidth="1"/>
  </cols>
  <sheetData>
    <row r="1" spans="1:8" ht="18" customHeight="1" x14ac:dyDescent="0.25">
      <c r="A1" s="354" t="s">
        <v>71</v>
      </c>
      <c r="B1" s="354"/>
      <c r="C1" s="354"/>
      <c r="D1" s="354"/>
      <c r="E1" s="354"/>
      <c r="F1" s="354"/>
      <c r="G1" s="354"/>
      <c r="H1" s="1"/>
    </row>
    <row r="2" spans="1:8" ht="18" customHeight="1" x14ac:dyDescent="0.25">
      <c r="A2" s="354"/>
      <c r="B2" s="354"/>
      <c r="C2" s="354"/>
      <c r="D2" s="354"/>
      <c r="E2" s="354"/>
      <c r="F2" s="354"/>
      <c r="G2" s="354"/>
      <c r="H2" s="1"/>
    </row>
    <row r="3" spans="1:8" ht="18" customHeight="1" x14ac:dyDescent="0.25">
      <c r="A3" s="354"/>
      <c r="B3" s="354"/>
      <c r="C3" s="354"/>
      <c r="D3" s="354"/>
      <c r="E3" s="354"/>
      <c r="F3" s="354"/>
      <c r="G3" s="354"/>
      <c r="H3" s="1"/>
    </row>
    <row r="4" spans="1:8" ht="18.75" x14ac:dyDescent="0.3">
      <c r="A4" s="76"/>
      <c r="B4" s="76"/>
      <c r="C4" s="76"/>
      <c r="D4" s="96"/>
      <c r="E4" s="60"/>
      <c r="F4" s="60"/>
      <c r="G4" s="60"/>
      <c r="H4" s="1"/>
    </row>
    <row r="5" spans="1:8" ht="18.75" x14ac:dyDescent="0.3">
      <c r="A5" s="76"/>
      <c r="B5" s="359" t="s">
        <v>72</v>
      </c>
      <c r="C5" s="361" t="s">
        <v>45</v>
      </c>
      <c r="D5" s="363" t="s">
        <v>35</v>
      </c>
      <c r="E5" s="365" t="s">
        <v>36</v>
      </c>
      <c r="F5" s="365" t="s">
        <v>23</v>
      </c>
      <c r="G5" s="355" t="s">
        <v>73</v>
      </c>
      <c r="H5" s="1"/>
    </row>
    <row r="6" spans="1:8" x14ac:dyDescent="0.25">
      <c r="A6" s="97"/>
      <c r="B6" s="360"/>
      <c r="C6" s="362"/>
      <c r="D6" s="364"/>
      <c r="E6" s="366"/>
      <c r="F6" s="366"/>
      <c r="G6" s="356"/>
      <c r="H6" s="3"/>
    </row>
    <row r="7" spans="1:8" x14ac:dyDescent="0.25">
      <c r="A7" s="97"/>
      <c r="B7" s="357"/>
      <c r="C7" s="358"/>
      <c r="D7" s="109" t="s">
        <v>38</v>
      </c>
      <c r="E7" s="110" t="s">
        <v>38</v>
      </c>
      <c r="F7" s="110" t="s">
        <v>38</v>
      </c>
      <c r="G7" s="111" t="s">
        <v>38</v>
      </c>
      <c r="H7" s="3"/>
    </row>
    <row r="8" spans="1:8" x14ac:dyDescent="0.25">
      <c r="A8" s="98" t="s">
        <v>74</v>
      </c>
      <c r="B8" s="99">
        <v>44562</v>
      </c>
      <c r="C8" s="100"/>
      <c r="D8" s="101">
        <v>675</v>
      </c>
      <c r="E8" s="102"/>
      <c r="F8" s="102"/>
      <c r="G8" s="103"/>
      <c r="H8" s="3"/>
    </row>
    <row r="9" spans="1:8" x14ac:dyDescent="0.25">
      <c r="A9" s="97"/>
      <c r="B9" s="99">
        <v>44569</v>
      </c>
      <c r="C9" s="100" t="s">
        <v>26</v>
      </c>
      <c r="D9" s="101">
        <v>70</v>
      </c>
      <c r="E9" s="102"/>
      <c r="F9" s="102"/>
      <c r="G9" s="103">
        <v>70</v>
      </c>
      <c r="H9" s="3"/>
    </row>
    <row r="10" spans="1:8" x14ac:dyDescent="0.25">
      <c r="A10" s="97"/>
      <c r="B10" s="99">
        <v>44592</v>
      </c>
      <c r="C10" s="104" t="s">
        <v>75</v>
      </c>
      <c r="D10" s="101">
        <v>168</v>
      </c>
      <c r="E10" s="102">
        <v>28</v>
      </c>
      <c r="F10" s="102">
        <v>140</v>
      </c>
      <c r="G10" s="103"/>
      <c r="H10" s="3"/>
    </row>
    <row r="11" spans="1:8" x14ac:dyDescent="0.25">
      <c r="A11" s="97"/>
      <c r="B11" s="99"/>
      <c r="C11" s="104"/>
      <c r="D11" s="101"/>
      <c r="E11" s="102"/>
      <c r="F11" s="102"/>
      <c r="G11" s="103"/>
      <c r="H11" s="3"/>
    </row>
    <row r="12" spans="1:8" x14ac:dyDescent="0.25">
      <c r="A12" s="97"/>
      <c r="B12" s="99">
        <v>44595</v>
      </c>
      <c r="C12" s="104" t="s">
        <v>73</v>
      </c>
      <c r="D12" s="101">
        <v>70</v>
      </c>
      <c r="E12" s="102"/>
      <c r="F12" s="102"/>
      <c r="G12" s="103">
        <v>70</v>
      </c>
      <c r="H12" s="3"/>
    </row>
    <row r="13" spans="1:8" x14ac:dyDescent="0.25">
      <c r="A13" s="97"/>
      <c r="B13" s="105"/>
      <c r="C13" s="100"/>
      <c r="D13" s="101"/>
      <c r="E13" s="102"/>
      <c r="F13" s="102"/>
      <c r="G13" s="103"/>
      <c r="H13" s="3"/>
    </row>
    <row r="14" spans="1:8" x14ac:dyDescent="0.25">
      <c r="A14" s="98" t="s">
        <v>76</v>
      </c>
      <c r="B14" s="99">
        <v>44647</v>
      </c>
      <c r="C14" s="104"/>
      <c r="D14" s="101">
        <v>367</v>
      </c>
      <c r="E14" s="102"/>
      <c r="F14" s="102"/>
      <c r="G14" s="103"/>
      <c r="H14" s="3"/>
    </row>
    <row r="15" spans="1:8" ht="15.75" thickBot="1" x14ac:dyDescent="0.3">
      <c r="A15" s="97"/>
      <c r="B15" s="106"/>
      <c r="C15" s="107"/>
      <c r="D15" s="112">
        <f>SUM(D8-D9-D10-D12)</f>
        <v>367</v>
      </c>
      <c r="E15" s="113">
        <f>SUM(E9:E14)</f>
        <v>28</v>
      </c>
      <c r="F15" s="113">
        <f>SUM(F9:F14)</f>
        <v>140</v>
      </c>
      <c r="G15" s="114">
        <f>SUM(G9:G14)</f>
        <v>140</v>
      </c>
      <c r="H15" s="3"/>
    </row>
    <row r="16" spans="1:8" ht="15.75" thickTop="1" x14ac:dyDescent="0.25">
      <c r="A16" s="97"/>
      <c r="B16" s="97"/>
      <c r="C16" s="97"/>
      <c r="D16" s="101"/>
      <c r="E16" s="101"/>
      <c r="F16" s="101"/>
      <c r="G16" s="101"/>
      <c r="H16" s="3"/>
    </row>
    <row r="17" spans="1:8" x14ac:dyDescent="0.25">
      <c r="A17" s="97" t="s">
        <v>77</v>
      </c>
      <c r="B17" s="108">
        <v>44647</v>
      </c>
      <c r="C17" s="108"/>
      <c r="D17" s="115">
        <v>367</v>
      </c>
      <c r="E17" s="101"/>
      <c r="F17" s="101"/>
      <c r="G17" s="101"/>
      <c r="H17" s="3"/>
    </row>
    <row r="18" spans="1:8" x14ac:dyDescent="0.25">
      <c r="A18" s="97" t="s">
        <v>59</v>
      </c>
      <c r="B18" s="108">
        <v>44647</v>
      </c>
      <c r="C18" s="108"/>
      <c r="D18" s="115">
        <v>308</v>
      </c>
      <c r="E18" s="101"/>
      <c r="F18" s="101"/>
      <c r="G18" s="101"/>
      <c r="H18" s="3"/>
    </row>
    <row r="19" spans="1:8" x14ac:dyDescent="0.25">
      <c r="A19" s="97"/>
      <c r="B19" s="97"/>
      <c r="C19" s="97"/>
      <c r="D19" s="101"/>
      <c r="E19" s="101"/>
      <c r="F19" s="101"/>
      <c r="G19" s="101"/>
      <c r="H19" s="3"/>
    </row>
    <row r="20" spans="1:8" x14ac:dyDescent="0.25">
      <c r="A20" s="97"/>
      <c r="B20" s="97"/>
      <c r="C20" s="116" t="s">
        <v>11</v>
      </c>
      <c r="D20" s="101"/>
      <c r="E20" s="101"/>
      <c r="F20" s="101"/>
      <c r="G20" s="116" t="s">
        <v>12</v>
      </c>
    </row>
    <row r="21" spans="1:8" x14ac:dyDescent="0.25">
      <c r="A21" s="116" t="s">
        <v>58</v>
      </c>
      <c r="B21" s="101" t="s">
        <v>23</v>
      </c>
      <c r="C21" s="115">
        <v>140</v>
      </c>
      <c r="D21" s="57"/>
      <c r="E21" s="116" t="s">
        <v>12</v>
      </c>
      <c r="F21" s="101" t="s">
        <v>78</v>
      </c>
      <c r="G21" s="115">
        <v>308</v>
      </c>
      <c r="H21" s="3"/>
    </row>
    <row r="22" spans="1:8" x14ac:dyDescent="0.25">
      <c r="A22" s="101"/>
      <c r="B22" s="101" t="s">
        <v>73</v>
      </c>
      <c r="C22" s="115">
        <v>140</v>
      </c>
      <c r="D22" s="57"/>
      <c r="E22" s="57"/>
      <c r="F22" s="101"/>
      <c r="G22" s="57"/>
      <c r="H22" s="3"/>
    </row>
    <row r="23" spans="1:8" x14ac:dyDescent="0.25">
      <c r="A23" s="101"/>
      <c r="B23" s="101" t="s">
        <v>43</v>
      </c>
      <c r="C23" s="115">
        <v>28</v>
      </c>
      <c r="D23" s="57"/>
      <c r="E23" s="57"/>
      <c r="F23" s="101"/>
      <c r="G23" s="57"/>
      <c r="H23" s="3"/>
    </row>
    <row r="24" spans="1:8" x14ac:dyDescent="0.25">
      <c r="A24" s="97"/>
      <c r="B24" s="97"/>
      <c r="C24" s="97"/>
      <c r="D24" s="101"/>
      <c r="E24" s="101"/>
      <c r="F24" s="101"/>
      <c r="G24" s="101"/>
      <c r="H24" s="3"/>
    </row>
    <row r="25" spans="1:8" x14ac:dyDescent="0.25">
      <c r="A25" s="2"/>
      <c r="B25" s="2"/>
      <c r="C25" s="2"/>
      <c r="F25" s="3"/>
      <c r="G25" s="3"/>
    </row>
    <row r="26" spans="1:8" ht="18" x14ac:dyDescent="0.25">
      <c r="D26" s="4"/>
      <c r="E26" s="4"/>
      <c r="F26" s="4"/>
      <c r="G26" s="4"/>
      <c r="H26" s="4"/>
    </row>
    <row r="27" spans="1:8" x14ac:dyDescent="0.25">
      <c r="D27" s="1"/>
      <c r="E27" s="1"/>
      <c r="F27" s="1"/>
      <c r="G27" s="1"/>
      <c r="H27" s="1"/>
    </row>
  </sheetData>
  <mergeCells count="8">
    <mergeCell ref="A1:G3"/>
    <mergeCell ref="G5:G6"/>
    <mergeCell ref="B7:C7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2175B-3F85-4753-AAB0-5071F996FD72}">
  <dimension ref="A1:Z55"/>
  <sheetViews>
    <sheetView topLeftCell="A9" zoomScale="80" zoomScaleNormal="80" workbookViewId="0">
      <selection activeCell="L31" sqref="L31"/>
    </sheetView>
  </sheetViews>
  <sheetFormatPr defaultRowHeight="15" x14ac:dyDescent="0.25"/>
  <cols>
    <col min="5" max="5" width="14.140625" customWidth="1"/>
    <col min="6" max="6" width="13.42578125" customWidth="1"/>
    <col min="7" max="7" width="12.7109375" customWidth="1"/>
    <col min="8" max="8" width="13" bestFit="1" customWidth="1"/>
    <col min="9" max="9" width="10.5703125" bestFit="1" customWidth="1"/>
    <col min="10" max="10" width="16.42578125" bestFit="1" customWidth="1"/>
    <col min="15" max="15" width="3.85546875" customWidth="1"/>
    <col min="16" max="16" width="5.28515625" customWidth="1"/>
    <col min="17" max="17" width="11.28515625" customWidth="1"/>
    <col min="18" max="18" width="10.5703125" bestFit="1" customWidth="1"/>
  </cols>
  <sheetData>
    <row r="1" spans="1:25" ht="15" customHeight="1" x14ac:dyDescent="0.25">
      <c r="A1" s="377" t="s">
        <v>148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9"/>
      <c r="S1" s="57"/>
      <c r="T1" s="57"/>
      <c r="U1" s="57"/>
      <c r="V1" s="57"/>
      <c r="W1" s="57"/>
      <c r="X1" s="57"/>
      <c r="Y1" s="57"/>
    </row>
    <row r="2" spans="1:25" x14ac:dyDescent="0.25">
      <c r="A2" s="380"/>
      <c r="B2" s="381"/>
      <c r="C2" s="381"/>
      <c r="D2" s="381"/>
      <c r="E2" s="381"/>
      <c r="F2" s="381"/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2"/>
      <c r="S2" s="57"/>
      <c r="T2" s="57"/>
      <c r="U2" s="57"/>
      <c r="V2" s="57"/>
      <c r="W2" s="57"/>
      <c r="X2" s="57"/>
      <c r="Y2" s="57"/>
    </row>
    <row r="3" spans="1:25" x14ac:dyDescent="0.25">
      <c r="A3" s="380"/>
      <c r="B3" s="381"/>
      <c r="C3" s="381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81"/>
      <c r="P3" s="381"/>
      <c r="Q3" s="381"/>
      <c r="R3" s="382"/>
      <c r="S3" s="57"/>
      <c r="T3" s="57"/>
      <c r="U3" s="57"/>
      <c r="V3" s="57"/>
      <c r="W3" s="57"/>
      <c r="X3" s="57"/>
      <c r="Y3" s="57"/>
    </row>
    <row r="4" spans="1:25" x14ac:dyDescent="0.25">
      <c r="A4" s="380"/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2"/>
      <c r="S4" s="57"/>
      <c r="T4" s="57"/>
      <c r="U4" s="57"/>
      <c r="V4" s="57"/>
      <c r="W4" s="57"/>
      <c r="X4" s="57"/>
      <c r="Y4" s="57"/>
    </row>
    <row r="5" spans="1:25" x14ac:dyDescent="0.25">
      <c r="A5" s="383"/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4"/>
      <c r="Q5" s="384"/>
      <c r="R5" s="385"/>
      <c r="S5" s="57"/>
      <c r="T5" s="57"/>
      <c r="U5" s="57"/>
      <c r="V5" s="57"/>
      <c r="W5" s="57"/>
      <c r="X5" s="57"/>
      <c r="Y5" s="57"/>
    </row>
    <row r="6" spans="1:25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25" ht="15" customHeight="1" x14ac:dyDescent="0.25">
      <c r="A7" s="387" t="s">
        <v>145</v>
      </c>
      <c r="B7" s="387"/>
      <c r="C7" s="387"/>
      <c r="D7" s="387"/>
      <c r="E7" s="387"/>
      <c r="F7" s="387"/>
      <c r="G7" s="387"/>
      <c r="H7" s="57"/>
      <c r="I7" s="57"/>
      <c r="J7" s="57"/>
      <c r="K7" s="386" t="s">
        <v>88</v>
      </c>
      <c r="L7" s="386"/>
      <c r="M7" s="386"/>
      <c r="N7" s="386"/>
      <c r="O7" s="386"/>
      <c r="P7" s="386"/>
      <c r="Q7" s="386"/>
      <c r="R7" s="248"/>
      <c r="S7" s="57"/>
      <c r="T7" s="57"/>
      <c r="U7" s="57"/>
      <c r="Y7" s="57"/>
    </row>
    <row r="8" spans="1:25" ht="15" customHeight="1" x14ac:dyDescent="0.25">
      <c r="A8" s="387"/>
      <c r="B8" s="387"/>
      <c r="C8" s="387"/>
      <c r="D8" s="387"/>
      <c r="E8" s="388"/>
      <c r="F8" s="388"/>
      <c r="G8" s="388"/>
      <c r="H8" s="57"/>
      <c r="I8" s="57"/>
      <c r="J8" s="57"/>
      <c r="K8" s="386"/>
      <c r="L8" s="386"/>
      <c r="M8" s="386"/>
      <c r="N8" s="386"/>
      <c r="O8" s="386"/>
      <c r="P8" s="386"/>
      <c r="Q8" s="386"/>
      <c r="R8" s="248"/>
      <c r="S8" s="57"/>
      <c r="T8" s="57"/>
      <c r="U8" s="57"/>
      <c r="V8" s="57"/>
      <c r="W8" s="57"/>
      <c r="X8" s="57"/>
      <c r="Y8" s="57"/>
    </row>
    <row r="9" spans="1:25" x14ac:dyDescent="0.25">
      <c r="A9" s="57"/>
      <c r="B9" s="57"/>
      <c r="C9" s="57"/>
      <c r="D9" s="57"/>
      <c r="E9" s="395" t="s">
        <v>79</v>
      </c>
      <c r="F9" s="396" t="s">
        <v>80</v>
      </c>
      <c r="G9" s="395" t="s">
        <v>81</v>
      </c>
      <c r="H9" s="57"/>
      <c r="I9" s="57"/>
      <c r="J9" s="57"/>
      <c r="K9" s="368" t="s">
        <v>141</v>
      </c>
      <c r="L9" s="368"/>
      <c r="M9" s="368"/>
      <c r="N9" s="368"/>
      <c r="O9" s="368"/>
      <c r="P9" s="368"/>
      <c r="Q9" s="251">
        <v>15840</v>
      </c>
      <c r="R9" s="249"/>
      <c r="S9" s="57"/>
      <c r="T9" s="57"/>
      <c r="U9" s="57"/>
      <c r="V9" s="57"/>
      <c r="W9" s="57"/>
      <c r="X9" s="57"/>
      <c r="Y9" s="57"/>
    </row>
    <row r="10" spans="1:25" ht="15" customHeight="1" x14ac:dyDescent="0.25">
      <c r="A10" s="392"/>
      <c r="B10" s="392"/>
      <c r="C10" s="392"/>
      <c r="D10" s="393"/>
      <c r="E10" s="395"/>
      <c r="F10" s="396"/>
      <c r="G10" s="395"/>
      <c r="H10" s="57"/>
      <c r="I10" s="57"/>
      <c r="J10" s="57"/>
      <c r="K10" s="368" t="s">
        <v>15</v>
      </c>
      <c r="L10" s="368"/>
      <c r="M10" s="368"/>
      <c r="N10" s="368"/>
      <c r="O10" s="368"/>
      <c r="P10" s="368"/>
      <c r="Q10" s="251">
        <v>25914</v>
      </c>
      <c r="R10" s="57"/>
      <c r="S10" s="57"/>
      <c r="T10" s="438" t="s">
        <v>146</v>
      </c>
      <c r="U10" s="438"/>
      <c r="V10" s="439">
        <f>SUM(H14+R14)</f>
        <v>127458</v>
      </c>
      <c r="W10" s="439"/>
      <c r="X10" s="57"/>
      <c r="Y10" s="57"/>
    </row>
    <row r="11" spans="1:25" ht="15" customHeight="1" x14ac:dyDescent="0.25">
      <c r="A11" s="394"/>
      <c r="B11" s="394"/>
      <c r="C11" s="394"/>
      <c r="D11" s="394"/>
      <c r="E11" s="395"/>
      <c r="F11" s="396"/>
      <c r="G11" s="395"/>
      <c r="H11" s="57"/>
      <c r="I11" s="57"/>
      <c r="J11" s="57"/>
      <c r="K11" s="368" t="s">
        <v>142</v>
      </c>
      <c r="L11" s="368"/>
      <c r="M11" s="368"/>
      <c r="N11" s="368"/>
      <c r="O11" s="368"/>
      <c r="P11" s="368"/>
      <c r="Q11" s="251">
        <v>1650</v>
      </c>
      <c r="R11" s="57"/>
      <c r="S11" s="57"/>
      <c r="T11" s="438"/>
      <c r="U11" s="438"/>
      <c r="V11" s="439"/>
      <c r="W11" s="439"/>
      <c r="X11" s="57"/>
      <c r="Y11" s="57"/>
    </row>
    <row r="12" spans="1:25" ht="15" customHeight="1" x14ac:dyDescent="0.25">
      <c r="A12" s="389" t="s">
        <v>83</v>
      </c>
      <c r="B12" s="390"/>
      <c r="C12" s="390"/>
      <c r="D12" s="391"/>
      <c r="E12" s="252">
        <v>42026</v>
      </c>
      <c r="F12" s="253">
        <v>9179</v>
      </c>
      <c r="G12" s="253">
        <f>SUM(E12-F12)</f>
        <v>32847</v>
      </c>
      <c r="H12" s="222"/>
      <c r="I12" s="57"/>
      <c r="J12" s="57"/>
      <c r="K12" s="368" t="s">
        <v>143</v>
      </c>
      <c r="L12" s="368"/>
      <c r="M12" s="368"/>
      <c r="N12" s="368"/>
      <c r="O12" s="368"/>
      <c r="P12" s="368"/>
      <c r="Q12" s="251">
        <v>28764</v>
      </c>
      <c r="R12" s="57"/>
      <c r="S12" s="57"/>
      <c r="T12" s="438"/>
      <c r="U12" s="438"/>
      <c r="V12" s="439"/>
      <c r="W12" s="439"/>
      <c r="X12" s="57"/>
      <c r="Y12" s="57"/>
    </row>
    <row r="13" spans="1:25" x14ac:dyDescent="0.25">
      <c r="A13" s="389" t="s">
        <v>85</v>
      </c>
      <c r="B13" s="390"/>
      <c r="C13" s="390"/>
      <c r="D13" s="391"/>
      <c r="E13" s="237">
        <v>31794</v>
      </c>
      <c r="F13" s="238">
        <v>10026</v>
      </c>
      <c r="G13" s="238">
        <f>SUM(E13-F13)</f>
        <v>21768</v>
      </c>
      <c r="H13" s="222"/>
      <c r="I13" s="57"/>
      <c r="J13" s="57"/>
      <c r="K13" s="368" t="s">
        <v>17</v>
      </c>
      <c r="L13" s="368"/>
      <c r="M13" s="368"/>
      <c r="N13" s="368"/>
      <c r="O13" s="368"/>
      <c r="P13" s="368"/>
      <c r="Q13" s="251">
        <v>675</v>
      </c>
      <c r="R13" s="223"/>
      <c r="S13" s="57"/>
      <c r="T13" s="57"/>
      <c r="U13" s="57"/>
      <c r="V13" s="57"/>
      <c r="W13" s="57"/>
      <c r="X13" s="57"/>
      <c r="Y13" s="57"/>
    </row>
    <row r="14" spans="1:25" ht="15" customHeight="1" thickBot="1" x14ac:dyDescent="0.3">
      <c r="A14" s="57"/>
      <c r="B14" s="57"/>
      <c r="C14" s="57"/>
      <c r="D14" s="57"/>
      <c r="E14" s="222"/>
      <c r="F14" s="222"/>
      <c r="G14" s="224"/>
      <c r="H14" s="239">
        <f>SUM(G12+G13)</f>
        <v>54615</v>
      </c>
      <c r="I14" s="57"/>
      <c r="J14" s="57"/>
      <c r="K14" s="57"/>
      <c r="L14" s="57"/>
      <c r="M14" s="57"/>
      <c r="N14" s="57"/>
      <c r="O14" s="57"/>
      <c r="P14" s="57"/>
      <c r="Q14" s="57"/>
      <c r="R14" s="241">
        <f>SUM(Q9:Q13)</f>
        <v>72843</v>
      </c>
      <c r="S14" s="57"/>
      <c r="T14" s="57"/>
      <c r="U14" s="57"/>
      <c r="V14" s="57"/>
      <c r="W14" s="57"/>
      <c r="X14" s="57"/>
      <c r="Y14" s="57"/>
    </row>
    <row r="15" spans="1:25" ht="15" customHeight="1" thickTop="1" x14ac:dyDescent="0.2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</row>
    <row r="16" spans="1:25" ht="15" customHeight="1" x14ac:dyDescent="0.25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</row>
    <row r="17" spans="1:25" x14ac:dyDescent="0.25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</row>
    <row r="18" spans="1:25" ht="15" customHeight="1" x14ac:dyDescent="0.25">
      <c r="A18" s="370" t="s">
        <v>90</v>
      </c>
      <c r="B18" s="371"/>
      <c r="C18" s="371"/>
      <c r="D18" s="371"/>
      <c r="E18" s="371"/>
      <c r="F18" s="371"/>
      <c r="G18" s="372"/>
      <c r="H18" s="248"/>
      <c r="I18" s="57"/>
      <c r="J18" s="57"/>
      <c r="K18" s="376" t="s">
        <v>144</v>
      </c>
      <c r="L18" s="376"/>
      <c r="M18" s="376"/>
      <c r="N18" s="376"/>
      <c r="O18" s="376"/>
      <c r="P18" s="376"/>
      <c r="Q18" s="376"/>
      <c r="R18" s="250"/>
      <c r="S18" s="57"/>
      <c r="T18" s="57"/>
      <c r="U18" s="57"/>
      <c r="V18" s="57"/>
      <c r="W18" s="57"/>
      <c r="X18" s="57"/>
      <c r="Y18" s="57"/>
    </row>
    <row r="19" spans="1:25" ht="15" customHeight="1" x14ac:dyDescent="0.25">
      <c r="A19" s="373"/>
      <c r="B19" s="374"/>
      <c r="C19" s="374"/>
      <c r="D19" s="374"/>
      <c r="E19" s="374"/>
      <c r="F19" s="374"/>
      <c r="G19" s="375"/>
      <c r="H19" s="248"/>
      <c r="I19" s="57"/>
      <c r="J19" s="57"/>
      <c r="K19" s="376"/>
      <c r="L19" s="376"/>
      <c r="M19" s="376"/>
      <c r="N19" s="376"/>
      <c r="O19" s="376"/>
      <c r="P19" s="376"/>
      <c r="Q19" s="376"/>
      <c r="R19" s="250"/>
      <c r="S19" s="57"/>
      <c r="T19" s="57"/>
      <c r="U19" s="57"/>
      <c r="V19" s="57"/>
      <c r="W19" s="57"/>
      <c r="X19" s="57"/>
      <c r="Y19" s="57"/>
    </row>
    <row r="20" spans="1:25" ht="15" customHeight="1" x14ac:dyDescent="0.25">
      <c r="A20" s="400" t="s">
        <v>16</v>
      </c>
      <c r="B20" s="400"/>
      <c r="C20" s="400"/>
      <c r="D20" s="400"/>
      <c r="E20" s="400"/>
      <c r="F20" s="400"/>
      <c r="G20" s="246">
        <v>21000</v>
      </c>
      <c r="H20" s="222"/>
      <c r="I20" s="57"/>
      <c r="J20" s="57"/>
      <c r="K20" s="369" t="s">
        <v>108</v>
      </c>
      <c r="L20" s="369"/>
      <c r="M20" s="369"/>
      <c r="N20" s="369"/>
      <c r="O20" s="369"/>
      <c r="P20" s="369"/>
      <c r="Q20" s="245">
        <v>25950</v>
      </c>
      <c r="R20" s="222"/>
      <c r="S20" s="57"/>
      <c r="T20" s="57"/>
      <c r="U20" s="57"/>
      <c r="V20" s="57"/>
      <c r="W20" s="57"/>
      <c r="X20" s="57"/>
      <c r="Y20" s="57"/>
    </row>
    <row r="21" spans="1:25" x14ac:dyDescent="0.25">
      <c r="A21" s="367" t="s">
        <v>112</v>
      </c>
      <c r="B21" s="367"/>
      <c r="C21" s="367"/>
      <c r="D21" s="367"/>
      <c r="E21" s="367"/>
      <c r="F21" s="367"/>
      <c r="G21" s="247">
        <v>450</v>
      </c>
      <c r="H21" s="222"/>
      <c r="I21" s="57"/>
      <c r="J21" s="57"/>
      <c r="K21" s="369" t="s">
        <v>98</v>
      </c>
      <c r="L21" s="369"/>
      <c r="M21" s="369"/>
      <c r="N21" s="369"/>
      <c r="O21" s="369"/>
      <c r="P21" s="369"/>
      <c r="Q21" s="245">
        <v>15741</v>
      </c>
      <c r="R21" s="227"/>
      <c r="S21" s="57"/>
      <c r="T21" s="440" t="s">
        <v>149</v>
      </c>
      <c r="U21" s="440"/>
      <c r="V21" s="439">
        <f>SUM(H24+R22)</f>
        <v>65363</v>
      </c>
      <c r="W21" s="438"/>
      <c r="X21" s="57"/>
      <c r="Y21" s="57"/>
    </row>
    <row r="22" spans="1:25" ht="15.75" thickBot="1" x14ac:dyDescent="0.3">
      <c r="A22" s="367" t="s">
        <v>30</v>
      </c>
      <c r="B22" s="367"/>
      <c r="C22" s="367"/>
      <c r="D22" s="367"/>
      <c r="E22" s="367"/>
      <c r="F22" s="367"/>
      <c r="G22" s="247">
        <v>420</v>
      </c>
      <c r="H22" s="222"/>
      <c r="I22" s="57"/>
      <c r="J22" s="57"/>
      <c r="K22" s="401"/>
      <c r="L22" s="401"/>
      <c r="M22" s="401"/>
      <c r="N22" s="401"/>
      <c r="O22" s="227"/>
      <c r="P22" s="222"/>
      <c r="Q22" s="222"/>
      <c r="R22" s="242">
        <f>SUM(Q20+Q21)</f>
        <v>41691</v>
      </c>
      <c r="S22" s="57"/>
      <c r="T22" s="440"/>
      <c r="U22" s="440"/>
      <c r="V22" s="438"/>
      <c r="W22" s="438"/>
      <c r="X22" s="57"/>
      <c r="Y22" s="57"/>
    </row>
    <row r="23" spans="1:25" ht="15.75" thickTop="1" x14ac:dyDescent="0.25">
      <c r="A23" s="367" t="s">
        <v>36</v>
      </c>
      <c r="B23" s="367"/>
      <c r="C23" s="367"/>
      <c r="D23" s="367"/>
      <c r="E23" s="367"/>
      <c r="F23" s="367"/>
      <c r="G23" s="247">
        <v>1802</v>
      </c>
      <c r="H23" s="226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440"/>
      <c r="U23" s="440"/>
      <c r="V23" s="438"/>
      <c r="W23" s="438"/>
      <c r="X23" s="57"/>
      <c r="Y23" s="57"/>
    </row>
    <row r="24" spans="1:25" ht="15.75" thickBot="1" x14ac:dyDescent="0.3">
      <c r="A24" s="222"/>
      <c r="B24" s="222"/>
      <c r="C24" s="222"/>
      <c r="D24" s="222"/>
      <c r="E24" s="222"/>
      <c r="F24" s="222"/>
      <c r="G24" s="222"/>
      <c r="H24" s="240">
        <f>SUM(G20:G23)</f>
        <v>23672</v>
      </c>
      <c r="I24" s="57"/>
      <c r="J24" s="57"/>
      <c r="K24" s="57"/>
      <c r="L24" s="57"/>
      <c r="M24" s="57"/>
      <c r="N24" s="57"/>
      <c r="O24" s="57"/>
      <c r="P24" s="57"/>
      <c r="Q24" s="57"/>
      <c r="R24" s="227"/>
      <c r="S24" s="57"/>
      <c r="T24" s="57"/>
      <c r="U24" s="57"/>
      <c r="V24" s="57"/>
      <c r="W24" s="57"/>
      <c r="X24" s="57"/>
      <c r="Y24" s="57"/>
    </row>
    <row r="25" spans="1:25" ht="15.75" thickTop="1" x14ac:dyDescent="0.25">
      <c r="A25" s="57"/>
      <c r="B25" s="57"/>
      <c r="C25" s="57"/>
      <c r="D25" s="57"/>
      <c r="E25" s="57"/>
      <c r="F25" s="57"/>
      <c r="G25" s="57"/>
      <c r="H25" s="225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</row>
    <row r="26" spans="1:25" x14ac:dyDescent="0.25"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</row>
    <row r="27" spans="1:25" ht="15" customHeight="1" x14ac:dyDescent="0.25"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</row>
    <row r="28" spans="1:25" x14ac:dyDescent="0.25">
      <c r="I28" s="222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</row>
    <row r="29" spans="1:25" x14ac:dyDescent="0.25">
      <c r="E29" s="397" t="s">
        <v>150</v>
      </c>
      <c r="F29" s="397"/>
      <c r="G29" s="397"/>
      <c r="H29" s="397"/>
      <c r="I29" s="236"/>
      <c r="J29" s="398">
        <f>SUM(V10-V21)</f>
        <v>62095</v>
      </c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</row>
    <row r="30" spans="1:25" ht="15.75" thickBot="1" x14ac:dyDescent="0.3">
      <c r="A30" s="7"/>
      <c r="B30" s="7"/>
      <c r="C30" s="7"/>
      <c r="D30" s="7"/>
      <c r="E30" s="397"/>
      <c r="F30" s="397"/>
      <c r="G30" s="397"/>
      <c r="H30" s="397"/>
      <c r="I30" s="57"/>
      <c r="J30" s="399"/>
      <c r="K30" s="228"/>
      <c r="L30" s="228"/>
      <c r="M30" s="228"/>
      <c r="N30" s="228"/>
      <c r="O30" s="228"/>
      <c r="P30" s="228"/>
      <c r="Q30" s="228"/>
      <c r="R30" s="228"/>
      <c r="S30" s="57"/>
      <c r="T30" s="57"/>
      <c r="U30" s="57"/>
      <c r="V30" s="57"/>
      <c r="W30" s="57"/>
      <c r="X30" s="57"/>
      <c r="Y30" s="57"/>
    </row>
    <row r="31" spans="1:25" ht="15.75" thickTop="1" x14ac:dyDescent="0.25">
      <c r="A31" s="7"/>
      <c r="B31" s="7"/>
      <c r="C31" s="7"/>
      <c r="D31" s="7"/>
      <c r="E31" s="7"/>
      <c r="F31" s="7"/>
      <c r="G31" s="7"/>
      <c r="H31" s="7"/>
      <c r="I31" s="229"/>
      <c r="J31" s="228"/>
      <c r="K31" s="228"/>
      <c r="L31" s="228"/>
      <c r="M31" s="228"/>
      <c r="N31" s="228"/>
      <c r="O31" s="228"/>
      <c r="P31" s="228"/>
      <c r="Q31" s="228"/>
      <c r="R31" s="228"/>
      <c r="S31" s="57"/>
      <c r="T31" s="57"/>
      <c r="U31" s="57"/>
      <c r="V31" s="57"/>
      <c r="W31" s="57"/>
      <c r="X31" s="57"/>
      <c r="Y31" s="57"/>
    </row>
    <row r="32" spans="1:25" x14ac:dyDescent="0.25">
      <c r="A32" s="7"/>
      <c r="B32" s="7"/>
      <c r="C32" s="7"/>
      <c r="D32" s="7"/>
      <c r="E32" s="7"/>
      <c r="F32" s="7"/>
      <c r="G32" s="7"/>
      <c r="H32" s="7"/>
      <c r="I32" s="229"/>
      <c r="J32" s="228"/>
      <c r="K32" s="228"/>
      <c r="L32" s="228"/>
      <c r="M32" s="228"/>
      <c r="N32" s="228"/>
      <c r="O32" s="228"/>
      <c r="P32" s="228"/>
      <c r="Q32" s="228"/>
      <c r="R32" s="228"/>
      <c r="S32" s="57"/>
      <c r="T32" s="57"/>
      <c r="U32" s="57"/>
      <c r="V32" s="57"/>
      <c r="W32" s="57"/>
      <c r="X32" s="57"/>
      <c r="Y32" s="57"/>
    </row>
    <row r="33" spans="1:26" x14ac:dyDescent="0.25">
      <c r="A33" s="7"/>
      <c r="B33" s="7"/>
      <c r="C33" s="7"/>
      <c r="D33" s="7"/>
      <c r="E33" s="7"/>
      <c r="F33" s="7"/>
      <c r="G33" s="7"/>
      <c r="H33" s="7"/>
      <c r="I33" s="229"/>
      <c r="J33" s="228"/>
      <c r="K33" s="228"/>
      <c r="L33" s="228"/>
      <c r="M33" s="228"/>
      <c r="N33" s="228"/>
      <c r="O33" s="228"/>
      <c r="P33" s="228"/>
      <c r="Q33" s="228"/>
      <c r="R33" s="228"/>
      <c r="S33" s="57"/>
      <c r="T33" s="57"/>
      <c r="U33" s="57"/>
      <c r="V33" s="57"/>
      <c r="W33" s="57"/>
      <c r="X33" s="57"/>
      <c r="Y33" s="57"/>
    </row>
    <row r="34" spans="1:26" ht="15" customHeight="1" x14ac:dyDescent="0.25">
      <c r="A34" s="7"/>
      <c r="B34" s="7"/>
      <c r="C34" s="7"/>
      <c r="D34" s="7"/>
      <c r="E34" s="7"/>
      <c r="F34" s="7"/>
      <c r="G34" s="7"/>
      <c r="H34" s="7"/>
      <c r="I34" s="229"/>
      <c r="J34" s="228"/>
      <c r="K34" s="228"/>
      <c r="L34" s="228"/>
      <c r="M34" s="228"/>
      <c r="N34" s="228"/>
      <c r="O34" s="228"/>
      <c r="P34" s="228"/>
      <c r="Q34" s="228"/>
      <c r="R34" s="228"/>
      <c r="S34" s="57"/>
      <c r="T34" s="57"/>
      <c r="U34" s="57"/>
      <c r="V34" s="57"/>
      <c r="W34" s="222"/>
      <c r="X34" s="222"/>
      <c r="Y34" s="222"/>
      <c r="Z34" s="221"/>
    </row>
    <row r="35" spans="1:26" x14ac:dyDescent="0.25">
      <c r="A35" s="7"/>
      <c r="B35" s="7"/>
      <c r="C35" s="7"/>
      <c r="D35" s="7"/>
      <c r="E35" s="7"/>
      <c r="F35" s="7"/>
      <c r="G35" s="7"/>
      <c r="H35" s="7"/>
      <c r="I35" s="229"/>
      <c r="J35" s="228"/>
      <c r="K35" s="228"/>
      <c r="L35" s="228"/>
      <c r="M35" s="228"/>
      <c r="N35" s="228"/>
      <c r="O35" s="228"/>
      <c r="P35" s="228"/>
      <c r="Q35" s="228"/>
      <c r="R35" s="228"/>
      <c r="S35" s="57"/>
      <c r="T35" s="57"/>
      <c r="U35" s="57"/>
      <c r="V35" s="57"/>
      <c r="W35" s="57"/>
      <c r="X35" s="57"/>
      <c r="Y35" s="57"/>
    </row>
    <row r="36" spans="1:26" x14ac:dyDescent="0.25">
      <c r="A36" s="7"/>
      <c r="B36" s="7"/>
      <c r="C36" s="7"/>
      <c r="D36" s="7"/>
      <c r="E36" s="7"/>
      <c r="F36" s="7"/>
      <c r="G36" s="7"/>
      <c r="H36" s="7"/>
      <c r="I36" s="229"/>
      <c r="J36" s="228"/>
      <c r="K36" s="228"/>
      <c r="L36" s="228"/>
      <c r="M36" s="228"/>
      <c r="N36" s="228"/>
      <c r="O36" s="228"/>
      <c r="P36" s="228"/>
      <c r="Q36" s="228"/>
      <c r="R36" s="228"/>
      <c r="S36" s="57"/>
      <c r="T36" s="57"/>
      <c r="U36" s="57"/>
      <c r="V36" s="57"/>
      <c r="W36" s="57"/>
      <c r="X36" s="57"/>
      <c r="Y36" s="57"/>
    </row>
    <row r="37" spans="1:26" x14ac:dyDescent="0.25">
      <c r="A37" s="7"/>
      <c r="B37" s="7"/>
      <c r="C37" s="7"/>
      <c r="D37" s="7"/>
      <c r="E37" s="7"/>
      <c r="F37" s="7"/>
      <c r="G37" s="7"/>
      <c r="H37" s="7"/>
      <c r="I37" s="229"/>
      <c r="J37" s="228"/>
      <c r="K37" s="228"/>
      <c r="L37" s="228"/>
      <c r="M37" s="228"/>
      <c r="N37" s="228"/>
      <c r="O37" s="228"/>
      <c r="P37" s="228"/>
      <c r="Q37" s="228"/>
      <c r="R37" s="228"/>
      <c r="S37" s="57"/>
      <c r="T37" s="57"/>
      <c r="U37" s="57"/>
      <c r="V37" s="57"/>
      <c r="W37" s="57"/>
      <c r="X37" s="57"/>
      <c r="Y37" s="57"/>
    </row>
    <row r="38" spans="1:26" x14ac:dyDescent="0.25">
      <c r="A38" s="231"/>
      <c r="B38" s="231"/>
      <c r="C38" s="231"/>
      <c r="D38" s="231"/>
      <c r="E38" s="230"/>
      <c r="F38" s="229"/>
      <c r="G38" s="229"/>
      <c r="H38" s="229"/>
      <c r="I38" s="229"/>
      <c r="J38" s="228"/>
      <c r="K38" s="228"/>
      <c r="L38" s="228"/>
      <c r="M38" s="228"/>
      <c r="N38" s="228"/>
      <c r="O38" s="228"/>
      <c r="P38" s="228"/>
      <c r="Q38" s="228"/>
      <c r="R38" s="228"/>
      <c r="S38" s="57"/>
      <c r="T38" s="57"/>
      <c r="U38" s="57"/>
      <c r="V38" s="57"/>
      <c r="W38" s="57"/>
      <c r="X38" s="57"/>
      <c r="Y38" s="57"/>
    </row>
    <row r="39" spans="1:26" x14ac:dyDescent="0.25">
      <c r="A39" s="231"/>
      <c r="B39" s="231"/>
      <c r="C39" s="231"/>
      <c r="D39" s="231"/>
      <c r="E39" s="230"/>
      <c r="F39" s="229"/>
      <c r="G39" s="229"/>
      <c r="H39" s="229"/>
      <c r="I39" s="229"/>
      <c r="J39" s="228"/>
      <c r="K39" s="228"/>
      <c r="L39" s="228"/>
      <c r="M39" s="228"/>
      <c r="N39" s="228"/>
      <c r="O39" s="228"/>
      <c r="P39" s="228"/>
      <c r="Q39" s="228"/>
      <c r="R39" s="228"/>
      <c r="S39" s="57"/>
      <c r="T39" s="57"/>
      <c r="U39" s="57"/>
      <c r="V39" s="57"/>
      <c r="W39" s="57"/>
      <c r="X39" s="57"/>
      <c r="Y39" s="57"/>
    </row>
    <row r="40" spans="1:26" x14ac:dyDescent="0.25">
      <c r="A40" s="231"/>
      <c r="B40" s="231"/>
      <c r="C40" s="231"/>
      <c r="D40" s="231"/>
      <c r="E40" s="230"/>
      <c r="F40" s="229"/>
      <c r="G40" s="229"/>
      <c r="H40" s="229"/>
      <c r="I40" s="229"/>
      <c r="J40" s="228"/>
      <c r="K40" s="228"/>
      <c r="L40" s="228"/>
      <c r="M40" s="228"/>
      <c r="N40" s="228"/>
      <c r="O40" s="228"/>
      <c r="P40" s="228"/>
      <c r="Q40" s="228"/>
      <c r="R40" s="228"/>
      <c r="S40" s="57"/>
      <c r="T40" s="57"/>
      <c r="U40" s="57"/>
      <c r="V40" s="57"/>
      <c r="W40" s="57"/>
      <c r="X40" s="57"/>
      <c r="Y40" s="57"/>
    </row>
    <row r="41" spans="1:26" x14ac:dyDescent="0.25">
      <c r="A41" s="229"/>
      <c r="B41" s="229"/>
      <c r="C41" s="229"/>
      <c r="D41" s="229"/>
      <c r="E41" s="229"/>
      <c r="F41" s="229"/>
      <c r="G41" s="229"/>
      <c r="H41" s="229"/>
      <c r="I41" s="229"/>
      <c r="J41" s="228"/>
      <c r="K41" s="228"/>
      <c r="L41" s="228"/>
      <c r="M41" s="228"/>
      <c r="N41" s="228"/>
      <c r="O41" s="228"/>
      <c r="P41" s="228"/>
      <c r="Q41" s="228"/>
      <c r="R41" s="228"/>
      <c r="S41" s="57"/>
      <c r="T41" s="57"/>
      <c r="U41" s="57"/>
      <c r="V41" s="57"/>
      <c r="W41" s="57"/>
      <c r="X41" s="57"/>
      <c r="Y41" s="57"/>
    </row>
    <row r="42" spans="1:26" x14ac:dyDescent="0.25">
      <c r="A42" s="229"/>
      <c r="B42" s="229"/>
      <c r="C42" s="229"/>
      <c r="D42" s="229"/>
      <c r="E42" s="229"/>
      <c r="F42" s="229"/>
      <c r="G42" s="229"/>
      <c r="H42" s="229"/>
      <c r="I42" s="229"/>
      <c r="J42" s="228"/>
      <c r="K42" s="228"/>
      <c r="L42" s="228"/>
      <c r="M42" s="228"/>
      <c r="N42" s="228"/>
      <c r="O42" s="228"/>
      <c r="P42" s="228"/>
      <c r="Q42" s="228"/>
      <c r="R42" s="228"/>
      <c r="S42" s="57"/>
      <c r="T42" s="57"/>
      <c r="U42" s="57"/>
      <c r="V42" s="57"/>
      <c r="W42" s="57"/>
      <c r="X42" s="57"/>
      <c r="Y42" s="57"/>
    </row>
    <row r="43" spans="1:26" x14ac:dyDescent="0.25">
      <c r="A43" s="7"/>
      <c r="B43" s="7"/>
      <c r="C43" s="7"/>
      <c r="D43" s="7"/>
      <c r="E43" s="7"/>
      <c r="F43" s="7"/>
      <c r="G43" s="229"/>
      <c r="H43" s="229"/>
      <c r="I43" s="229"/>
      <c r="J43" s="228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</row>
    <row r="44" spans="1:26" x14ac:dyDescent="0.25">
      <c r="A44" s="7"/>
      <c r="B44" s="7"/>
      <c r="C44" s="7"/>
      <c r="D44" s="7"/>
      <c r="E44" s="7"/>
      <c r="F44" s="7"/>
      <c r="G44" s="228"/>
      <c r="H44" s="228"/>
      <c r="I44" s="228"/>
      <c r="J44" s="228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</row>
    <row r="45" spans="1:26" x14ac:dyDescent="0.25">
      <c r="A45" s="232"/>
      <c r="B45" s="232"/>
      <c r="C45" s="232"/>
      <c r="D45" s="232"/>
      <c r="E45" s="232"/>
      <c r="F45" s="232"/>
      <c r="G45" s="232"/>
      <c r="H45" s="228"/>
      <c r="I45" s="228"/>
      <c r="J45" s="228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</row>
    <row r="46" spans="1:26" x14ac:dyDescent="0.25">
      <c r="A46" s="234"/>
      <c r="B46" s="234"/>
      <c r="C46" s="234"/>
      <c r="D46" s="234"/>
      <c r="E46" s="232"/>
      <c r="F46" s="232"/>
      <c r="G46" s="232"/>
      <c r="H46" s="228"/>
      <c r="I46" s="228"/>
      <c r="J46" s="228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</row>
    <row r="47" spans="1:26" x14ac:dyDescent="0.25">
      <c r="A47" s="235"/>
      <c r="B47" s="235"/>
      <c r="C47" s="235"/>
      <c r="D47" s="235"/>
      <c r="E47" s="233"/>
      <c r="F47" s="233"/>
      <c r="G47" s="233"/>
      <c r="H47" s="7"/>
      <c r="I47" s="7"/>
      <c r="J47" s="7"/>
    </row>
    <row r="48" spans="1:26" x14ac:dyDescent="0.25">
      <c r="A48" s="235"/>
      <c r="B48" s="235"/>
      <c r="C48" s="235"/>
      <c r="D48" s="235"/>
      <c r="E48" s="233"/>
      <c r="F48" s="233"/>
      <c r="G48" s="233"/>
      <c r="H48" s="7"/>
      <c r="I48" s="7"/>
      <c r="J48" s="7"/>
    </row>
    <row r="49" spans="1:10" x14ac:dyDescent="0.25">
      <c r="A49" s="235"/>
      <c r="B49" s="235"/>
      <c r="C49" s="235"/>
      <c r="D49" s="235"/>
      <c r="E49" s="233"/>
      <c r="F49" s="233"/>
      <c r="G49" s="233"/>
      <c r="H49" s="7"/>
      <c r="I49" s="7"/>
      <c r="J49" s="7"/>
    </row>
    <row r="50" spans="1:10" x14ac:dyDescent="0.25">
      <c r="A50" s="233"/>
      <c r="B50" s="233"/>
      <c r="C50" s="233"/>
      <c r="D50" s="233"/>
      <c r="E50" s="233"/>
      <c r="F50" s="233"/>
      <c r="G50" s="233"/>
      <c r="H50" s="7"/>
      <c r="I50" s="7"/>
      <c r="J50" s="7"/>
    </row>
    <row r="51" spans="1:10" x14ac:dyDescent="0.25">
      <c r="A51" s="233"/>
      <c r="B51" s="233"/>
      <c r="C51" s="233"/>
      <c r="D51" s="233"/>
      <c r="E51" s="233"/>
      <c r="F51" s="233"/>
      <c r="G51" s="233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</sheetData>
  <mergeCells count="29">
    <mergeCell ref="E29:H30"/>
    <mergeCell ref="J29:J30"/>
    <mergeCell ref="A20:F20"/>
    <mergeCell ref="V10:W12"/>
    <mergeCell ref="T21:U23"/>
    <mergeCell ref="V21:W23"/>
    <mergeCell ref="K22:N22"/>
    <mergeCell ref="T10:U12"/>
    <mergeCell ref="A21:F21"/>
    <mergeCell ref="A1:R5"/>
    <mergeCell ref="K7:Q8"/>
    <mergeCell ref="A7:G8"/>
    <mergeCell ref="A12:D12"/>
    <mergeCell ref="A13:D13"/>
    <mergeCell ref="A10:D11"/>
    <mergeCell ref="E9:E11"/>
    <mergeCell ref="F9:F11"/>
    <mergeCell ref="G9:G11"/>
    <mergeCell ref="A22:F22"/>
    <mergeCell ref="A23:F23"/>
    <mergeCell ref="K9:P9"/>
    <mergeCell ref="K10:P10"/>
    <mergeCell ref="K11:P11"/>
    <mergeCell ref="K12:P12"/>
    <mergeCell ref="K13:P13"/>
    <mergeCell ref="K20:P20"/>
    <mergeCell ref="K21:P21"/>
    <mergeCell ref="A18:G19"/>
    <mergeCell ref="K18:Q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3CDC5-04E7-4DF8-8790-ED9859487F56}">
  <dimension ref="A1:AB48"/>
  <sheetViews>
    <sheetView topLeftCell="A8" workbookViewId="0">
      <selection activeCell="L27" sqref="L27"/>
    </sheetView>
  </sheetViews>
  <sheetFormatPr defaultRowHeight="15" x14ac:dyDescent="0.25"/>
  <cols>
    <col min="6" max="6" width="11.28515625" style="1" bestFit="1" customWidth="1"/>
    <col min="7" max="7" width="13" style="1" bestFit="1" customWidth="1"/>
    <col min="10" max="10" width="11.7109375" bestFit="1" customWidth="1"/>
    <col min="13" max="13" width="10.140625" bestFit="1" customWidth="1"/>
    <col min="14" max="14" width="11.7109375" bestFit="1" customWidth="1"/>
  </cols>
  <sheetData>
    <row r="1" spans="1:28" ht="15" customHeight="1" x14ac:dyDescent="0.25">
      <c r="A1" s="406" t="s">
        <v>155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243"/>
      <c r="P1" s="243"/>
    </row>
    <row r="2" spans="1:28" ht="15" customHeigh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243"/>
      <c r="P2" s="243"/>
    </row>
    <row r="3" spans="1:28" ht="15" customHeight="1" x14ac:dyDescent="0.25">
      <c r="A3" s="406"/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243"/>
      <c r="P3" s="243"/>
    </row>
    <row r="4" spans="1:28" x14ac:dyDescent="0.25">
      <c r="B4" s="57"/>
      <c r="C4" s="57"/>
      <c r="D4" s="57"/>
      <c r="E4" s="57"/>
      <c r="F4" s="60"/>
      <c r="G4" s="60"/>
      <c r="H4" s="57"/>
      <c r="I4" s="57"/>
      <c r="J4" s="57"/>
    </row>
    <row r="5" spans="1:28" ht="15.75" thickBot="1" x14ac:dyDescent="0.3">
      <c r="B5" s="419" t="s">
        <v>82</v>
      </c>
      <c r="C5" s="420"/>
      <c r="D5" s="420"/>
      <c r="E5" s="420"/>
      <c r="F5" s="421"/>
      <c r="G5" s="426">
        <v>31545</v>
      </c>
      <c r="H5" s="222"/>
      <c r="I5" s="407" t="s">
        <v>89</v>
      </c>
      <c r="J5" s="407"/>
      <c r="K5" s="407"/>
      <c r="L5" s="407"/>
      <c r="M5" s="407"/>
      <c r="N5" s="222"/>
    </row>
    <row r="6" spans="1:28" ht="15.75" thickTop="1" x14ac:dyDescent="0.25">
      <c r="B6" s="409" t="s">
        <v>152</v>
      </c>
      <c r="C6" s="410"/>
      <c r="D6" s="410"/>
      <c r="E6" s="410"/>
      <c r="F6" s="411"/>
      <c r="G6" s="427"/>
      <c r="H6" s="222"/>
      <c r="I6" s="408" t="s">
        <v>136</v>
      </c>
      <c r="J6" s="408"/>
      <c r="K6" s="408"/>
      <c r="L6" s="408"/>
      <c r="M6" s="244">
        <v>500</v>
      </c>
      <c r="N6" s="222"/>
    </row>
    <row r="7" spans="1:28" x14ac:dyDescent="0.25">
      <c r="B7" s="422" t="s">
        <v>84</v>
      </c>
      <c r="C7" s="422"/>
      <c r="D7" s="422"/>
      <c r="E7" s="422"/>
      <c r="F7" s="428">
        <v>13481</v>
      </c>
      <c r="G7" s="427"/>
      <c r="H7" s="222"/>
      <c r="I7" s="408" t="s">
        <v>65</v>
      </c>
      <c r="J7" s="408"/>
      <c r="K7" s="408"/>
      <c r="L7" s="408"/>
      <c r="M7" s="244">
        <v>540</v>
      </c>
      <c r="N7" s="222"/>
    </row>
    <row r="8" spans="1:28" x14ac:dyDescent="0.25">
      <c r="B8" s="416" t="s">
        <v>86</v>
      </c>
      <c r="C8" s="416"/>
      <c r="D8" s="416"/>
      <c r="E8" s="416"/>
      <c r="F8" s="429">
        <v>17280</v>
      </c>
      <c r="G8" s="427"/>
      <c r="H8" s="222"/>
      <c r="I8" s="408" t="s">
        <v>68</v>
      </c>
      <c r="J8" s="408"/>
      <c r="K8" s="408"/>
      <c r="L8" s="408"/>
      <c r="M8" s="244">
        <v>520</v>
      </c>
      <c r="N8" s="222"/>
    </row>
    <row r="9" spans="1:28" x14ac:dyDescent="0.25">
      <c r="B9" s="416" t="s">
        <v>151</v>
      </c>
      <c r="C9" s="416"/>
      <c r="D9" s="416"/>
      <c r="E9" s="416"/>
      <c r="F9" s="429">
        <v>15840</v>
      </c>
      <c r="G9" s="427"/>
      <c r="H9" s="222"/>
      <c r="I9" s="408" t="s">
        <v>21</v>
      </c>
      <c r="J9" s="408"/>
      <c r="K9" s="408"/>
      <c r="L9" s="408"/>
      <c r="M9" s="244">
        <v>1283</v>
      </c>
      <c r="N9" s="222"/>
    </row>
    <row r="10" spans="1:28" ht="15.75" thickBot="1" x14ac:dyDescent="0.3">
      <c r="B10" s="256"/>
      <c r="C10" s="256"/>
      <c r="D10" s="256"/>
      <c r="E10" s="256"/>
      <c r="F10" s="430"/>
      <c r="G10" s="431">
        <f>SUM(F7+F8-F9)</f>
        <v>14921</v>
      </c>
      <c r="H10" s="222"/>
      <c r="I10" s="408" t="s">
        <v>23</v>
      </c>
      <c r="J10" s="408"/>
      <c r="K10" s="408"/>
      <c r="L10" s="408"/>
      <c r="M10" s="244">
        <v>140</v>
      </c>
      <c r="N10" s="222"/>
    </row>
    <row r="11" spans="1:28" ht="15.75" thickTop="1" x14ac:dyDescent="0.25">
      <c r="B11" s="256"/>
      <c r="C11" s="256"/>
      <c r="D11" s="256"/>
      <c r="E11" s="256"/>
      <c r="F11" s="430"/>
      <c r="G11" s="427"/>
      <c r="H11" s="229"/>
      <c r="I11" s="408" t="s">
        <v>73</v>
      </c>
      <c r="J11" s="408"/>
      <c r="K11" s="408"/>
      <c r="L11" s="408"/>
      <c r="M11" s="244">
        <v>140</v>
      </c>
      <c r="N11" s="227"/>
      <c r="Z11" s="7"/>
      <c r="AA11" s="7"/>
      <c r="AB11" s="7"/>
    </row>
    <row r="12" spans="1:28" x14ac:dyDescent="0.25">
      <c r="B12" s="57"/>
      <c r="C12" s="57"/>
      <c r="D12" s="57"/>
      <c r="E12" s="57"/>
      <c r="F12" s="60"/>
      <c r="G12" s="432"/>
      <c r="H12" s="222"/>
      <c r="I12" s="408" t="s">
        <v>137</v>
      </c>
      <c r="J12" s="408"/>
      <c r="K12" s="408"/>
      <c r="L12" s="408"/>
      <c r="M12" s="244">
        <v>450</v>
      </c>
      <c r="N12" s="222"/>
      <c r="Z12" s="233"/>
      <c r="AA12" s="233"/>
      <c r="AB12" s="7"/>
    </row>
    <row r="13" spans="1:28" x14ac:dyDescent="0.25">
      <c r="B13" s="417" t="s">
        <v>22</v>
      </c>
      <c r="C13" s="417"/>
      <c r="D13" s="417"/>
      <c r="E13" s="417"/>
      <c r="F13" s="433">
        <v>446</v>
      </c>
      <c r="G13" s="427"/>
      <c r="H13" s="57"/>
      <c r="I13" s="413" t="s">
        <v>147</v>
      </c>
      <c r="J13" s="414"/>
      <c r="K13" s="414"/>
      <c r="L13" s="415"/>
      <c r="M13" s="244">
        <v>1050</v>
      </c>
      <c r="N13" s="222"/>
      <c r="Z13" s="233"/>
      <c r="AA13" s="233"/>
      <c r="AB13" s="7"/>
    </row>
    <row r="14" spans="1:28" ht="15.75" thickBot="1" x14ac:dyDescent="0.3">
      <c r="B14" s="57"/>
      <c r="C14" s="57"/>
      <c r="D14" s="57"/>
      <c r="E14" s="57"/>
      <c r="F14" s="60"/>
      <c r="G14" s="431">
        <v>446</v>
      </c>
      <c r="H14" s="57"/>
      <c r="I14" s="408" t="s">
        <v>138</v>
      </c>
      <c r="J14" s="408"/>
      <c r="K14" s="408"/>
      <c r="L14" s="408"/>
      <c r="M14" s="244">
        <v>550</v>
      </c>
      <c r="N14" s="222"/>
      <c r="Z14" s="233"/>
      <c r="AA14" s="233"/>
      <c r="AB14" s="7"/>
    </row>
    <row r="15" spans="1:28" ht="15.75" thickTop="1" x14ac:dyDescent="0.25">
      <c r="B15" s="57"/>
      <c r="C15" s="57"/>
      <c r="D15" s="57"/>
      <c r="E15" s="57"/>
      <c r="F15" s="60"/>
      <c r="G15" s="427"/>
      <c r="H15" s="57"/>
      <c r="I15" s="408" t="s">
        <v>139</v>
      </c>
      <c r="J15" s="408"/>
      <c r="K15" s="408"/>
      <c r="L15" s="408"/>
      <c r="M15" s="244">
        <v>1605</v>
      </c>
      <c r="N15" s="222"/>
      <c r="Z15" s="7"/>
      <c r="AA15" s="7"/>
      <c r="AB15" s="7"/>
    </row>
    <row r="16" spans="1:28" x14ac:dyDescent="0.25">
      <c r="B16" s="257"/>
      <c r="C16" s="257"/>
      <c r="D16" s="257"/>
      <c r="E16" s="257"/>
      <c r="F16" s="434"/>
      <c r="G16" s="435"/>
      <c r="H16" s="57"/>
      <c r="I16" s="408" t="s">
        <v>140</v>
      </c>
      <c r="J16" s="408"/>
      <c r="K16" s="408"/>
      <c r="L16" s="408"/>
      <c r="M16" s="244">
        <v>448</v>
      </c>
      <c r="N16" s="222"/>
    </row>
    <row r="17" spans="2:14" ht="15.75" thickBot="1" x14ac:dyDescent="0.3">
      <c r="B17" s="417" t="s">
        <v>87</v>
      </c>
      <c r="C17" s="417"/>
      <c r="D17" s="417"/>
      <c r="E17" s="417"/>
      <c r="F17" s="418"/>
      <c r="G17" s="436">
        <f>SUM(G5-G10+G14)</f>
        <v>17070</v>
      </c>
      <c r="H17" s="57"/>
      <c r="I17" s="222"/>
      <c r="J17" s="222"/>
      <c r="K17" s="222"/>
      <c r="L17" s="222"/>
      <c r="M17" s="222"/>
      <c r="N17" s="254">
        <f>SUM(M6:M16)</f>
        <v>7226</v>
      </c>
    </row>
    <row r="18" spans="2:14" ht="15.75" thickTop="1" x14ac:dyDescent="0.25">
      <c r="B18" s="257"/>
      <c r="C18" s="257"/>
      <c r="D18" s="257"/>
      <c r="E18" s="257"/>
      <c r="F18" s="434"/>
      <c r="G18" s="434"/>
      <c r="H18" s="57"/>
      <c r="I18" s="57"/>
      <c r="J18" s="57"/>
      <c r="K18" s="257"/>
      <c r="L18" s="257"/>
      <c r="M18" s="257"/>
    </row>
    <row r="19" spans="2:14" x14ac:dyDescent="0.25">
      <c r="B19" s="257"/>
      <c r="C19" s="257"/>
      <c r="D19" s="257"/>
      <c r="E19" s="257"/>
      <c r="F19" s="434"/>
      <c r="G19" s="434"/>
      <c r="H19" s="57"/>
      <c r="I19" s="57"/>
      <c r="J19" s="57"/>
      <c r="K19" s="257"/>
      <c r="L19" s="257"/>
      <c r="M19" s="257"/>
    </row>
    <row r="20" spans="2:14" ht="15.75" thickBot="1" x14ac:dyDescent="0.3">
      <c r="B20" s="257"/>
      <c r="C20" s="257"/>
      <c r="D20" s="257"/>
      <c r="E20" s="412" t="s">
        <v>91</v>
      </c>
      <c r="F20" s="412"/>
      <c r="G20" s="412"/>
      <c r="H20" s="412"/>
      <c r="I20" s="412"/>
      <c r="J20" s="255">
        <f>SUM(G17-N17)</f>
        <v>9844</v>
      </c>
      <c r="K20" s="257"/>
      <c r="L20" s="257"/>
      <c r="M20" s="257"/>
    </row>
    <row r="21" spans="2:14" ht="15.75" thickTop="1" x14ac:dyDescent="0.25">
      <c r="E21" s="57"/>
      <c r="F21" s="60"/>
      <c r="G21" s="60"/>
      <c r="H21" s="57"/>
      <c r="I21" s="57"/>
      <c r="J21" s="95"/>
    </row>
    <row r="22" spans="2:14" x14ac:dyDescent="0.25">
      <c r="E22" s="402" t="s">
        <v>153</v>
      </c>
      <c r="F22" s="402"/>
      <c r="G22" s="402"/>
      <c r="H22" s="402"/>
      <c r="I22" s="403"/>
      <c r="J22" s="437">
        <v>220</v>
      </c>
    </row>
    <row r="23" spans="2:14" x14ac:dyDescent="0.25">
      <c r="H23" s="57"/>
      <c r="I23" s="57"/>
      <c r="J23" s="57"/>
    </row>
    <row r="24" spans="2:14" x14ac:dyDescent="0.25">
      <c r="G24" s="404" t="s">
        <v>154</v>
      </c>
      <c r="H24" s="404"/>
      <c r="I24" s="405">
        <f>SUM(J20-J22)</f>
        <v>9624</v>
      </c>
      <c r="J24" s="404"/>
    </row>
    <row r="25" spans="2:14" x14ac:dyDescent="0.25">
      <c r="G25" s="404"/>
      <c r="H25" s="404"/>
      <c r="I25" s="404"/>
      <c r="J25" s="404"/>
    </row>
    <row r="26" spans="2:14" x14ac:dyDescent="0.25">
      <c r="H26" s="57"/>
      <c r="I26" s="57"/>
      <c r="J26" s="57"/>
    </row>
    <row r="27" spans="2:14" x14ac:dyDescent="0.25">
      <c r="H27" s="57"/>
      <c r="I27" s="57"/>
      <c r="J27" s="57"/>
    </row>
    <row r="28" spans="2:14" x14ac:dyDescent="0.25">
      <c r="H28" s="57"/>
      <c r="I28" s="57"/>
      <c r="J28" s="57"/>
    </row>
    <row r="29" spans="2:14" x14ac:dyDescent="0.25">
      <c r="H29" s="57"/>
      <c r="I29" s="57"/>
      <c r="J29" s="57"/>
    </row>
    <row r="30" spans="2:14" x14ac:dyDescent="0.25">
      <c r="H30" s="57"/>
      <c r="I30" s="57"/>
      <c r="J30" s="57"/>
    </row>
    <row r="31" spans="2:14" x14ac:dyDescent="0.25">
      <c r="B31" s="57"/>
      <c r="C31" s="57"/>
      <c r="D31" s="57"/>
      <c r="E31" s="57"/>
      <c r="F31" s="60"/>
      <c r="G31" s="60"/>
      <c r="H31" s="57"/>
      <c r="I31" s="57"/>
      <c r="J31" s="57"/>
    </row>
    <row r="32" spans="2:14" x14ac:dyDescent="0.25">
      <c r="H32" s="57"/>
      <c r="I32" s="57"/>
      <c r="J32" s="57"/>
    </row>
    <row r="33" spans="2:10" x14ac:dyDescent="0.25">
      <c r="H33" s="57"/>
      <c r="I33" s="57"/>
      <c r="J33" s="57"/>
    </row>
    <row r="34" spans="2:10" x14ac:dyDescent="0.25">
      <c r="H34" s="57"/>
      <c r="I34" s="57"/>
      <c r="J34" s="57"/>
    </row>
    <row r="35" spans="2:10" x14ac:dyDescent="0.25">
      <c r="B35" s="57"/>
      <c r="C35" s="57"/>
      <c r="D35" s="57"/>
      <c r="E35" s="57"/>
      <c r="F35" s="60"/>
      <c r="G35" s="60"/>
      <c r="H35" s="57"/>
      <c r="I35" s="57"/>
      <c r="J35" s="57"/>
    </row>
    <row r="36" spans="2:10" x14ac:dyDescent="0.25">
      <c r="B36" s="57"/>
      <c r="C36" s="57"/>
      <c r="H36" s="57"/>
      <c r="I36" s="57"/>
      <c r="J36" s="57"/>
    </row>
    <row r="37" spans="2:10" x14ac:dyDescent="0.25">
      <c r="B37" s="57"/>
      <c r="C37" s="57"/>
      <c r="H37" s="57"/>
      <c r="I37" s="57"/>
      <c r="J37" s="57"/>
    </row>
    <row r="38" spans="2:10" x14ac:dyDescent="0.25">
      <c r="B38" s="57"/>
      <c r="C38" s="57"/>
      <c r="D38" s="57"/>
      <c r="E38" s="57"/>
      <c r="F38" s="60"/>
      <c r="G38" s="60"/>
      <c r="H38" s="57"/>
      <c r="I38" s="57"/>
      <c r="J38" s="57"/>
    </row>
    <row r="39" spans="2:10" x14ac:dyDescent="0.25">
      <c r="B39" s="57"/>
      <c r="C39" s="57"/>
      <c r="D39" s="57"/>
      <c r="E39" s="57"/>
      <c r="F39" s="60"/>
      <c r="G39" s="60"/>
      <c r="H39" s="57"/>
      <c r="I39" s="57"/>
      <c r="J39" s="57"/>
    </row>
    <row r="40" spans="2:10" x14ac:dyDescent="0.25">
      <c r="B40" s="57"/>
      <c r="C40" s="57"/>
      <c r="D40" s="57"/>
      <c r="E40" s="57"/>
      <c r="F40" s="60"/>
      <c r="G40" s="60"/>
      <c r="H40" s="57"/>
      <c r="I40" s="57"/>
      <c r="J40" s="57"/>
    </row>
    <row r="41" spans="2:10" x14ac:dyDescent="0.25">
      <c r="B41" s="57"/>
      <c r="C41" s="57"/>
      <c r="D41" s="57"/>
      <c r="E41" s="57"/>
      <c r="F41" s="60"/>
      <c r="G41" s="60"/>
      <c r="H41" s="57"/>
      <c r="I41" s="57"/>
      <c r="J41" s="57"/>
    </row>
    <row r="42" spans="2:10" x14ac:dyDescent="0.25">
      <c r="B42" s="57"/>
      <c r="C42" s="57"/>
      <c r="D42" s="57"/>
      <c r="E42" s="57"/>
      <c r="F42" s="60"/>
      <c r="G42" s="60"/>
      <c r="H42" s="57"/>
      <c r="I42" s="57"/>
      <c r="J42" s="57"/>
    </row>
    <row r="43" spans="2:10" x14ac:dyDescent="0.25">
      <c r="B43" s="57"/>
      <c r="C43" s="57"/>
      <c r="D43" s="57"/>
      <c r="E43" s="57"/>
      <c r="F43" s="60"/>
      <c r="G43" s="60"/>
      <c r="H43" s="57"/>
      <c r="I43" s="57"/>
      <c r="J43" s="57"/>
    </row>
    <row r="44" spans="2:10" x14ac:dyDescent="0.25">
      <c r="B44" s="57"/>
      <c r="C44" s="57"/>
      <c r="D44" s="57"/>
      <c r="E44" s="57"/>
      <c r="F44" s="60"/>
      <c r="G44" s="60"/>
      <c r="H44" s="57"/>
      <c r="I44" s="57"/>
      <c r="J44" s="57"/>
    </row>
    <row r="45" spans="2:10" x14ac:dyDescent="0.25">
      <c r="B45" s="57"/>
      <c r="C45" s="57"/>
      <c r="D45" s="57"/>
      <c r="E45" s="57"/>
      <c r="F45" s="60"/>
      <c r="G45" s="60"/>
      <c r="H45" s="57"/>
      <c r="I45" s="57"/>
      <c r="J45" s="57"/>
    </row>
    <row r="46" spans="2:10" x14ac:dyDescent="0.25">
      <c r="B46" s="57"/>
      <c r="C46" s="57"/>
      <c r="D46" s="57"/>
      <c r="E46" s="57"/>
      <c r="F46" s="60"/>
      <c r="G46" s="60"/>
      <c r="H46" s="57"/>
      <c r="I46" s="57"/>
      <c r="J46" s="57"/>
    </row>
    <row r="47" spans="2:10" x14ac:dyDescent="0.25">
      <c r="B47" s="57"/>
      <c r="C47" s="57"/>
      <c r="D47" s="57"/>
      <c r="E47" s="57"/>
      <c r="F47" s="60"/>
      <c r="G47" s="60"/>
      <c r="H47" s="57"/>
      <c r="I47" s="57"/>
      <c r="J47" s="57"/>
    </row>
    <row r="48" spans="2:10" x14ac:dyDescent="0.25">
      <c r="B48" s="57"/>
      <c r="C48" s="57"/>
      <c r="D48" s="57"/>
      <c r="E48" s="57"/>
      <c r="F48" s="60"/>
      <c r="G48" s="60"/>
      <c r="H48" s="57"/>
      <c r="I48" s="57"/>
      <c r="J48" s="57"/>
    </row>
  </sheetData>
  <mergeCells count="24">
    <mergeCell ref="B8:E8"/>
    <mergeCell ref="B5:F5"/>
    <mergeCell ref="B7:E7"/>
    <mergeCell ref="I16:L16"/>
    <mergeCell ref="I13:L13"/>
    <mergeCell ref="B9:E9"/>
    <mergeCell ref="B17:F17"/>
    <mergeCell ref="B13:E13"/>
    <mergeCell ref="E22:I22"/>
    <mergeCell ref="G24:H25"/>
    <mergeCell ref="I24:J25"/>
    <mergeCell ref="A1:N3"/>
    <mergeCell ref="I5:M5"/>
    <mergeCell ref="I6:L6"/>
    <mergeCell ref="B6:F6"/>
    <mergeCell ref="E20:I20"/>
    <mergeCell ref="I7:L7"/>
    <mergeCell ref="I8:L8"/>
    <mergeCell ref="I9:L9"/>
    <mergeCell ref="I10:L10"/>
    <mergeCell ref="I11:L11"/>
    <mergeCell ref="I12:L12"/>
    <mergeCell ref="I14:L14"/>
    <mergeCell ref="I15:L1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8933-7466-A540-ABB6-B09A4C64B6C3}">
  <dimension ref="A1:K41"/>
  <sheetViews>
    <sheetView zoomScaleNormal="150" zoomScaleSheetLayoutView="100" workbookViewId="0">
      <selection activeCell="O19" sqref="O19"/>
    </sheetView>
  </sheetViews>
  <sheetFormatPr defaultRowHeight="15" x14ac:dyDescent="0.25"/>
  <cols>
    <col min="10" max="10" width="10.140625" bestFit="1" customWidth="1"/>
  </cols>
  <sheetData>
    <row r="1" spans="1:11" ht="15" customHeight="1" x14ac:dyDescent="0.25">
      <c r="A1" s="425" t="s">
        <v>113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</row>
    <row r="2" spans="1:11" ht="15" customHeight="1" x14ac:dyDescent="0.25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</row>
    <row r="3" spans="1:11" ht="15" customHeight="1" x14ac:dyDescent="0.25">
      <c r="A3" s="425"/>
      <c r="B3" s="425"/>
      <c r="C3" s="425"/>
      <c r="D3" s="425"/>
      <c r="E3" s="425"/>
      <c r="F3" s="425"/>
      <c r="G3" s="425"/>
      <c r="H3" s="425"/>
      <c r="I3" s="425"/>
      <c r="J3" s="425"/>
      <c r="K3" s="425"/>
    </row>
    <row r="4" spans="1:11" ht="15" customHeight="1" x14ac:dyDescent="0.25">
      <c r="A4" s="220"/>
      <c r="B4" s="57"/>
      <c r="C4" s="57"/>
      <c r="D4" s="57"/>
      <c r="E4" s="57"/>
      <c r="F4" s="57"/>
      <c r="G4" s="57"/>
      <c r="H4" s="57"/>
      <c r="I4" s="57"/>
      <c r="J4" s="60"/>
      <c r="K4" s="57"/>
    </row>
    <row r="5" spans="1:11" x14ac:dyDescent="0.25">
      <c r="A5">
        <v>1</v>
      </c>
      <c r="B5" s="424" t="s">
        <v>114</v>
      </c>
      <c r="C5" s="424"/>
      <c r="D5" s="424"/>
      <c r="E5" s="424"/>
      <c r="F5" s="424"/>
      <c r="G5" s="424"/>
      <c r="H5" s="424"/>
      <c r="J5" s="1"/>
    </row>
    <row r="6" spans="1:11" x14ac:dyDescent="0.25">
      <c r="J6" s="1"/>
    </row>
    <row r="7" spans="1:11" x14ac:dyDescent="0.25">
      <c r="B7" s="424" t="s">
        <v>115</v>
      </c>
      <c r="C7" s="424"/>
      <c r="D7" s="424"/>
      <c r="E7" s="424"/>
      <c r="F7" s="424"/>
      <c r="G7" s="424"/>
      <c r="H7" s="424"/>
      <c r="I7" s="424"/>
      <c r="J7" s="424"/>
      <c r="K7" s="424"/>
    </row>
    <row r="8" spans="1:11" x14ac:dyDescent="0.25">
      <c r="B8" s="423" t="s">
        <v>116</v>
      </c>
      <c r="C8" s="423"/>
      <c r="D8" s="423"/>
      <c r="E8" s="423"/>
      <c r="F8" s="423"/>
      <c r="G8" s="423"/>
      <c r="H8" s="423"/>
      <c r="I8" s="423"/>
      <c r="J8" s="8">
        <v>1358</v>
      </c>
      <c r="K8" s="7"/>
    </row>
    <row r="9" spans="1:11" x14ac:dyDescent="0.25">
      <c r="B9" s="423" t="s">
        <v>117</v>
      </c>
      <c r="C9" s="423"/>
      <c r="D9" s="423"/>
      <c r="E9" s="423"/>
      <c r="F9" s="423"/>
      <c r="G9" s="423"/>
      <c r="H9" s="423"/>
      <c r="I9" s="423"/>
      <c r="J9" s="8">
        <v>247</v>
      </c>
      <c r="K9" s="7"/>
    </row>
    <row r="10" spans="1:11" ht="15.75" thickBot="1" x14ac:dyDescent="0.3">
      <c r="B10" s="260"/>
      <c r="C10" s="260"/>
      <c r="D10" s="260"/>
      <c r="E10" s="260"/>
      <c r="F10" s="260"/>
      <c r="G10" s="260"/>
      <c r="H10" s="260"/>
      <c r="I10" s="260"/>
      <c r="J10" s="9">
        <f>SUM(J8+J9)</f>
        <v>1605</v>
      </c>
      <c r="K10" s="7"/>
    </row>
    <row r="11" spans="1:11" ht="15.75" thickTop="1" x14ac:dyDescent="0.25">
      <c r="B11" s="260"/>
      <c r="C11" s="260"/>
      <c r="D11" s="260"/>
      <c r="E11" s="260"/>
      <c r="F11" s="260"/>
      <c r="G11" s="260"/>
      <c r="H11" s="260"/>
      <c r="I11" s="260"/>
      <c r="J11" s="8"/>
      <c r="K11" s="7"/>
    </row>
    <row r="12" spans="1:11" x14ac:dyDescent="0.25">
      <c r="B12" s="424" t="s">
        <v>118</v>
      </c>
      <c r="C12" s="424"/>
      <c r="D12" s="424"/>
      <c r="E12" s="424"/>
      <c r="F12" s="424"/>
      <c r="G12" s="424"/>
      <c r="H12" s="424"/>
      <c r="I12" s="424"/>
      <c r="J12" s="8"/>
      <c r="K12" s="7"/>
    </row>
    <row r="13" spans="1:11" x14ac:dyDescent="0.25">
      <c r="B13" s="423" t="s">
        <v>119</v>
      </c>
      <c r="C13" s="423"/>
      <c r="D13" s="423"/>
      <c r="E13" s="423"/>
      <c r="F13" s="423"/>
      <c r="G13" s="423"/>
      <c r="H13" s="423"/>
      <c r="I13" s="423"/>
      <c r="J13" s="8">
        <v>15816</v>
      </c>
      <c r="K13" s="7"/>
    </row>
    <row r="14" spans="1:11" x14ac:dyDescent="0.25">
      <c r="B14" s="423" t="s">
        <v>120</v>
      </c>
      <c r="C14" s="423"/>
      <c r="D14" s="423"/>
      <c r="E14" s="423"/>
      <c r="F14" s="423"/>
      <c r="G14" s="423"/>
      <c r="H14" s="423"/>
      <c r="I14" s="423"/>
      <c r="J14" s="8">
        <v>131.80000000000001</v>
      </c>
      <c r="K14" s="7"/>
    </row>
    <row r="15" spans="1:11" x14ac:dyDescent="0.25">
      <c r="B15" s="423"/>
      <c r="C15" s="423"/>
      <c r="D15" s="423"/>
      <c r="E15" s="423"/>
      <c r="F15" s="423"/>
      <c r="G15" s="423"/>
      <c r="H15" s="423"/>
      <c r="I15" s="423"/>
      <c r="J15" s="8"/>
      <c r="K15" s="7"/>
    </row>
    <row r="16" spans="1:11" x14ac:dyDescent="0.25">
      <c r="B16" s="423" t="s">
        <v>121</v>
      </c>
      <c r="C16" s="423"/>
      <c r="D16" s="423"/>
      <c r="E16" s="423"/>
      <c r="F16" s="423"/>
      <c r="G16" s="423"/>
      <c r="H16" s="423"/>
      <c r="I16" s="423"/>
      <c r="J16" s="8">
        <v>395</v>
      </c>
      <c r="K16" s="7"/>
    </row>
    <row r="17" spans="1:11" x14ac:dyDescent="0.25">
      <c r="B17" s="423" t="s">
        <v>122</v>
      </c>
      <c r="C17" s="423"/>
      <c r="D17" s="423"/>
      <c r="E17" s="423"/>
      <c r="F17" s="423"/>
      <c r="G17" s="423"/>
      <c r="H17" s="423"/>
      <c r="I17" s="423"/>
      <c r="J17" s="8">
        <v>53</v>
      </c>
      <c r="K17" s="7"/>
    </row>
    <row r="18" spans="1:11" ht="15.75" thickBot="1" x14ac:dyDescent="0.3">
      <c r="B18" s="423"/>
      <c r="C18" s="423"/>
      <c r="D18" s="423"/>
      <c r="E18" s="423"/>
      <c r="F18" s="423"/>
      <c r="G18" s="423"/>
      <c r="H18" s="423"/>
      <c r="I18" s="423"/>
      <c r="J18" s="9">
        <v>448</v>
      </c>
      <c r="K18" s="7"/>
    </row>
    <row r="19" spans="1:11" ht="15.75" thickTop="1" x14ac:dyDescent="0.25">
      <c r="B19" s="7"/>
      <c r="C19" s="7"/>
      <c r="D19" s="7"/>
      <c r="E19" s="7"/>
      <c r="F19" s="7"/>
      <c r="G19" s="7"/>
      <c r="H19" s="7"/>
      <c r="I19" s="7"/>
      <c r="J19" s="8"/>
      <c r="K19" s="7"/>
    </row>
    <row r="20" spans="1:11" x14ac:dyDescent="0.25">
      <c r="A20">
        <v>2</v>
      </c>
      <c r="B20" s="424" t="s">
        <v>123</v>
      </c>
      <c r="C20" s="424"/>
      <c r="D20" s="424"/>
      <c r="E20" s="424"/>
      <c r="F20" s="424"/>
      <c r="G20" s="424"/>
      <c r="H20" s="424"/>
      <c r="I20" s="424"/>
      <c r="J20" s="8"/>
      <c r="K20" s="7"/>
    </row>
    <row r="21" spans="1:11" ht="15.75" thickBot="1" x14ac:dyDescent="0.3">
      <c r="B21" s="423" t="s">
        <v>124</v>
      </c>
      <c r="C21" s="423"/>
      <c r="D21" s="423"/>
      <c r="E21" s="423"/>
      <c r="F21" s="423"/>
      <c r="G21" s="423"/>
      <c r="H21" s="423"/>
      <c r="I21" s="423"/>
      <c r="J21" s="9">
        <v>450</v>
      </c>
      <c r="K21" s="7"/>
    </row>
    <row r="22" spans="1:11" ht="15.75" thickTop="1" x14ac:dyDescent="0.25">
      <c r="B22" s="260"/>
      <c r="C22" s="260"/>
      <c r="D22" s="260"/>
      <c r="E22" s="260"/>
      <c r="F22" s="260"/>
      <c r="G22" s="260"/>
      <c r="H22" s="260"/>
      <c r="I22" s="260"/>
      <c r="J22" s="1"/>
    </row>
    <row r="23" spans="1:11" x14ac:dyDescent="0.25">
      <c r="A23">
        <v>3</v>
      </c>
      <c r="B23" s="424" t="s">
        <v>126</v>
      </c>
      <c r="C23" s="424"/>
      <c r="D23" s="424"/>
      <c r="E23" s="424"/>
      <c r="F23" s="424"/>
      <c r="G23" s="424"/>
      <c r="H23" s="424"/>
      <c r="I23" s="424"/>
      <c r="J23" s="1"/>
    </row>
    <row r="24" spans="1:11" ht="15.75" thickBot="1" x14ac:dyDescent="0.3">
      <c r="B24" s="423" t="s">
        <v>125</v>
      </c>
      <c r="C24" s="423"/>
      <c r="D24" s="423"/>
      <c r="E24" s="423"/>
      <c r="F24" s="423"/>
      <c r="G24" s="423"/>
      <c r="H24" s="423"/>
      <c r="I24" s="423"/>
      <c r="J24" s="10">
        <v>220</v>
      </c>
    </row>
    <row r="25" spans="1:11" ht="15.75" thickTop="1" x14ac:dyDescent="0.25">
      <c r="B25" s="260"/>
      <c r="C25" s="260"/>
      <c r="D25" s="260"/>
      <c r="E25" s="260"/>
      <c r="F25" s="260"/>
      <c r="G25" s="260"/>
      <c r="H25" s="260"/>
      <c r="I25" s="260"/>
      <c r="J25" s="1"/>
    </row>
    <row r="26" spans="1:11" x14ac:dyDescent="0.25">
      <c r="B26" s="260"/>
      <c r="C26" s="260"/>
      <c r="D26" s="260"/>
      <c r="E26" s="260"/>
      <c r="F26" s="260"/>
      <c r="G26" s="260"/>
      <c r="H26" s="260"/>
      <c r="I26" s="260"/>
      <c r="J26" s="1"/>
    </row>
    <row r="27" spans="1:11" x14ac:dyDescent="0.25">
      <c r="A27">
        <v>4</v>
      </c>
      <c r="B27" s="424" t="s">
        <v>127</v>
      </c>
      <c r="C27" s="424"/>
      <c r="D27" s="424"/>
      <c r="E27" s="424"/>
      <c r="F27" s="424"/>
      <c r="G27" s="424"/>
      <c r="H27" s="424"/>
      <c r="I27" s="424"/>
      <c r="J27" s="1"/>
    </row>
    <row r="28" spans="1:11" x14ac:dyDescent="0.25">
      <c r="B28" s="260"/>
      <c r="C28" s="260"/>
      <c r="D28" s="260"/>
      <c r="E28" s="260"/>
      <c r="F28" s="260"/>
      <c r="G28" s="260"/>
      <c r="H28" s="260"/>
      <c r="I28" s="260"/>
      <c r="J28" s="1"/>
    </row>
    <row r="29" spans="1:11" x14ac:dyDescent="0.25">
      <c r="B29" s="423" t="s">
        <v>133</v>
      </c>
      <c r="C29" s="423"/>
      <c r="D29" s="423"/>
      <c r="E29" s="423"/>
      <c r="F29" s="423"/>
      <c r="G29" s="423"/>
      <c r="H29" s="423"/>
      <c r="I29" s="423"/>
      <c r="J29" s="1">
        <v>240</v>
      </c>
    </row>
    <row r="30" spans="1:11" x14ac:dyDescent="0.25">
      <c r="B30" s="423" t="s">
        <v>134</v>
      </c>
      <c r="C30" s="423"/>
      <c r="D30" s="423"/>
      <c r="E30" s="423"/>
      <c r="F30" s="423"/>
      <c r="G30" s="423"/>
      <c r="H30" s="423"/>
      <c r="I30" s="423"/>
      <c r="J30" s="1">
        <v>120</v>
      </c>
    </row>
    <row r="31" spans="1:11" x14ac:dyDescent="0.25">
      <c r="B31" s="423" t="s">
        <v>135</v>
      </c>
      <c r="C31" s="423"/>
      <c r="D31" s="423"/>
      <c r="E31" s="423"/>
      <c r="F31" s="423"/>
      <c r="G31" s="423"/>
      <c r="H31" s="423"/>
      <c r="I31" s="423"/>
      <c r="J31" s="1">
        <v>60</v>
      </c>
    </row>
    <row r="32" spans="1:11" ht="15.75" thickBot="1" x14ac:dyDescent="0.3">
      <c r="B32" s="260"/>
      <c r="C32" s="260"/>
      <c r="D32" s="260"/>
      <c r="E32" s="260"/>
      <c r="F32" s="260"/>
      <c r="G32" s="260"/>
      <c r="H32" s="260"/>
      <c r="I32" s="260"/>
      <c r="J32" s="10">
        <f>SUM(J29+J30+J31)</f>
        <v>420</v>
      </c>
    </row>
    <row r="33" spans="1:10" ht="15.75" thickTop="1" x14ac:dyDescent="0.25">
      <c r="B33" s="260"/>
      <c r="C33" s="260"/>
      <c r="D33" s="260"/>
      <c r="E33" s="260"/>
      <c r="F33" s="260"/>
      <c r="G33" s="260"/>
      <c r="H33" s="260"/>
      <c r="I33" s="260"/>
      <c r="J33" s="1"/>
    </row>
    <row r="34" spans="1:10" ht="15.75" thickBot="1" x14ac:dyDescent="0.3">
      <c r="A34">
        <v>5</v>
      </c>
      <c r="B34" s="424" t="s">
        <v>128</v>
      </c>
      <c r="C34" s="424"/>
      <c r="D34" s="424"/>
      <c r="E34" s="424"/>
      <c r="F34" s="424"/>
      <c r="G34" s="424"/>
      <c r="H34" s="424"/>
      <c r="I34" s="424"/>
      <c r="J34" s="10">
        <v>15840</v>
      </c>
    </row>
    <row r="35" spans="1:10" ht="15.75" thickTop="1" x14ac:dyDescent="0.25">
      <c r="B35" s="260"/>
      <c r="C35" s="260"/>
      <c r="D35" s="260"/>
      <c r="E35" s="260"/>
      <c r="F35" s="260"/>
      <c r="G35" s="260"/>
      <c r="H35" s="260"/>
      <c r="I35" s="260"/>
      <c r="J35" s="1"/>
    </row>
    <row r="36" spans="1:10" x14ac:dyDescent="0.25">
      <c r="A36">
        <v>6</v>
      </c>
      <c r="B36" s="424" t="s">
        <v>129</v>
      </c>
      <c r="C36" s="424"/>
      <c r="D36" s="424"/>
      <c r="E36" s="424"/>
      <c r="F36" s="424"/>
      <c r="G36" s="424"/>
      <c r="H36" s="424"/>
      <c r="I36" s="424"/>
      <c r="J36" s="1"/>
    </row>
    <row r="37" spans="1:10" x14ac:dyDescent="0.25">
      <c r="B37" s="424" t="s">
        <v>130</v>
      </c>
      <c r="C37" s="424"/>
      <c r="D37" s="424"/>
      <c r="E37" s="424"/>
      <c r="F37" s="424"/>
      <c r="G37" s="424"/>
      <c r="H37" s="424"/>
      <c r="I37" s="424"/>
      <c r="J37" s="1"/>
    </row>
    <row r="38" spans="1:10" x14ac:dyDescent="0.25">
      <c r="B38" s="423" t="s">
        <v>131</v>
      </c>
      <c r="C38" s="423"/>
      <c r="D38" s="423"/>
      <c r="E38" s="423"/>
      <c r="F38" s="423"/>
      <c r="G38" s="423"/>
      <c r="H38" s="423"/>
      <c r="I38" s="423"/>
      <c r="J38" s="1">
        <v>550</v>
      </c>
    </row>
    <row r="39" spans="1:10" ht="15.75" thickBot="1" x14ac:dyDescent="0.3">
      <c r="B39" s="423" t="s">
        <v>132</v>
      </c>
      <c r="C39" s="423"/>
      <c r="D39" s="423"/>
      <c r="E39" s="423"/>
      <c r="F39" s="423"/>
      <c r="G39" s="423"/>
      <c r="H39" s="423"/>
      <c r="I39" s="423"/>
      <c r="J39" s="10">
        <v>1650</v>
      </c>
    </row>
    <row r="40" spans="1:10" ht="15.75" thickTop="1" x14ac:dyDescent="0.25">
      <c r="B40" s="260"/>
      <c r="C40" s="260"/>
      <c r="D40" s="260"/>
      <c r="E40" s="260"/>
      <c r="F40" s="260"/>
      <c r="G40" s="260"/>
      <c r="H40" s="260"/>
      <c r="I40" s="260"/>
      <c r="J40" s="1"/>
    </row>
    <row r="41" spans="1:10" x14ac:dyDescent="0.25">
      <c r="B41" s="260"/>
      <c r="C41" s="260"/>
      <c r="D41" s="260"/>
      <c r="E41" s="260"/>
      <c r="F41" s="260"/>
      <c r="G41" s="260"/>
      <c r="H41" s="260"/>
      <c r="I41" s="260"/>
      <c r="J41" s="1"/>
    </row>
  </sheetData>
  <mergeCells count="36">
    <mergeCell ref="A1:K3"/>
    <mergeCell ref="B41:I41"/>
    <mergeCell ref="B32:I32"/>
    <mergeCell ref="B33:I33"/>
    <mergeCell ref="B34:I34"/>
    <mergeCell ref="B35:I35"/>
    <mergeCell ref="B36:I36"/>
    <mergeCell ref="B26:I26"/>
    <mergeCell ref="B37:I37"/>
    <mergeCell ref="B38:I38"/>
    <mergeCell ref="B39:I39"/>
    <mergeCell ref="B40:I40"/>
    <mergeCell ref="B27:I27"/>
    <mergeCell ref="B28:I28"/>
    <mergeCell ref="B29:I29"/>
    <mergeCell ref="B30:I30"/>
    <mergeCell ref="B31:I31"/>
    <mergeCell ref="B22:I22"/>
    <mergeCell ref="B23:I23"/>
    <mergeCell ref="B24:I24"/>
    <mergeCell ref="B25:I25"/>
    <mergeCell ref="B18:I18"/>
    <mergeCell ref="B20:I20"/>
    <mergeCell ref="B21:I21"/>
    <mergeCell ref="B5:H5"/>
    <mergeCell ref="B7:K7"/>
    <mergeCell ref="B13:I13"/>
    <mergeCell ref="B14:I14"/>
    <mergeCell ref="B15:I15"/>
    <mergeCell ref="B16:I16"/>
    <mergeCell ref="B17:I17"/>
    <mergeCell ref="B8:I8"/>
    <mergeCell ref="B9:I9"/>
    <mergeCell ref="B10:I10"/>
    <mergeCell ref="B11:I11"/>
    <mergeCell ref="B12:I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34F8B426A30F4D89225E7C19967DB8" ma:contentTypeVersion="11" ma:contentTypeDescription="Create a new document." ma:contentTypeScope="" ma:versionID="28ce34c658f8f2bcb3af5a5b2a410e01">
  <xsd:schema xmlns:xsd="http://www.w3.org/2001/XMLSchema" xmlns:xs="http://www.w3.org/2001/XMLSchema" xmlns:p="http://schemas.microsoft.com/office/2006/metadata/properties" xmlns:ns3="0129b9fd-52ee-4735-801a-8d39556133ce" xmlns:ns4="b0fe3e24-d995-423c-a7fa-dbcb21490404" targetNamespace="http://schemas.microsoft.com/office/2006/metadata/properties" ma:root="true" ma:fieldsID="53b00bd62b1926ac374154c7d96aca2e" ns3:_="" ns4:_="">
    <xsd:import namespace="0129b9fd-52ee-4735-801a-8d39556133ce"/>
    <xsd:import namespace="b0fe3e24-d995-423c-a7fa-dbcb2149040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29b9fd-52ee-4735-801a-8d39556133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e3e24-d995-423c-a7fa-dbcb21490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C77E6B-DE7F-4E3D-B731-DC91BB3C2C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649F5D-4093-4B9D-8526-904E9374379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129b9fd-52ee-4735-801a-8d39556133ce"/>
    <ds:schemaRef ds:uri="b0fe3e24-d995-423c-a7fa-dbcb2149040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3C9C14-B1E5-4043-B019-D9D910DE133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Car Factory</vt:lpstr>
      <vt:lpstr>SDB</vt:lpstr>
      <vt:lpstr>PDB</vt:lpstr>
      <vt:lpstr>CBR</vt:lpstr>
      <vt:lpstr>CBP</vt:lpstr>
      <vt:lpstr>PCB</vt:lpstr>
      <vt:lpstr>Balance Sheet </vt:lpstr>
      <vt:lpstr>Profit &amp; Loss Sheet</vt:lpstr>
      <vt:lpstr>Workings for task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sarah</cp:lastModifiedBy>
  <dcterms:created xsi:type="dcterms:W3CDTF">2022-03-30T14:00:12Z</dcterms:created>
  <dcterms:modified xsi:type="dcterms:W3CDTF">2022-04-25T18:44:39Z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0x010100B834F8B426A30F4D89225E7C19967DB8</vt:lpwstr>
  </property>
</Properties>
</file>