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Week 6\Final\"/>
    </mc:Choice>
  </mc:AlternateContent>
  <bookViews>
    <workbookView xWindow="0" yWindow="0" windowWidth="24000" windowHeight="9735"/>
  </bookViews>
  <sheets>
    <sheet name="Timeshares Sold" sheetId="1" r:id="rId1"/>
    <sheet name="Sheet2" sheetId="2" r:id="rId2"/>
    <sheet name="Sheet3" sheetId="3" r:id="rId3"/>
  </sheets>
  <definedNames>
    <definedName name="_xlnm._FilterDatabase" localSheetId="0" hidden="1">'Timeshares Sold'!$A$5:$K$21</definedName>
    <definedName name="Average_Sales">'Timeshares Sold'!$H$6:$H$19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Performance_Table">'Timeshares Sold'!$A$27:$B$32</definedName>
  </definedNames>
  <calcPr calcId="152511"/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6" i="1"/>
  <c r="C20" i="1" l="1"/>
  <c r="C21" i="1"/>
  <c r="F20" i="1"/>
  <c r="F21" i="1"/>
  <c r="G19" i="1"/>
  <c r="H19" i="1"/>
  <c r="E20" i="1"/>
  <c r="E21" i="1"/>
  <c r="D20" i="1"/>
  <c r="D21" i="1"/>
  <c r="B20" i="1"/>
  <c r="B21" i="1"/>
  <c r="G18" i="1"/>
  <c r="H18" i="1"/>
  <c r="G17" i="1"/>
  <c r="H17" i="1"/>
  <c r="G16" i="1"/>
  <c r="H16" i="1"/>
  <c r="H7" i="1" l="1"/>
  <c r="H8" i="1"/>
  <c r="H9" i="1"/>
  <c r="H10" i="1"/>
  <c r="H11" i="1"/>
  <c r="H12" i="1"/>
  <c r="H13" i="1"/>
  <c r="H14" i="1"/>
  <c r="H15" i="1"/>
  <c r="H6" i="1"/>
  <c r="G7" i="1"/>
  <c r="G8" i="1"/>
  <c r="G9" i="1"/>
  <c r="G10" i="1"/>
  <c r="G11" i="1"/>
  <c r="G12" i="1"/>
  <c r="G13" i="1"/>
  <c r="G14" i="1"/>
  <c r="G15" i="1"/>
  <c r="G6" i="1"/>
  <c r="G20" i="1" l="1"/>
  <c r="I7" i="1" s="1"/>
  <c r="I10" i="1" l="1"/>
  <c r="I9" i="1"/>
  <c r="I12" i="1"/>
  <c r="I15" i="1"/>
  <c r="I14" i="1"/>
  <c r="I8" i="1"/>
  <c r="I11" i="1"/>
  <c r="I6" i="1"/>
  <c r="I13" i="1"/>
  <c r="I19" i="1"/>
  <c r="I17" i="1"/>
  <c r="I16" i="1"/>
  <c r="I18" i="1"/>
  <c r="I20" i="1" l="1"/>
</calcChain>
</file>

<file path=xl/comments1.xml><?xml version="1.0" encoding="utf-8"?>
<comments xmlns="http://schemas.openxmlformats.org/spreadsheetml/2006/main">
  <authors>
    <author>L0237_User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Lowest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Lowest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Lowest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Low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Lowest</t>
        </r>
      </text>
    </comment>
  </commentList>
</comments>
</file>

<file path=xl/sharedStrings.xml><?xml version="1.0" encoding="utf-8"?>
<sst xmlns="http://schemas.openxmlformats.org/spreadsheetml/2006/main" count="37" uniqueCount="35">
  <si>
    <t>Timeshares Sold UK Limited</t>
  </si>
  <si>
    <t>July</t>
  </si>
  <si>
    <t>August</t>
  </si>
  <si>
    <t>September</t>
  </si>
  <si>
    <t>October</t>
  </si>
  <si>
    <t>Total Sales</t>
  </si>
  <si>
    <t>Roberta Lamb</t>
  </si>
  <si>
    <t>John Smith</t>
  </si>
  <si>
    <t>Sajid Kayani</t>
  </si>
  <si>
    <t>Peter Lewis</t>
  </si>
  <si>
    <t>Huw Lloyd</t>
  </si>
  <si>
    <t>Mary Jones</t>
  </si>
  <si>
    <t>Tim Stanfield</t>
  </si>
  <si>
    <t>Average Sales</t>
  </si>
  <si>
    <t>%</t>
  </si>
  <si>
    <t>Attainment</t>
  </si>
  <si>
    <t>Target</t>
  </si>
  <si>
    <t>Performance Table</t>
  </si>
  <si>
    <t>% of total Sales</t>
  </si>
  <si>
    <t>Class 1</t>
  </si>
  <si>
    <t>Class 2</t>
  </si>
  <si>
    <t>Class 3</t>
  </si>
  <si>
    <t>Class 4</t>
  </si>
  <si>
    <t>Class 5</t>
  </si>
  <si>
    <t>Class 6</t>
  </si>
  <si>
    <t>Toal Sales</t>
  </si>
  <si>
    <t>June</t>
  </si>
  <si>
    <t>Sarah Warwick</t>
  </si>
  <si>
    <t>Annette Curtin</t>
  </si>
  <si>
    <t>Dariusz Grabara</t>
  </si>
  <si>
    <t>Clifford George</t>
  </si>
  <si>
    <t>Batman Bin Suparman</t>
  </si>
  <si>
    <t>Timeshares sold from June to October 2017</t>
  </si>
  <si>
    <t>Manesh Patel</t>
  </si>
  <si>
    <t>Luke Warmwater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</si>
</sst>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2" xfId="0" applyBorder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0" fillId="0" borderId="0" xfId="0" applyFont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9" fontId="8" fillId="0" borderId="1" xfId="1" applyFont="1" applyBorder="1"/>
    <xf numFmtId="9" fontId="8" fillId="0" borderId="1" xfId="0" applyNumberFormat="1" applyFont="1" applyBorder="1"/>
    <xf numFmtId="0" fontId="8" fillId="0" borderId="1" xfId="0" applyFont="1" applyBorder="1"/>
    <xf numFmtId="1" fontId="8" fillId="0" borderId="1" xfId="0" applyNumberFormat="1" applyFont="1" applyBorder="1"/>
    <xf numFmtId="0" fontId="9" fillId="0" borderId="1" xfId="0" applyFont="1" applyBorder="1"/>
    <xf numFmtId="0" fontId="8" fillId="0" borderId="2" xfId="0" applyFont="1" applyBorder="1"/>
    <xf numFmtId="9" fontId="8" fillId="2" borderId="1" xfId="1" applyFont="1" applyFill="1" applyBorder="1"/>
    <xf numFmtId="0" fontId="8" fillId="2" borderId="2" xfId="0" applyFont="1" applyFill="1" applyBorder="1"/>
    <xf numFmtId="0" fontId="8" fillId="2" borderId="1" xfId="0" applyFont="1" applyFill="1" applyBorder="1"/>
    <xf numFmtId="0" fontId="2" fillId="0" borderId="3" xfId="0" applyFont="1" applyBorder="1"/>
    <xf numFmtId="0" fontId="4" fillId="0" borderId="4" xfId="0" applyFont="1" applyBorder="1"/>
    <xf numFmtId="0" fontId="8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9" fontId="5" fillId="0" borderId="1" xfId="0" applyNumberFormat="1" applyFont="1" applyBorder="1"/>
  </cellXfs>
  <cellStyles count="2">
    <cellStyle name="Normal" xfId="0" builtinId="0"/>
    <cellStyle name="Percent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June-October 2017</a:t>
            </a:r>
            <a:endParaRPr lang="en-GB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'Timeshares Sold'!$B$5</c:f>
              <c:strCache>
                <c:ptCount val="1"/>
                <c:pt idx="0">
                  <c:v>June</c:v>
                </c:pt>
              </c:strCache>
            </c:strRef>
          </c:tx>
          <c:invertIfNegative val="0"/>
          <c:cat>
            <c:strRef>
              <c:f>'Timeshares Sold'!$A$6:$A$19</c:f>
              <c:strCache>
                <c:ptCount val="14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  <c:pt idx="10">
                  <c:v>Annette Curtin</c:v>
                </c:pt>
                <c:pt idx="11">
                  <c:v>Dariusz Grabara</c:v>
                </c:pt>
                <c:pt idx="12">
                  <c:v>Clifford George</c:v>
                </c:pt>
                <c:pt idx="13">
                  <c:v>Batman Bin Suparman</c:v>
                </c:pt>
              </c:strCache>
            </c:strRef>
          </c:cat>
          <c:val>
            <c:numRef>
              <c:f>'Timeshares Sold'!$B$6:$B$19</c:f>
              <c:numCache>
                <c:formatCode>General</c:formatCode>
                <c:ptCount val="14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  <c:pt idx="10">
                  <c:v>17</c:v>
                </c:pt>
                <c:pt idx="11">
                  <c:v>60</c:v>
                </c:pt>
                <c:pt idx="12">
                  <c:v>72</c:v>
                </c:pt>
                <c:pt idx="13">
                  <c:v>38</c:v>
                </c:pt>
              </c:numCache>
            </c:numRef>
          </c:val>
        </c:ser>
        <c:ser>
          <c:idx val="1"/>
          <c:order val="1"/>
          <c:tx>
            <c:strRef>
              <c:f>'Timeshares Sold'!$C$5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'Timeshares Sold'!$A$6:$A$19</c:f>
              <c:strCache>
                <c:ptCount val="14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  <c:pt idx="10">
                  <c:v>Annette Curtin</c:v>
                </c:pt>
                <c:pt idx="11">
                  <c:v>Dariusz Grabara</c:v>
                </c:pt>
                <c:pt idx="12">
                  <c:v>Clifford George</c:v>
                </c:pt>
                <c:pt idx="13">
                  <c:v>Batman Bin Suparman</c:v>
                </c:pt>
              </c:strCache>
            </c:strRef>
          </c:cat>
          <c:val>
            <c:numRef>
              <c:f>'Timeshares Sold'!$C$6:$C$19</c:f>
              <c:numCache>
                <c:formatCode>General</c:formatCode>
                <c:ptCount val="14"/>
                <c:pt idx="0">
                  <c:v>64</c:v>
                </c:pt>
                <c:pt idx="1">
                  <c:v>74</c:v>
                </c:pt>
                <c:pt idx="2">
                  <c:v>54</c:v>
                </c:pt>
                <c:pt idx="3">
                  <c:v>52</c:v>
                </c:pt>
                <c:pt idx="4">
                  <c:v>48</c:v>
                </c:pt>
                <c:pt idx="5">
                  <c:v>71</c:v>
                </c:pt>
                <c:pt idx="6">
                  <c:v>43</c:v>
                </c:pt>
                <c:pt idx="7">
                  <c:v>36</c:v>
                </c:pt>
                <c:pt idx="8">
                  <c:v>72</c:v>
                </c:pt>
                <c:pt idx="9">
                  <c:v>48</c:v>
                </c:pt>
                <c:pt idx="10">
                  <c:v>44</c:v>
                </c:pt>
                <c:pt idx="11">
                  <c:v>51</c:v>
                </c:pt>
                <c:pt idx="12">
                  <c:v>68</c:v>
                </c:pt>
                <c:pt idx="13">
                  <c:v>41</c:v>
                </c:pt>
              </c:numCache>
            </c:numRef>
          </c:val>
        </c:ser>
        <c:ser>
          <c:idx val="2"/>
          <c:order val="2"/>
          <c:tx>
            <c:strRef>
              <c:f>'Timeshares Sold'!$D$5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'Timeshares Sold'!$A$6:$A$19</c:f>
              <c:strCache>
                <c:ptCount val="14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  <c:pt idx="10">
                  <c:v>Annette Curtin</c:v>
                </c:pt>
                <c:pt idx="11">
                  <c:v>Dariusz Grabara</c:v>
                </c:pt>
                <c:pt idx="12">
                  <c:v>Clifford George</c:v>
                </c:pt>
                <c:pt idx="13">
                  <c:v>Batman Bin Suparman</c:v>
                </c:pt>
              </c:strCache>
            </c:strRef>
          </c:cat>
          <c:val>
            <c:numRef>
              <c:f>'Timeshares Sold'!$D$6:$D$19</c:f>
              <c:numCache>
                <c:formatCode>General</c:formatCode>
                <c:ptCount val="14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41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  <c:pt idx="10">
                  <c:v>41</c:v>
                </c:pt>
                <c:pt idx="11">
                  <c:v>42</c:v>
                </c:pt>
                <c:pt idx="12">
                  <c:v>68</c:v>
                </c:pt>
                <c:pt idx="13">
                  <c:v>42</c:v>
                </c:pt>
              </c:numCache>
            </c:numRef>
          </c:val>
        </c:ser>
        <c:ser>
          <c:idx val="3"/>
          <c:order val="3"/>
          <c:tx>
            <c:strRef>
              <c:f>'Timeshares Sold'!$E$5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'Timeshares Sold'!$A$6:$A$19</c:f>
              <c:strCache>
                <c:ptCount val="14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  <c:pt idx="10">
                  <c:v>Annette Curtin</c:v>
                </c:pt>
                <c:pt idx="11">
                  <c:v>Dariusz Grabara</c:v>
                </c:pt>
                <c:pt idx="12">
                  <c:v>Clifford George</c:v>
                </c:pt>
                <c:pt idx="13">
                  <c:v>Batman Bin Suparman</c:v>
                </c:pt>
              </c:strCache>
            </c:strRef>
          </c:cat>
          <c:val>
            <c:numRef>
              <c:f>'Timeshares Sold'!$E$6:$E$19</c:f>
              <c:numCache>
                <c:formatCode>General</c:formatCode>
                <c:ptCount val="14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21</c:v>
                </c:pt>
                <c:pt idx="10">
                  <c:v>20</c:v>
                </c:pt>
                <c:pt idx="11">
                  <c:v>41</c:v>
                </c:pt>
                <c:pt idx="12">
                  <c:v>68</c:v>
                </c:pt>
                <c:pt idx="13">
                  <c:v>27</c:v>
                </c:pt>
              </c:numCache>
            </c:numRef>
          </c:val>
        </c:ser>
        <c:ser>
          <c:idx val="4"/>
          <c:order val="4"/>
          <c:tx>
            <c:strRef>
              <c:f>'Timeshares Sold'!$F$5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'Timeshares Sold'!$A$6:$A$19</c:f>
              <c:strCache>
                <c:ptCount val="14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  <c:pt idx="10">
                  <c:v>Annette Curtin</c:v>
                </c:pt>
                <c:pt idx="11">
                  <c:v>Dariusz Grabara</c:v>
                </c:pt>
                <c:pt idx="12">
                  <c:v>Clifford George</c:v>
                </c:pt>
                <c:pt idx="13">
                  <c:v>Batman Bin Suparman</c:v>
                </c:pt>
              </c:strCache>
            </c:strRef>
          </c:cat>
          <c:val>
            <c:numRef>
              <c:f>'Timeshares Sold'!$F$6:$F$19</c:f>
              <c:numCache>
                <c:formatCode>General</c:formatCode>
                <c:ptCount val="14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  <c:pt idx="10">
                  <c:v>38</c:v>
                </c:pt>
                <c:pt idx="11">
                  <c:v>46</c:v>
                </c:pt>
                <c:pt idx="12">
                  <c:v>45</c:v>
                </c:pt>
                <c:pt idx="13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6352992"/>
        <c:axId val="436353552"/>
        <c:axId val="0"/>
      </c:bar3DChart>
      <c:catAx>
        <c:axId val="436352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436353552"/>
        <c:crosses val="autoZero"/>
        <c:auto val="1"/>
        <c:lblAlgn val="ctr"/>
        <c:lblOffset val="100"/>
        <c:noMultiLvlLbl val="0"/>
      </c:catAx>
      <c:valAx>
        <c:axId val="4363535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6352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23</xdr:row>
      <xdr:rowOff>107156</xdr:rowOff>
    </xdr:from>
    <xdr:to>
      <xdr:col>13</xdr:col>
      <xdr:colOff>771525</xdr:colOff>
      <xdr:row>39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523875</xdr:colOff>
      <xdr:row>10</xdr:row>
      <xdr:rowOff>116682</xdr:rowOff>
    </xdr:from>
    <xdr:to>
      <xdr:col>13</xdr:col>
      <xdr:colOff>402431</xdr:colOff>
      <xdr:row>12</xdr:row>
      <xdr:rowOff>30957</xdr:rowOff>
    </xdr:to>
    <xdr:sp macro="" textlink="">
      <xdr:nvSpPr>
        <xdr:cNvPr id="3" name="TextBox 2"/>
        <xdr:cNvSpPr txBox="1"/>
      </xdr:nvSpPr>
      <xdr:spPr>
        <a:xfrm>
          <a:off x="10620375" y="2033588"/>
          <a:ext cx="1092994" cy="2952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Logic Model</a:t>
          </a:r>
        </a:p>
      </xdr:txBody>
    </xdr:sp>
    <xdr:clientData/>
  </xdr:twoCellAnchor>
  <xdr:twoCellAnchor>
    <xdr:from>
      <xdr:col>2</xdr:col>
      <xdr:colOff>285751</xdr:colOff>
      <xdr:row>22</xdr:row>
      <xdr:rowOff>2381</xdr:rowOff>
    </xdr:from>
    <xdr:to>
      <xdr:col>4</xdr:col>
      <xdr:colOff>145257</xdr:colOff>
      <xdr:row>23</xdr:row>
      <xdr:rowOff>107156</xdr:rowOff>
    </xdr:to>
    <xdr:sp macro="" textlink="">
      <xdr:nvSpPr>
        <xdr:cNvPr id="4" name="TextBox 3"/>
        <xdr:cNvSpPr txBox="1"/>
      </xdr:nvSpPr>
      <xdr:spPr>
        <a:xfrm>
          <a:off x="2774157" y="4217194"/>
          <a:ext cx="1097756" cy="2952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Data</a:t>
          </a:r>
          <a:r>
            <a:rPr lang="en-GB" sz="1100" baseline="0"/>
            <a:t> </a:t>
          </a:r>
          <a:r>
            <a:rPr lang="en-GB" sz="1100"/>
            <a:t>Model</a:t>
          </a:r>
        </a:p>
      </xdr:txBody>
    </xdr:sp>
    <xdr:clientData/>
  </xdr:twoCellAnchor>
  <xdr:twoCellAnchor>
    <xdr:from>
      <xdr:col>11</xdr:col>
      <xdr:colOff>552450</xdr:colOff>
      <xdr:row>20</xdr:row>
      <xdr:rowOff>78581</xdr:rowOff>
    </xdr:from>
    <xdr:to>
      <xdr:col>13</xdr:col>
      <xdr:colOff>781050</xdr:colOff>
      <xdr:row>21</xdr:row>
      <xdr:rowOff>183356</xdr:rowOff>
    </xdr:to>
    <xdr:sp macro="" textlink="">
      <xdr:nvSpPr>
        <xdr:cNvPr id="5" name="TextBox 4"/>
        <xdr:cNvSpPr txBox="1"/>
      </xdr:nvSpPr>
      <xdr:spPr>
        <a:xfrm>
          <a:off x="10648950" y="3912394"/>
          <a:ext cx="1443038" cy="2952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Presentation Model</a:t>
          </a:r>
        </a:p>
      </xdr:txBody>
    </xdr:sp>
    <xdr:clientData/>
  </xdr:twoCellAnchor>
  <xdr:twoCellAnchor>
    <xdr:from>
      <xdr:col>11</xdr:col>
      <xdr:colOff>523875</xdr:colOff>
      <xdr:row>22</xdr:row>
      <xdr:rowOff>19050</xdr:rowOff>
    </xdr:from>
    <xdr:to>
      <xdr:col>12</xdr:col>
      <xdr:colOff>390525</xdr:colOff>
      <xdr:row>26</xdr:row>
      <xdr:rowOff>76200</xdr:rowOff>
    </xdr:to>
    <xdr:cxnSp macro="">
      <xdr:nvCxnSpPr>
        <xdr:cNvPr id="7" name="Straight Arrow Connector 6"/>
        <xdr:cNvCxnSpPr/>
      </xdr:nvCxnSpPr>
      <xdr:spPr>
        <a:xfrm flipH="1">
          <a:off x="10620375" y="4210050"/>
          <a:ext cx="476250" cy="8191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542925</xdr:colOff>
      <xdr:row>5</xdr:row>
      <xdr:rowOff>142875</xdr:rowOff>
    </xdr:from>
    <xdr:to>
      <xdr:col>11</xdr:col>
      <xdr:colOff>523875</xdr:colOff>
      <xdr:row>11</xdr:row>
      <xdr:rowOff>123825</xdr:rowOff>
    </xdr:to>
    <xdr:cxnSp macro="">
      <xdr:nvCxnSpPr>
        <xdr:cNvPr id="9" name="Straight Arrow Connector 8"/>
        <xdr:cNvCxnSpPr/>
      </xdr:nvCxnSpPr>
      <xdr:spPr>
        <a:xfrm flipH="1" flipV="1">
          <a:off x="9744075" y="1095375"/>
          <a:ext cx="876300" cy="11239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409575</xdr:colOff>
      <xdr:row>8</xdr:row>
      <xdr:rowOff>161926</xdr:rowOff>
    </xdr:from>
    <xdr:to>
      <xdr:col>11</xdr:col>
      <xdr:colOff>523875</xdr:colOff>
      <xdr:row>11</xdr:row>
      <xdr:rowOff>133350</xdr:rowOff>
    </xdr:to>
    <xdr:cxnSp macro="">
      <xdr:nvCxnSpPr>
        <xdr:cNvPr id="10" name="Straight Arrow Connector 9"/>
        <xdr:cNvCxnSpPr/>
      </xdr:nvCxnSpPr>
      <xdr:spPr>
        <a:xfrm flipH="1" flipV="1">
          <a:off x="7600950" y="1685926"/>
          <a:ext cx="3019425" cy="542924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1245393</xdr:colOff>
      <xdr:row>8</xdr:row>
      <xdr:rowOff>119062</xdr:rowOff>
    </xdr:from>
    <xdr:to>
      <xdr:col>11</xdr:col>
      <xdr:colOff>502443</xdr:colOff>
      <xdr:row>11</xdr:row>
      <xdr:rowOff>119062</xdr:rowOff>
    </xdr:to>
    <xdr:cxnSp macro="">
      <xdr:nvCxnSpPr>
        <xdr:cNvPr id="11" name="Straight Arrow Connector 10"/>
        <xdr:cNvCxnSpPr/>
      </xdr:nvCxnSpPr>
      <xdr:spPr>
        <a:xfrm flipH="1" flipV="1">
          <a:off x="9043987" y="1654968"/>
          <a:ext cx="1554956" cy="571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223838</xdr:colOff>
      <xdr:row>18</xdr:row>
      <xdr:rowOff>23812</xdr:rowOff>
    </xdr:from>
    <xdr:to>
      <xdr:col>3</xdr:col>
      <xdr:colOff>227410</xdr:colOff>
      <xdr:row>22</xdr:row>
      <xdr:rowOff>2381</xdr:rowOff>
    </xdr:to>
    <xdr:cxnSp macro="">
      <xdr:nvCxnSpPr>
        <xdr:cNvPr id="16" name="Straight Arrow Connector 15"/>
        <xdr:cNvCxnSpPr>
          <a:stCxn id="4" idx="0"/>
        </xdr:cNvCxnSpPr>
      </xdr:nvCxnSpPr>
      <xdr:spPr>
        <a:xfrm flipH="1" flipV="1">
          <a:off x="3319463" y="3464718"/>
          <a:ext cx="3572" cy="75247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345282</xdr:colOff>
      <xdr:row>22</xdr:row>
      <xdr:rowOff>102395</xdr:rowOff>
    </xdr:from>
    <xdr:to>
      <xdr:col>2</xdr:col>
      <xdr:colOff>297656</xdr:colOff>
      <xdr:row>24</xdr:row>
      <xdr:rowOff>92870</xdr:rowOff>
    </xdr:to>
    <xdr:cxnSp macro="">
      <xdr:nvCxnSpPr>
        <xdr:cNvPr id="17" name="Straight Arrow Connector 16"/>
        <xdr:cNvCxnSpPr/>
      </xdr:nvCxnSpPr>
      <xdr:spPr>
        <a:xfrm flipH="1">
          <a:off x="2083595" y="4317208"/>
          <a:ext cx="702467" cy="3714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"/>
  <sheetViews>
    <sheetView tabSelected="1" zoomScale="80" zoomScaleNormal="80" workbookViewId="0">
      <selection activeCell="O17" sqref="O17"/>
    </sheetView>
  </sheetViews>
  <sheetFormatPr defaultRowHeight="15" x14ac:dyDescent="0.25"/>
  <cols>
    <col min="1" max="1" width="26" bestFit="1" customWidth="1"/>
    <col min="2" max="2" width="11.28515625" customWidth="1"/>
    <col min="3" max="3" width="9.140625" customWidth="1"/>
    <col min="4" max="4" width="9.42578125" bestFit="1" customWidth="1"/>
    <col min="5" max="5" width="13.140625" bestFit="1" customWidth="1"/>
    <col min="6" max="6" width="10.42578125" bestFit="1" customWidth="1"/>
    <col min="7" max="7" width="12.7109375" bestFit="1" customWidth="1"/>
    <col min="8" max="8" width="15.7109375" bestFit="1" customWidth="1"/>
    <col min="10" max="10" width="21" customWidth="1"/>
    <col min="11" max="11" width="13.42578125" bestFit="1" customWidth="1"/>
    <col min="14" max="14" width="15" customWidth="1"/>
    <col min="15" max="15" width="15.85546875" customWidth="1"/>
  </cols>
  <sheetData>
    <row r="1" spans="1:11" x14ac:dyDescent="0.25">
      <c r="A1" t="s">
        <v>0</v>
      </c>
    </row>
    <row r="3" spans="1:11" x14ac:dyDescent="0.25">
      <c r="A3" s="9" t="s">
        <v>32</v>
      </c>
      <c r="B3" s="9"/>
      <c r="C3" s="9"/>
      <c r="D3" s="9"/>
      <c r="E3" s="9"/>
      <c r="F3" s="9"/>
      <c r="G3" s="9"/>
    </row>
    <row r="5" spans="1:11" s="4" customFormat="1" ht="15.75" thickBot="1" x14ac:dyDescent="0.3">
      <c r="A5" s="7"/>
      <c r="B5" s="20" t="s">
        <v>26</v>
      </c>
      <c r="C5" s="20" t="s">
        <v>1</v>
      </c>
      <c r="D5" s="20" t="s">
        <v>2</v>
      </c>
      <c r="E5" s="20" t="s">
        <v>3</v>
      </c>
      <c r="F5" s="20" t="s">
        <v>4</v>
      </c>
      <c r="G5" s="5" t="s">
        <v>5</v>
      </c>
      <c r="H5" s="5" t="s">
        <v>13</v>
      </c>
      <c r="I5" s="14" t="s">
        <v>14</v>
      </c>
      <c r="J5" s="14" t="s">
        <v>16</v>
      </c>
      <c r="K5" s="14" t="s">
        <v>15</v>
      </c>
    </row>
    <row r="6" spans="1:11" x14ac:dyDescent="0.25">
      <c r="A6" s="19" t="s">
        <v>6</v>
      </c>
      <c r="B6" s="22">
        <v>55</v>
      </c>
      <c r="C6" s="23">
        <v>64</v>
      </c>
      <c r="D6" s="23">
        <v>65</v>
      </c>
      <c r="E6" s="23">
        <v>54</v>
      </c>
      <c r="F6" s="24">
        <v>45</v>
      </c>
      <c r="G6" s="3">
        <f>SUM(B6:F6)</f>
        <v>283</v>
      </c>
      <c r="H6" s="2">
        <f>AVERAGE(B6:F6)</f>
        <v>56.6</v>
      </c>
      <c r="I6" s="10">
        <f>G6/$G$20</f>
        <v>8.2918253735716374E-2</v>
      </c>
      <c r="J6" s="15" t="str">
        <f>IF(Average_Sales&gt;50,"Gold Award", "Need to improve")</f>
        <v>Gold Award</v>
      </c>
      <c r="K6" s="12" t="str">
        <f>VLOOKUP(I6,Performance_Table,2)</f>
        <v>Class 1</v>
      </c>
    </row>
    <row r="7" spans="1:11" x14ac:dyDescent="0.25">
      <c r="A7" s="19" t="s">
        <v>7</v>
      </c>
      <c r="B7" s="25">
        <v>76</v>
      </c>
      <c r="C7" s="1">
        <v>74</v>
      </c>
      <c r="D7" s="1">
        <v>70</v>
      </c>
      <c r="E7" s="1">
        <v>65</v>
      </c>
      <c r="F7" s="26">
        <v>60</v>
      </c>
      <c r="G7" s="3">
        <f t="shared" ref="G7:G19" si="0">SUM(B7:F7)</f>
        <v>345</v>
      </c>
      <c r="H7" s="2">
        <f t="shared" ref="H7:H19" si="1">AVERAGE(B7:F7)</f>
        <v>69</v>
      </c>
      <c r="I7" s="16">
        <f t="shared" ref="I7:I19" si="2">G7/$G$20</f>
        <v>0.1010840902431878</v>
      </c>
      <c r="J7" s="17" t="str">
        <f>IF(Average_Sales&gt;50,"Gold Award", "Need to improve")</f>
        <v>Gold Award</v>
      </c>
      <c r="K7" s="18" t="str">
        <f>VLOOKUP(I7,Performance_Table,2)</f>
        <v>Class 2</v>
      </c>
    </row>
    <row r="8" spans="1:11" x14ac:dyDescent="0.25">
      <c r="A8" s="19" t="s">
        <v>8</v>
      </c>
      <c r="B8" s="25">
        <v>43</v>
      </c>
      <c r="C8" s="1">
        <v>54</v>
      </c>
      <c r="D8" s="1">
        <v>44</v>
      </c>
      <c r="E8" s="1">
        <v>40</v>
      </c>
      <c r="F8" s="26">
        <v>50</v>
      </c>
      <c r="G8" s="3">
        <f t="shared" si="0"/>
        <v>231</v>
      </c>
      <c r="H8" s="2">
        <f t="shared" si="1"/>
        <v>46.2</v>
      </c>
      <c r="I8" s="10">
        <f t="shared" si="2"/>
        <v>6.768239085848228E-2</v>
      </c>
      <c r="J8" s="15" t="str">
        <f>IF(Average_Sales&gt;50,"Gold Award", "Need to improve")</f>
        <v>Need to improve</v>
      </c>
      <c r="K8" s="12" t="str">
        <f>VLOOKUP(I8,Performance_Table,2)</f>
        <v>Class 1</v>
      </c>
    </row>
    <row r="9" spans="1:11" x14ac:dyDescent="0.25">
      <c r="A9" s="19" t="s">
        <v>11</v>
      </c>
      <c r="B9" s="25">
        <v>32</v>
      </c>
      <c r="C9" s="1">
        <v>52</v>
      </c>
      <c r="D9" s="1">
        <v>50</v>
      </c>
      <c r="E9" s="1">
        <v>19</v>
      </c>
      <c r="F9" s="26">
        <v>30</v>
      </c>
      <c r="G9" s="3">
        <f t="shared" si="0"/>
        <v>183</v>
      </c>
      <c r="H9" s="2">
        <f t="shared" si="1"/>
        <v>36.6</v>
      </c>
      <c r="I9" s="10">
        <f t="shared" si="2"/>
        <v>5.3618517433343102E-2</v>
      </c>
      <c r="J9" s="15" t="str">
        <f>IF(Average_Sales&gt;50,"Gold Award", "Need to improve")</f>
        <v>Need to improve</v>
      </c>
      <c r="K9" s="12" t="str">
        <f>VLOOKUP(I9,Performance_Table,2)</f>
        <v>Class 1</v>
      </c>
    </row>
    <row r="10" spans="1:11" x14ac:dyDescent="0.25">
      <c r="A10" s="19" t="s">
        <v>33</v>
      </c>
      <c r="B10" s="25">
        <v>62</v>
      </c>
      <c r="C10" s="1">
        <v>48</v>
      </c>
      <c r="D10" s="1">
        <v>41</v>
      </c>
      <c r="E10" s="1">
        <v>40</v>
      </c>
      <c r="F10" s="26">
        <v>50</v>
      </c>
      <c r="G10" s="3">
        <f t="shared" si="0"/>
        <v>241</v>
      </c>
      <c r="H10" s="2">
        <f t="shared" si="1"/>
        <v>48.2</v>
      </c>
      <c r="I10" s="10">
        <f t="shared" si="2"/>
        <v>7.0612364488719603E-2</v>
      </c>
      <c r="J10" s="15" t="str">
        <f>IF(Average_Sales&gt;50,"Gold Award", "Need to improve")</f>
        <v>Need to improve</v>
      </c>
      <c r="K10" s="12" t="str">
        <f>VLOOKUP(I10,Performance_Table,2)</f>
        <v>Class 1</v>
      </c>
    </row>
    <row r="11" spans="1:11" x14ac:dyDescent="0.25">
      <c r="A11" s="19" t="s">
        <v>9</v>
      </c>
      <c r="B11" s="25">
        <v>72</v>
      </c>
      <c r="C11" s="1">
        <v>71</v>
      </c>
      <c r="D11" s="1">
        <v>76</v>
      </c>
      <c r="E11" s="1">
        <v>68</v>
      </c>
      <c r="F11" s="26">
        <v>68</v>
      </c>
      <c r="G11" s="3">
        <f t="shared" si="0"/>
        <v>355</v>
      </c>
      <c r="H11" s="2">
        <f t="shared" si="1"/>
        <v>71</v>
      </c>
      <c r="I11" s="16">
        <f t="shared" si="2"/>
        <v>0.10401406387342514</v>
      </c>
      <c r="J11" s="17" t="str">
        <f>IF(Average_Sales&gt;50,"Gold Award", "Need to improve")</f>
        <v>Gold Award</v>
      </c>
      <c r="K11" s="18" t="str">
        <f>VLOOKUP(I11,Performance_Table,2)</f>
        <v>Class 2</v>
      </c>
    </row>
    <row r="12" spans="1:11" x14ac:dyDescent="0.25">
      <c r="A12" s="19" t="s">
        <v>10</v>
      </c>
      <c r="B12" s="25">
        <v>39</v>
      </c>
      <c r="C12" s="1">
        <v>43</v>
      </c>
      <c r="D12" s="1">
        <v>54</v>
      </c>
      <c r="E12" s="1">
        <v>29</v>
      </c>
      <c r="F12" s="26">
        <v>33</v>
      </c>
      <c r="G12" s="3">
        <f t="shared" si="0"/>
        <v>198</v>
      </c>
      <c r="H12" s="2">
        <f t="shared" si="1"/>
        <v>39.6</v>
      </c>
      <c r="I12" s="10">
        <f t="shared" si="2"/>
        <v>5.8013477878699093E-2</v>
      </c>
      <c r="J12" s="15" t="str">
        <f>IF(Average_Sales&gt;50,"Gold Award", "Need to improve")</f>
        <v>Need to improve</v>
      </c>
      <c r="K12" s="12" t="str">
        <f>VLOOKUP(I12,Performance_Table,2)</f>
        <v>Class 1</v>
      </c>
    </row>
    <row r="13" spans="1:11" x14ac:dyDescent="0.25">
      <c r="A13" s="19" t="s">
        <v>12</v>
      </c>
      <c r="B13" s="25">
        <v>22</v>
      </c>
      <c r="C13" s="1">
        <v>36</v>
      </c>
      <c r="D13" s="1">
        <v>40</v>
      </c>
      <c r="E13" s="1">
        <v>18</v>
      </c>
      <c r="F13" s="26">
        <v>29</v>
      </c>
      <c r="G13" s="3">
        <f t="shared" si="0"/>
        <v>145</v>
      </c>
      <c r="H13" s="2">
        <f t="shared" si="1"/>
        <v>29</v>
      </c>
      <c r="I13" s="10">
        <f t="shared" si="2"/>
        <v>4.2484617638441254E-2</v>
      </c>
      <c r="J13" s="15" t="str">
        <f>IF(Average_Sales&gt;50,"Gold Award", "Need to improve")</f>
        <v>Need to improve</v>
      </c>
      <c r="K13" s="12" t="str">
        <f>VLOOKUP(I13,Performance_Table,2)</f>
        <v>Class 1</v>
      </c>
    </row>
    <row r="14" spans="1:11" x14ac:dyDescent="0.25">
      <c r="A14" s="19" t="s">
        <v>27</v>
      </c>
      <c r="B14" s="25">
        <v>71</v>
      </c>
      <c r="C14" s="1">
        <v>72</v>
      </c>
      <c r="D14" s="1">
        <v>72</v>
      </c>
      <c r="E14" s="1">
        <v>78</v>
      </c>
      <c r="F14" s="26">
        <v>58</v>
      </c>
      <c r="G14" s="3">
        <f t="shared" si="0"/>
        <v>351</v>
      </c>
      <c r="H14" s="2">
        <f t="shared" si="1"/>
        <v>70.2</v>
      </c>
      <c r="I14" s="16">
        <f t="shared" si="2"/>
        <v>0.10284207442133021</v>
      </c>
      <c r="J14" s="17" t="str">
        <f>IF(Average_Sales&gt;50,"Gold Award", "Need to improve")</f>
        <v>Gold Award</v>
      </c>
      <c r="K14" s="18" t="str">
        <f>VLOOKUP(I14,Performance_Table,2)</f>
        <v>Class 2</v>
      </c>
    </row>
    <row r="15" spans="1:11" x14ac:dyDescent="0.25">
      <c r="A15" s="19" t="s">
        <v>34</v>
      </c>
      <c r="B15" s="25">
        <v>32</v>
      </c>
      <c r="C15" s="1">
        <v>48</v>
      </c>
      <c r="D15" s="1">
        <v>50</v>
      </c>
      <c r="E15" s="1">
        <v>21</v>
      </c>
      <c r="F15" s="26">
        <v>30</v>
      </c>
      <c r="G15" s="3">
        <f t="shared" si="0"/>
        <v>181</v>
      </c>
      <c r="H15" s="2">
        <f t="shared" si="1"/>
        <v>36.200000000000003</v>
      </c>
      <c r="I15" s="10">
        <f t="shared" si="2"/>
        <v>5.3032522707295637E-2</v>
      </c>
      <c r="J15" s="15" t="str">
        <f>IF(Average_Sales&gt;50,"Gold Award", "Need to improve")</f>
        <v>Need to improve</v>
      </c>
      <c r="K15" s="12" t="str">
        <f>VLOOKUP(I15,Performance_Table,2)</f>
        <v>Class 1</v>
      </c>
    </row>
    <row r="16" spans="1:11" x14ac:dyDescent="0.25">
      <c r="A16" s="19" t="s">
        <v>28</v>
      </c>
      <c r="B16" s="25">
        <v>17</v>
      </c>
      <c r="C16" s="1">
        <v>44</v>
      </c>
      <c r="D16" s="1">
        <v>41</v>
      </c>
      <c r="E16" s="1">
        <v>20</v>
      </c>
      <c r="F16" s="26">
        <v>38</v>
      </c>
      <c r="G16" s="3">
        <f t="shared" si="0"/>
        <v>160</v>
      </c>
      <c r="H16" s="2">
        <f t="shared" si="1"/>
        <v>32</v>
      </c>
      <c r="I16" s="10">
        <f t="shared" si="2"/>
        <v>4.6879578083797245E-2</v>
      </c>
      <c r="J16" s="15" t="str">
        <f>IF(Average_Sales&gt;50,"Gold Award", "Need to improve")</f>
        <v>Need to improve</v>
      </c>
      <c r="K16" s="12" t="str">
        <f>VLOOKUP(I16,Performance_Table,2)</f>
        <v>Class 1</v>
      </c>
    </row>
    <row r="17" spans="1:11" x14ac:dyDescent="0.25">
      <c r="A17" s="19" t="s">
        <v>29</v>
      </c>
      <c r="B17" s="25">
        <v>60</v>
      </c>
      <c r="C17" s="1">
        <v>51</v>
      </c>
      <c r="D17" s="1">
        <v>42</v>
      </c>
      <c r="E17" s="1">
        <v>41</v>
      </c>
      <c r="F17" s="26">
        <v>46</v>
      </c>
      <c r="G17" s="3">
        <f t="shared" si="0"/>
        <v>240</v>
      </c>
      <c r="H17" s="2">
        <f t="shared" si="1"/>
        <v>48</v>
      </c>
      <c r="I17" s="10">
        <f t="shared" si="2"/>
        <v>7.0319367125695864E-2</v>
      </c>
      <c r="J17" s="15" t="str">
        <f>IF(Average_Sales&gt;50,"Gold Award", "Need to improve")</f>
        <v>Need to improve</v>
      </c>
      <c r="K17" s="12" t="str">
        <f>VLOOKUP(I17,Performance_Table,2)</f>
        <v>Class 1</v>
      </c>
    </row>
    <row r="18" spans="1:11" x14ac:dyDescent="0.25">
      <c r="A18" s="19" t="s">
        <v>30</v>
      </c>
      <c r="B18" s="25">
        <v>72</v>
      </c>
      <c r="C18" s="1">
        <v>68</v>
      </c>
      <c r="D18" s="1">
        <v>68</v>
      </c>
      <c r="E18" s="1">
        <v>68</v>
      </c>
      <c r="F18" s="26">
        <v>45</v>
      </c>
      <c r="G18" s="3">
        <f t="shared" si="0"/>
        <v>321</v>
      </c>
      <c r="H18" s="2">
        <f t="shared" si="1"/>
        <v>64.2</v>
      </c>
      <c r="I18" s="10">
        <f t="shared" si="2"/>
        <v>9.4052153530618229E-2</v>
      </c>
      <c r="J18" s="15" t="str">
        <f>IF(Average_Sales&gt;50,"Gold Award", "Need to improve")</f>
        <v>Gold Award</v>
      </c>
      <c r="K18" s="12" t="str">
        <f>VLOOKUP(I18,Performance_Table,2)</f>
        <v>Class 1</v>
      </c>
    </row>
    <row r="19" spans="1:11" ht="15.75" thickBot="1" x14ac:dyDescent="0.3">
      <c r="A19" s="19" t="s">
        <v>31</v>
      </c>
      <c r="B19" s="27">
        <v>38</v>
      </c>
      <c r="C19" s="28">
        <v>41</v>
      </c>
      <c r="D19" s="28">
        <v>42</v>
      </c>
      <c r="E19" s="28">
        <v>27</v>
      </c>
      <c r="F19" s="29">
        <v>31</v>
      </c>
      <c r="G19" s="3">
        <f t="shared" si="0"/>
        <v>179</v>
      </c>
      <c r="H19" s="2">
        <f t="shared" si="1"/>
        <v>35.799999999999997</v>
      </c>
      <c r="I19" s="10">
        <f t="shared" si="2"/>
        <v>5.2446527981248166E-2</v>
      </c>
      <c r="J19" s="15" t="str">
        <f>IF(Average_Sales&gt;50,"Gold Award", "Need to improve")</f>
        <v>Need to improve</v>
      </c>
      <c r="K19" s="12" t="str">
        <f>VLOOKUP(I19,Performance_Table,2)</f>
        <v>Class 1</v>
      </c>
    </row>
    <row r="20" spans="1:11" x14ac:dyDescent="0.25">
      <c r="A20" s="12" t="s">
        <v>25</v>
      </c>
      <c r="B20" s="21">
        <f t="shared" ref="B20:G20" si="3">SUM(B6:B19)</f>
        <v>691</v>
      </c>
      <c r="C20" s="21">
        <f t="shared" si="3"/>
        <v>766</v>
      </c>
      <c r="D20" s="21">
        <f t="shared" si="3"/>
        <v>755</v>
      </c>
      <c r="E20" s="21">
        <f t="shared" si="3"/>
        <v>588</v>
      </c>
      <c r="F20" s="21">
        <f t="shared" si="3"/>
        <v>613</v>
      </c>
      <c r="G20" s="14">
        <f t="shared" si="3"/>
        <v>3413</v>
      </c>
      <c r="H20" s="1"/>
      <c r="I20" s="11">
        <f>SUM(I6:I19)</f>
        <v>1.0000000000000002</v>
      </c>
      <c r="J20" s="3"/>
      <c r="K20" s="1"/>
    </row>
    <row r="21" spans="1:11" x14ac:dyDescent="0.25">
      <c r="A21" s="12" t="s">
        <v>13</v>
      </c>
      <c r="B21" s="13">
        <f>AVERAGE(B6:B19)</f>
        <v>49.357142857142854</v>
      </c>
      <c r="C21" s="13">
        <f>AVERAGE(C6:C19)</f>
        <v>54.714285714285715</v>
      </c>
      <c r="D21" s="13">
        <f>AVERAGE(D6:D19)</f>
        <v>53.928571428571431</v>
      </c>
      <c r="E21" s="13">
        <f>AVERAGE(E6:E19)</f>
        <v>42</v>
      </c>
      <c r="F21" s="13">
        <f>AVERAGE(F6:F19)</f>
        <v>43.785714285714285</v>
      </c>
      <c r="G21" s="12"/>
      <c r="H21" s="1"/>
      <c r="I21" s="1"/>
    </row>
    <row r="25" spans="1:11" x14ac:dyDescent="0.25">
      <c r="A25" s="8" t="s">
        <v>17</v>
      </c>
      <c r="B25" s="8"/>
    </row>
    <row r="26" spans="1:11" x14ac:dyDescent="0.25">
      <c r="A26" s="5" t="s">
        <v>18</v>
      </c>
      <c r="B26" s="5" t="s">
        <v>15</v>
      </c>
    </row>
    <row r="27" spans="1:11" x14ac:dyDescent="0.25">
      <c r="A27" s="30">
        <v>0</v>
      </c>
      <c r="B27" s="6" t="s">
        <v>19</v>
      </c>
    </row>
    <row r="28" spans="1:11" x14ac:dyDescent="0.25">
      <c r="A28" s="30">
        <v>0.1</v>
      </c>
      <c r="B28" s="6" t="s">
        <v>20</v>
      </c>
    </row>
    <row r="29" spans="1:11" x14ac:dyDescent="0.25">
      <c r="A29" s="30">
        <v>0.2</v>
      </c>
      <c r="B29" s="6" t="s">
        <v>21</v>
      </c>
    </row>
    <row r="30" spans="1:11" x14ac:dyDescent="0.25">
      <c r="A30" s="30">
        <v>0.3</v>
      </c>
      <c r="B30" s="6" t="s">
        <v>22</v>
      </c>
    </row>
    <row r="31" spans="1:11" x14ac:dyDescent="0.25">
      <c r="A31" s="30">
        <v>0.4</v>
      </c>
      <c r="B31" s="6" t="s">
        <v>23</v>
      </c>
    </row>
    <row r="32" spans="1:11" x14ac:dyDescent="0.25">
      <c r="A32" s="30">
        <v>0.5</v>
      </c>
      <c r="B32" s="6" t="s">
        <v>24</v>
      </c>
    </row>
  </sheetData>
  <autoFilter ref="A5:K21"/>
  <mergeCells count="1">
    <mergeCell ref="A3:G3"/>
  </mergeCells>
  <conditionalFormatting sqref="B6:I2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Timeshares Sold</vt:lpstr>
      <vt:lpstr>Sheet2</vt:lpstr>
      <vt:lpstr>Sheet3</vt:lpstr>
      <vt:lpstr>Average_Sales</vt:lpstr>
      <vt:lpstr>Performance_Table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RMullins</dc:creator>
  <cp:lastModifiedBy>L0237_User</cp:lastModifiedBy>
  <dcterms:created xsi:type="dcterms:W3CDTF">2012-10-02T11:48:36Z</dcterms:created>
  <dcterms:modified xsi:type="dcterms:W3CDTF">2018-03-28T18:40:36Z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76856eb6-10b1-4718-959f-bb3c4bfead7a</vt:lpwstr>
  </property>
</Properties>
</file>